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Legend" sheetId="1" r:id="rId1"/>
    <sheet name="S3A (BCA_1-20)" sheetId="2" r:id="rId2"/>
    <sheet name="S3B (BCA_21-40)" sheetId="3" r:id="rId3"/>
    <sheet name="S3C (Tryptic_Peptides)" sheetId="5" r:id="rId4"/>
    <sheet name="S3D (rProtein)" sheetId="6" r:id="rId5"/>
    <sheet name="S3E (Data_Interpretation)" sheetId="4"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6" l="1"/>
  <c r="I17" i="6"/>
  <c r="I18" i="6"/>
  <c r="I19" i="6"/>
  <c r="I20" i="6"/>
  <c r="I21" i="6"/>
  <c r="I22" i="6"/>
  <c r="I23" i="6"/>
  <c r="I24" i="6"/>
  <c r="I25" i="6"/>
  <c r="I26" i="6"/>
  <c r="I15" i="6"/>
  <c r="AE15" i="4" l="1"/>
  <c r="AM14" i="4"/>
  <c r="AM15" i="4" s="1"/>
  <c r="AE14" i="4"/>
  <c r="AA14" i="4"/>
  <c r="AA15" i="4" s="1"/>
  <c r="K14" i="4"/>
  <c r="K15" i="4" s="1"/>
  <c r="AP13" i="4"/>
  <c r="AP14" i="4" s="1"/>
  <c r="AP15" i="4" s="1"/>
  <c r="AO13" i="4"/>
  <c r="AO14" i="4" s="1"/>
  <c r="AO15" i="4" s="1"/>
  <c r="AN13" i="4"/>
  <c r="AN14" i="4" s="1"/>
  <c r="AN15" i="4" s="1"/>
  <c r="AM13" i="4"/>
  <c r="AL13" i="4"/>
  <c r="AL14" i="4" s="1"/>
  <c r="AL15" i="4" s="1"/>
  <c r="AK13" i="4"/>
  <c r="AK14" i="4" s="1"/>
  <c r="AK15" i="4" s="1"/>
  <c r="AJ13" i="4"/>
  <c r="AJ14" i="4" s="1"/>
  <c r="AJ15" i="4" s="1"/>
  <c r="AI13" i="4"/>
  <c r="AI14" i="4" s="1"/>
  <c r="AI15" i="4" s="1"/>
  <c r="AH13" i="4"/>
  <c r="AH14" i="4" s="1"/>
  <c r="AH15" i="4" s="1"/>
  <c r="AG13" i="4"/>
  <c r="AG14" i="4" s="1"/>
  <c r="AG15" i="4" s="1"/>
  <c r="AF13" i="4"/>
  <c r="AF14" i="4" s="1"/>
  <c r="AF15" i="4" s="1"/>
  <c r="AE13" i="4"/>
  <c r="AD13" i="4"/>
  <c r="AD14" i="4" s="1"/>
  <c r="AD15" i="4" s="1"/>
  <c r="AC13" i="4"/>
  <c r="AC14" i="4" s="1"/>
  <c r="AC15" i="4" s="1"/>
  <c r="AB13" i="4"/>
  <c r="AB14" i="4" s="1"/>
  <c r="AB15" i="4" s="1"/>
  <c r="AA13" i="4"/>
  <c r="Z13" i="4"/>
  <c r="Z14" i="4" s="1"/>
  <c r="Z15" i="4" s="1"/>
  <c r="Y13" i="4"/>
  <c r="Y14" i="4" s="1"/>
  <c r="Y15" i="4" s="1"/>
  <c r="X13" i="4"/>
  <c r="X14" i="4" s="1"/>
  <c r="X15" i="4" s="1"/>
  <c r="W13" i="4"/>
  <c r="W14" i="4" s="1"/>
  <c r="W15" i="4" s="1"/>
  <c r="V13" i="4"/>
  <c r="V14" i="4" s="1"/>
  <c r="V15" i="4" s="1"/>
  <c r="U13" i="4"/>
  <c r="U14" i="4" s="1"/>
  <c r="U15" i="4" s="1"/>
  <c r="T13" i="4"/>
  <c r="T14" i="4" s="1"/>
  <c r="T15" i="4" s="1"/>
  <c r="S13" i="4"/>
  <c r="S14" i="4" s="1"/>
  <c r="S15" i="4" s="1"/>
  <c r="R13" i="4"/>
  <c r="R14" i="4" s="1"/>
  <c r="R15" i="4" s="1"/>
  <c r="Q13" i="4"/>
  <c r="Q14" i="4" s="1"/>
  <c r="Q15" i="4" s="1"/>
  <c r="P13" i="4"/>
  <c r="P14" i="4" s="1"/>
  <c r="P15" i="4" s="1"/>
  <c r="O13" i="4"/>
  <c r="O14" i="4" s="1"/>
  <c r="O15" i="4" s="1"/>
  <c r="N13" i="4"/>
  <c r="N14" i="4" s="1"/>
  <c r="N15" i="4" s="1"/>
  <c r="M13" i="4"/>
  <c r="M14" i="4" s="1"/>
  <c r="M15" i="4" s="1"/>
  <c r="L13" i="4"/>
  <c r="L14" i="4" s="1"/>
  <c r="L15" i="4" s="1"/>
  <c r="K13" i="4"/>
  <c r="J13" i="4"/>
  <c r="J14" i="4" s="1"/>
  <c r="J15" i="4" s="1"/>
  <c r="I13" i="4"/>
  <c r="I14" i="4" s="1"/>
  <c r="I15" i="4" s="1"/>
  <c r="H13" i="4"/>
  <c r="H14" i="4" s="1"/>
  <c r="H15" i="4" s="1"/>
  <c r="G13" i="4"/>
  <c r="G14" i="4" s="1"/>
  <c r="G15" i="4" s="1"/>
  <c r="F13" i="4"/>
  <c r="F14" i="4" s="1"/>
  <c r="F15" i="4" s="1"/>
  <c r="E13" i="4"/>
  <c r="E14" i="4" s="1"/>
  <c r="E15" i="4" s="1"/>
  <c r="D13" i="4"/>
  <c r="D14" i="4" s="1"/>
  <c r="D15" i="4" s="1"/>
  <c r="C13" i="4"/>
  <c r="C14" i="4" s="1"/>
  <c r="C15" i="4" s="1"/>
  <c r="X10" i="4"/>
  <c r="X11" i="4" s="1"/>
  <c r="AN9" i="4"/>
  <c r="AN7" i="4"/>
  <c r="AM7" i="4"/>
  <c r="AM9" i="4" s="1"/>
  <c r="AN6" i="4"/>
  <c r="AN10" i="4" s="1"/>
  <c r="AN11" i="4" s="1"/>
  <c r="AM6" i="4"/>
  <c r="AM10" i="4" s="1"/>
  <c r="AM11" i="4" s="1"/>
  <c r="AI6" i="4"/>
  <c r="AI7" i="4" s="1"/>
  <c r="AI9" i="4" s="1"/>
  <c r="X6" i="4"/>
  <c r="X7" i="4" s="1"/>
  <c r="X9" i="4" s="1"/>
  <c r="P6" i="4"/>
  <c r="P7" i="4" s="1"/>
  <c r="P9" i="4" s="1"/>
  <c r="H6" i="4"/>
  <c r="H7" i="4" s="1"/>
  <c r="H9" i="4" s="1"/>
  <c r="AP5" i="4"/>
  <c r="AP6" i="4" s="1"/>
  <c r="AO5" i="4"/>
  <c r="AO6" i="4" s="1"/>
  <c r="AN5" i="4"/>
  <c r="AM5" i="4"/>
  <c r="AL5" i="4"/>
  <c r="AL6" i="4" s="1"/>
  <c r="AK5" i="4"/>
  <c r="AK6" i="4" s="1"/>
  <c r="AJ5" i="4"/>
  <c r="AJ6" i="4" s="1"/>
  <c r="AI5" i="4"/>
  <c r="AH5" i="4"/>
  <c r="AH6" i="4" s="1"/>
  <c r="AG5" i="4"/>
  <c r="AG6" i="4" s="1"/>
  <c r="AF5" i="4"/>
  <c r="AF6" i="4" s="1"/>
  <c r="AE5" i="4"/>
  <c r="AE6" i="4" s="1"/>
  <c r="AD5" i="4"/>
  <c r="AD6" i="4" s="1"/>
  <c r="AC5" i="4"/>
  <c r="AC6" i="4" s="1"/>
  <c r="AB5" i="4"/>
  <c r="AB6" i="4" s="1"/>
  <c r="AA5" i="4"/>
  <c r="AA6" i="4" s="1"/>
  <c r="Z5" i="4"/>
  <c r="Z6" i="4" s="1"/>
  <c r="Y5" i="4"/>
  <c r="Y6" i="4" s="1"/>
  <c r="X5" i="4"/>
  <c r="W5" i="4"/>
  <c r="W6" i="4" s="1"/>
  <c r="V5" i="4"/>
  <c r="V6" i="4" s="1"/>
  <c r="U5" i="4"/>
  <c r="U6" i="4" s="1"/>
  <c r="T5" i="4"/>
  <c r="T6" i="4" s="1"/>
  <c r="S5" i="4"/>
  <c r="S6" i="4" s="1"/>
  <c r="R5" i="4"/>
  <c r="R6" i="4" s="1"/>
  <c r="Q5" i="4"/>
  <c r="Q6" i="4" s="1"/>
  <c r="P5" i="4"/>
  <c r="O5" i="4"/>
  <c r="O6" i="4" s="1"/>
  <c r="N5" i="4"/>
  <c r="N6" i="4" s="1"/>
  <c r="M5" i="4"/>
  <c r="M6" i="4" s="1"/>
  <c r="L5" i="4"/>
  <c r="L6" i="4" s="1"/>
  <c r="K5" i="4"/>
  <c r="K6" i="4" s="1"/>
  <c r="J5" i="4"/>
  <c r="J6" i="4" s="1"/>
  <c r="I5" i="4"/>
  <c r="I6" i="4" s="1"/>
  <c r="H5" i="4"/>
  <c r="G5" i="4"/>
  <c r="G6" i="4" s="1"/>
  <c r="F5" i="4"/>
  <c r="F6" i="4" s="1"/>
  <c r="E5" i="4"/>
  <c r="E6" i="4" s="1"/>
  <c r="D5" i="4"/>
  <c r="D6" i="4" s="1"/>
  <c r="C5" i="4"/>
  <c r="C6" i="4" s="1"/>
  <c r="K7" i="4" l="1"/>
  <c r="K9" i="4" s="1"/>
  <c r="K10" i="4"/>
  <c r="K11" i="4" s="1"/>
  <c r="AA7" i="4"/>
  <c r="AA9" i="4" s="1"/>
  <c r="AA10" i="4"/>
  <c r="AA11" i="4" s="1"/>
  <c r="AF10" i="4"/>
  <c r="AF11" i="4" s="1"/>
  <c r="AF7" i="4"/>
  <c r="AF9" i="4" s="1"/>
  <c r="C7" i="4"/>
  <c r="C9" i="4" s="1"/>
  <c r="C10" i="4"/>
  <c r="C11" i="4" s="1"/>
  <c r="S10" i="4"/>
  <c r="S11" i="4" s="1"/>
  <c r="S7" i="4"/>
  <c r="S9" i="4" s="1"/>
  <c r="F10" i="4"/>
  <c r="F11" i="4" s="1"/>
  <c r="F7" i="4"/>
  <c r="F9" i="4" s="1"/>
  <c r="N10" i="4"/>
  <c r="N11" i="4" s="1"/>
  <c r="N7" i="4"/>
  <c r="N9" i="4" s="1"/>
  <c r="V10" i="4"/>
  <c r="V11" i="4" s="1"/>
  <c r="V7" i="4"/>
  <c r="V9" i="4" s="1"/>
  <c r="G7" i="4"/>
  <c r="G9" i="4" s="1"/>
  <c r="G10" i="4"/>
  <c r="G11" i="4" s="1"/>
  <c r="O7" i="4"/>
  <c r="O9" i="4" s="1"/>
  <c r="O10" i="4"/>
  <c r="O11" i="4" s="1"/>
  <c r="W10" i="4"/>
  <c r="W11" i="4" s="1"/>
  <c r="W7" i="4"/>
  <c r="W9" i="4" s="1"/>
  <c r="AE7" i="4"/>
  <c r="AE9" i="4" s="1"/>
  <c r="AE10" i="4"/>
  <c r="AE11" i="4" s="1"/>
  <c r="J10" i="4"/>
  <c r="J11" i="4" s="1"/>
  <c r="J7" i="4"/>
  <c r="J9" i="4" s="1"/>
  <c r="D10" i="4"/>
  <c r="D11" i="4" s="1"/>
  <c r="D7" i="4"/>
  <c r="D9" i="4" s="1"/>
  <c r="L10" i="4"/>
  <c r="L11" i="4" s="1"/>
  <c r="L7" i="4"/>
  <c r="L9" i="4" s="1"/>
  <c r="T10" i="4"/>
  <c r="T11" i="4" s="1"/>
  <c r="T7" i="4"/>
  <c r="T9" i="4" s="1"/>
  <c r="AB10" i="4"/>
  <c r="AB11" i="4" s="1"/>
  <c r="AB7" i="4"/>
  <c r="AB9" i="4" s="1"/>
  <c r="AJ10" i="4"/>
  <c r="AJ11" i="4" s="1"/>
  <c r="AJ7" i="4"/>
  <c r="AJ9" i="4" s="1"/>
  <c r="E10" i="4"/>
  <c r="E11" i="4" s="1"/>
  <c r="E7" i="4"/>
  <c r="E9" i="4" s="1"/>
  <c r="M10" i="4"/>
  <c r="M11" i="4" s="1"/>
  <c r="M7" i="4"/>
  <c r="M9" i="4" s="1"/>
  <c r="U10" i="4"/>
  <c r="U11" i="4" s="1"/>
  <c r="U7" i="4"/>
  <c r="U9" i="4" s="1"/>
  <c r="AC10" i="4"/>
  <c r="AC11" i="4" s="1"/>
  <c r="AC7" i="4"/>
  <c r="AC9" i="4" s="1"/>
  <c r="AK10" i="4"/>
  <c r="AK11" i="4" s="1"/>
  <c r="AK7" i="4"/>
  <c r="AK9" i="4" s="1"/>
  <c r="H10" i="4"/>
  <c r="H11" i="4" s="1"/>
  <c r="AH10" i="4"/>
  <c r="AH11" i="4" s="1"/>
  <c r="AH7" i="4"/>
  <c r="AH9" i="4" s="1"/>
  <c r="AI10" i="4"/>
  <c r="AI11" i="4" s="1"/>
  <c r="Z10" i="4"/>
  <c r="Z11" i="4" s="1"/>
  <c r="Z7" i="4"/>
  <c r="Z9" i="4" s="1"/>
  <c r="AL10" i="4"/>
  <c r="AL11" i="4" s="1"/>
  <c r="AL7" i="4"/>
  <c r="AL9" i="4" s="1"/>
  <c r="P10" i="4"/>
  <c r="P11" i="4" s="1"/>
  <c r="R10" i="4"/>
  <c r="R11" i="4" s="1"/>
  <c r="R7" i="4"/>
  <c r="R9" i="4" s="1"/>
  <c r="AP10" i="4"/>
  <c r="AP11" i="4" s="1"/>
  <c r="AP7" i="4"/>
  <c r="AP9" i="4" s="1"/>
  <c r="AD10" i="4"/>
  <c r="AD11" i="4" s="1"/>
  <c r="AD7" i="4"/>
  <c r="AD9" i="4" s="1"/>
  <c r="I10" i="4"/>
  <c r="I11" i="4" s="1"/>
  <c r="I7" i="4"/>
  <c r="I9" i="4" s="1"/>
  <c r="Q10" i="4"/>
  <c r="Q11" i="4" s="1"/>
  <c r="Q7" i="4"/>
  <c r="Q9" i="4" s="1"/>
  <c r="Y10" i="4"/>
  <c r="Y11" i="4" s="1"/>
  <c r="Y7" i="4"/>
  <c r="Y9" i="4" s="1"/>
  <c r="AG10" i="4"/>
  <c r="AG11" i="4" s="1"/>
  <c r="AG7" i="4"/>
  <c r="AG9" i="4" s="1"/>
  <c r="AO10" i="4"/>
  <c r="AO11" i="4" s="1"/>
  <c r="AO7" i="4"/>
  <c r="AO9" i="4" s="1"/>
</calcChain>
</file>

<file path=xl/sharedStrings.xml><?xml version="1.0" encoding="utf-8"?>
<sst xmlns="http://schemas.openxmlformats.org/spreadsheetml/2006/main" count="848" uniqueCount="183">
  <si>
    <t>User: USER</t>
  </si>
  <si>
    <t>Test ID: 6913</t>
  </si>
  <si>
    <t>Test Name: Federico BCA</t>
  </si>
  <si>
    <t>Date: 10/03/2020</t>
  </si>
  <si>
    <t>Time: 2:42:08 PM</t>
  </si>
  <si>
    <t>Absorbance</t>
  </si>
  <si>
    <t>Absorbance values are displayed as OD</t>
  </si>
  <si>
    <t>1. Raw Data (562)</t>
  </si>
  <si>
    <t>A</t>
  </si>
  <si>
    <t>B</t>
  </si>
  <si>
    <t>C</t>
  </si>
  <si>
    <t>D</t>
  </si>
  <si>
    <t>E</t>
  </si>
  <si>
    <t>F</t>
  </si>
  <si>
    <t>G</t>
  </si>
  <si>
    <t>H</t>
  </si>
  <si>
    <t>2. Blank corrected based on Raw Data (562)</t>
  </si>
  <si>
    <t>Average of all blanks used</t>
  </si>
  <si>
    <t>3. Average over replicates based on Blank corrected (562)</t>
  </si>
  <si>
    <t>4. Linear regression fit based on Blank corrected (562)</t>
  </si>
  <si>
    <t>Well
Row</t>
  </si>
  <si>
    <t>Well
Col</t>
  </si>
  <si>
    <t>Content</t>
  </si>
  <si>
    <t>Raw Data (562)</t>
  </si>
  <si>
    <t>Blank corrected based on Raw Data (562)</t>
  </si>
  <si>
    <t>Average over replicates based on Blank corrected (562)</t>
  </si>
  <si>
    <t>Linear regression fit based on Blank corrected (562)</t>
  </si>
  <si>
    <t>Blank B</t>
  </si>
  <si>
    <t>Negative control N</t>
  </si>
  <si>
    <t>Sample X11</t>
  </si>
  <si>
    <t>Sample X13</t>
  </si>
  <si>
    <t>Sample X15</t>
  </si>
  <si>
    <t>Sample X19</t>
  </si>
  <si>
    <t>Sample X21</t>
  </si>
  <si>
    <t>Sample X23</t>
  </si>
  <si>
    <t>Sample X24</t>
  </si>
  <si>
    <t>Sample X26</t>
  </si>
  <si>
    <t>Sample X28</t>
  </si>
  <si>
    <t>Sample X29</t>
  </si>
  <si>
    <t>Sample X30</t>
  </si>
  <si>
    <t>Sample X31</t>
  </si>
  <si>
    <t>Sample X32</t>
  </si>
  <si>
    <t>Sample X33</t>
  </si>
  <si>
    <t>Sample X34</t>
  </si>
  <si>
    <t>Sample X35</t>
  </si>
  <si>
    <t>Sample X36</t>
  </si>
  <si>
    <t>Sample X37</t>
  </si>
  <si>
    <t>Sample X38</t>
  </si>
  <si>
    <t>Sample X39</t>
  </si>
  <si>
    <t>Standard S1</t>
  </si>
  <si>
    <t>Standard S2</t>
  </si>
  <si>
    <t>Standard S3</t>
  </si>
  <si>
    <t>Standard S4</t>
  </si>
  <si>
    <t>Standard S5</t>
  </si>
  <si>
    <t>Standard S6</t>
  </si>
  <si>
    <t>Standard S7</t>
  </si>
  <si>
    <t>Standard S8</t>
  </si>
  <si>
    <t>Formula:</t>
  </si>
  <si>
    <t>Y = Slope * x + Offset</t>
  </si>
  <si>
    <t>Fit results are based on OD values</t>
  </si>
  <si>
    <t>Wavelength:</t>
  </si>
  <si>
    <t>Slope</t>
  </si>
  <si>
    <t>Offset</t>
  </si>
  <si>
    <t>r</t>
  </si>
  <si>
    <t>r²</t>
  </si>
  <si>
    <t xml:space="preserve"> Basic settings </t>
  </si>
  <si>
    <t>Measurement type:</t>
  </si>
  <si>
    <t>Microplate name:</t>
  </si>
  <si>
    <t>COSTAR 96</t>
  </si>
  <si>
    <t xml:space="preserve"> Endpoint settings </t>
  </si>
  <si>
    <t>No. of flashes per well:</t>
  </si>
  <si>
    <t xml:space="preserve"> Optic settings </t>
  </si>
  <si>
    <t>Excitation:</t>
  </si>
  <si>
    <t xml:space="preserve"> General settings </t>
  </si>
  <si>
    <t>Top optic used</t>
  </si>
  <si>
    <t>Settling time [s]:</t>
  </si>
  <si>
    <t>Reading direction:</t>
  </si>
  <si>
    <t>bidirectional, horizontal left to right, top to bottom</t>
  </si>
  <si>
    <t>Target temperature [°C]:</t>
  </si>
  <si>
    <t>set off</t>
  </si>
  <si>
    <t>Target concentration O2 [%]:</t>
  </si>
  <si>
    <t>Target concentration CO2 [%]:</t>
  </si>
  <si>
    <t>Test ID: 6914</t>
  </si>
  <si>
    <t>Time: 2:48:28 PM</t>
  </si>
  <si>
    <t>Samples</t>
  </si>
  <si>
    <t>Control_Tip</t>
  </si>
  <si>
    <t>Cold_Tip</t>
  </si>
  <si>
    <t>Chitin_Tip</t>
  </si>
  <si>
    <t>Chitosan_Tip</t>
  </si>
  <si>
    <t>Rep1</t>
  </si>
  <si>
    <t>Rep2</t>
  </si>
  <si>
    <t>Rep3</t>
  </si>
  <si>
    <t>Protein</t>
  </si>
  <si>
    <t>µg/ml</t>
  </si>
  <si>
    <t>µg/µL</t>
  </si>
  <si>
    <t>µg/100µL or µg/40mg FW</t>
  </si>
  <si>
    <r>
      <t>Intial weight (W</t>
    </r>
    <r>
      <rPr>
        <vertAlign val="subscript"/>
        <sz val="11"/>
        <color theme="1"/>
        <rFont val="Calibri"/>
        <family val="2"/>
        <scheme val="minor"/>
      </rPr>
      <t>0</t>
    </r>
    <r>
      <rPr>
        <sz val="11"/>
        <color theme="1"/>
        <rFont val="Calibri"/>
        <family val="2"/>
        <scheme val="minor"/>
      </rPr>
      <t>)</t>
    </r>
  </si>
  <si>
    <r>
      <t>µg/mg FW or mg/g FW (normalized to W</t>
    </r>
    <r>
      <rPr>
        <b/>
        <vertAlign val="subscript"/>
        <sz val="11"/>
        <color rgb="FF3F3F3F"/>
        <rFont val="Calibri"/>
        <family val="2"/>
        <scheme val="minor"/>
      </rPr>
      <t>0</t>
    </r>
    <r>
      <rPr>
        <b/>
        <sz val="11"/>
        <color rgb="FF3F3F3F"/>
        <rFont val="Calibri"/>
        <family val="2"/>
        <scheme val="minor"/>
      </rPr>
      <t>)</t>
    </r>
  </si>
  <si>
    <t>Sample to 100µg</t>
  </si>
  <si>
    <t>8M urea 50mM TEAB</t>
  </si>
  <si>
    <t>Peptide</t>
  </si>
  <si>
    <t>Sample to 10µg</t>
  </si>
  <si>
    <t>100mM TEAB</t>
  </si>
  <si>
    <t>2. Linear regression fit based on Blank corrected (562)</t>
  </si>
  <si>
    <t>Control C1</t>
  </si>
  <si>
    <t>Control C2</t>
  </si>
  <si>
    <t>Control C3</t>
  </si>
  <si>
    <t>Sample X1</t>
  </si>
  <si>
    <t>Sample X2</t>
  </si>
  <si>
    <t>Sample X3</t>
  </si>
  <si>
    <t>Sample X4</t>
  </si>
  <si>
    <t>Sample X5</t>
  </si>
  <si>
    <t>Sample X6</t>
  </si>
  <si>
    <t>Sample X7</t>
  </si>
  <si>
    <t>Sample X8</t>
  </si>
  <si>
    <t>Sample X9</t>
  </si>
  <si>
    <t>Sample X10</t>
  </si>
  <si>
    <t>Sample X12</t>
  </si>
  <si>
    <t>Sample X14</t>
  </si>
  <si>
    <t>Sample X16</t>
  </si>
  <si>
    <t>Sample X17</t>
  </si>
  <si>
    <t>Sample X18</t>
  </si>
  <si>
    <t>Sample X20</t>
  </si>
  <si>
    <t>Sample X22</t>
  </si>
  <si>
    <t>Sample X25</t>
  </si>
  <si>
    <t>Sample X27</t>
  </si>
  <si>
    <t>Sample X40</t>
  </si>
  <si>
    <t>Control_Tip-adjacent</t>
  </si>
  <si>
    <t>Cold_Tip-adjacent</t>
  </si>
  <si>
    <t>Chitin_Tip-adjacent</t>
  </si>
  <si>
    <t>Chitosan_Tip-adjacent</t>
  </si>
  <si>
    <t>Curve average (A -562 nm)</t>
  </si>
  <si>
    <t>Curve protein concentrations (µg/ml)</t>
  </si>
  <si>
    <t>Curve protein content (µg)</t>
  </si>
  <si>
    <t>Sample ID</t>
  </si>
  <si>
    <t>Sample average (A -562 nm)</t>
  </si>
  <si>
    <t>Protein amount in samples (µg in 6µL)</t>
  </si>
  <si>
    <t>µg / µL samples</t>
  </si>
  <si>
    <t>S1</t>
  </si>
  <si>
    <t>S2</t>
  </si>
  <si>
    <t>S3</t>
  </si>
  <si>
    <t>S4</t>
  </si>
  <si>
    <t>S5</t>
  </si>
  <si>
    <t>S6</t>
  </si>
  <si>
    <t>S7</t>
  </si>
  <si>
    <t>S8</t>
  </si>
  <si>
    <t>S9</t>
  </si>
  <si>
    <t>S10</t>
  </si>
  <si>
    <t>S11</t>
  </si>
  <si>
    <t>S12</t>
  </si>
  <si>
    <t>Measurements:</t>
  </si>
  <si>
    <t xml:space="preserve">Meas </t>
  </si>
  <si>
    <t>Exc. filter</t>
  </si>
  <si>
    <t>N/A</t>
  </si>
  <si>
    <t>Excitation wavelength</t>
  </si>
  <si>
    <t>562 nm</t>
  </si>
  <si>
    <t>Measurement height</t>
  </si>
  <si>
    <t>7.5 mm</t>
  </si>
  <si>
    <t>Number of flashes</t>
  </si>
  <si>
    <t>Number of flashes integrated</t>
  </si>
  <si>
    <t>Flash power</t>
  </si>
  <si>
    <t>Excitation light</t>
  </si>
  <si>
    <t>Reference excitation light</t>
  </si>
  <si>
    <t>Reference AD gain</t>
  </si>
  <si>
    <t>Reference signal</t>
  </si>
  <si>
    <t>EnSpire</t>
  </si>
  <si>
    <t>Filters:</t>
  </si>
  <si>
    <t>Monochromator cutoff 230</t>
  </si>
  <si>
    <t>Filter polarization</t>
  </si>
  <si>
    <t>None</t>
  </si>
  <si>
    <t>Description</t>
  </si>
  <si>
    <t>X230co Longpass=230nm  Tmin=90%</t>
  </si>
  <si>
    <t>Monochromator cutoff 360</t>
  </si>
  <si>
    <t>X360co Longpass=360nm  Tmin=90%</t>
  </si>
  <si>
    <t>Monochromator cutoff 585</t>
  </si>
  <si>
    <t>X585co Longpass=585nm  Tmin=75%</t>
  </si>
  <si>
    <t>Instrument:</t>
  </si>
  <si>
    <t>Serial number</t>
  </si>
  <si>
    <t>Nickname</t>
  </si>
  <si>
    <t>2. Linear regression fit</t>
  </si>
  <si>
    <t>rProtein content (µg / mg FW)</t>
  </si>
  <si>
    <t>0.3 µL / mg FW</t>
  </si>
  <si>
    <r>
      <rPr>
        <b/>
        <sz val="11"/>
        <color rgb="FF000000"/>
        <rFont val="Calibri"/>
        <family val="2"/>
        <scheme val="minor"/>
      </rPr>
      <t xml:space="preserve">Supplementary Table 3. Bicinchoninic acid (BCA) assay results of tests conducted on the purified </t>
    </r>
    <r>
      <rPr>
        <b/>
        <i/>
        <sz val="11"/>
        <color rgb="FF000000"/>
        <rFont val="Calibri"/>
        <family val="2"/>
        <scheme val="minor"/>
      </rPr>
      <t>Hordeum vulgare</t>
    </r>
    <r>
      <rPr>
        <b/>
        <sz val="11"/>
        <color rgb="FF000000"/>
        <rFont val="Calibri"/>
        <family val="2"/>
        <scheme val="minor"/>
      </rPr>
      <t xml:space="preserve"> root proteome. Related to Figure 3; Figure 4; Supplementary Figure 5. </t>
    </r>
    <r>
      <rPr>
        <sz val="11"/>
        <color rgb="FF000000"/>
        <rFont val="Calibri"/>
        <family val="2"/>
        <scheme val="minor"/>
      </rPr>
      <t xml:space="preserve"> BCA was done right after protein precipitation, cleaning and resuspension (</t>
    </r>
    <r>
      <rPr>
        <b/>
        <sz val="11"/>
        <color rgb="FF000000"/>
        <rFont val="Calibri"/>
        <family val="2"/>
        <scheme val="minor"/>
      </rPr>
      <t>S3A</t>
    </r>
    <r>
      <rPr>
        <sz val="11"/>
        <color rgb="FF000000"/>
        <rFont val="Calibri"/>
        <family val="2"/>
        <scheme val="minor"/>
      </rPr>
      <t xml:space="preserve"> &amp; </t>
    </r>
    <r>
      <rPr>
        <b/>
        <sz val="11"/>
        <color rgb="FF000000"/>
        <rFont val="Calibri"/>
        <family val="2"/>
        <scheme val="minor"/>
      </rPr>
      <t>B</t>
    </r>
    <r>
      <rPr>
        <sz val="11"/>
        <color rgb="FF000000"/>
        <rFont val="Calibri"/>
        <family val="2"/>
        <scheme val="minor"/>
      </rPr>
      <t>) and of tryptic peptides after reduction, alkylation and trypsin digestion (</t>
    </r>
    <r>
      <rPr>
        <b/>
        <sz val="11"/>
        <color rgb="FF000000"/>
        <rFont val="Calibri"/>
        <family val="2"/>
        <scheme val="minor"/>
      </rPr>
      <t>S3C</t>
    </r>
    <r>
      <rPr>
        <sz val="11"/>
        <color rgb="FF000000"/>
        <rFont val="Calibri"/>
        <family val="2"/>
        <scheme val="minor"/>
      </rPr>
      <t>). Ribosomal protein content was measured after ribosome enrichment and protein-rRNA dissociation using a chaotropic agent (</t>
    </r>
    <r>
      <rPr>
        <b/>
        <sz val="11"/>
        <color rgb="FF000000"/>
        <rFont val="Calibri"/>
        <family val="2"/>
        <scheme val="minor"/>
      </rPr>
      <t>S3D</t>
    </r>
    <r>
      <rPr>
        <sz val="11"/>
        <color rgb="FF000000"/>
        <rFont val="Calibri"/>
        <family val="2"/>
        <scheme val="minor"/>
      </rPr>
      <t>). Absorbance was measured in a plate reader at 562nm wavelength. The protein abundances were derived from blank corrected, dilution corrected, linear regression fitted values. The linear regression was performed using bovine serum albumin (BSA) as standard. Finally, the protein abundances were transformed into µg/mg fresh weight after dividing the values by their initial weight (W</t>
    </r>
    <r>
      <rPr>
        <vertAlign val="subscript"/>
        <sz val="11"/>
        <color rgb="FF000000"/>
        <rFont val="Calibri"/>
        <family val="2"/>
        <scheme val="minor"/>
      </rPr>
      <t>0</t>
    </r>
    <r>
      <rPr>
        <sz val="11"/>
        <color rgb="FF000000"/>
        <rFont val="Calibri"/>
        <family val="2"/>
        <scheme val="minor"/>
      </rPr>
      <t>) (</t>
    </r>
    <r>
      <rPr>
        <b/>
        <sz val="11"/>
        <color rgb="FF000000"/>
        <rFont val="Calibri"/>
        <family val="2"/>
        <scheme val="minor"/>
      </rPr>
      <t>S3E</t>
    </r>
    <r>
      <rPr>
        <sz val="11"/>
        <color rgb="FF00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</si>
</sst>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sz val="11"/>
      <color rgb="FF9C0006"/>
      <name val="Calibri"/>
      <family val="2"/>
      <scheme val="minor"/>
    </font>
    <font>
      <b/>
      <sz val="11"/>
      <color rgb="FF3F3F3F"/>
      <name val="Calibri"/>
      <family val="2"/>
      <scheme val="minor"/>
    </font>
    <font>
      <b/>
      <sz val="11"/>
      <color theme="1"/>
      <name val="Calibri"/>
      <family val="2"/>
      <scheme val="minor"/>
    </font>
    <font>
      <vertAlign val="subscript"/>
      <sz val="11"/>
      <color theme="1"/>
      <name val="Calibri"/>
      <family val="2"/>
      <scheme val="minor"/>
    </font>
    <font>
      <b/>
      <vertAlign val="subscript"/>
      <sz val="11"/>
      <color rgb="FF3F3F3F"/>
      <name val="Calibri"/>
      <family val="2"/>
      <scheme val="minor"/>
    </font>
    <font>
      <sz val="11"/>
      <color rgb="FF000000"/>
      <name val="Calibri"/>
      <family val="2"/>
      <scheme val="minor"/>
    </font>
    <font>
      <b/>
      <sz val="11"/>
      <color rgb="FF000000"/>
      <name val="Calibri"/>
      <family val="2"/>
      <scheme val="minor"/>
    </font>
    <font>
      <vertAlign val="subscript"/>
      <sz val="11"/>
      <color rgb="FF000000"/>
      <name val="Calibri"/>
      <family val="2"/>
      <scheme val="minor"/>
    </font>
    <font>
      <b/>
      <i/>
      <sz val="11"/>
      <color rgb="FF000000"/>
      <name val="Calibri"/>
      <family val="2"/>
      <scheme val="minor"/>
    </font>
  </fonts>
  <fills count="10">
    <fill>
      <patternFill patternType="none"/>
    </fill>
    <fill>
      <patternFill patternType="gray125"/>
    </fill>
    <fill>
      <patternFill patternType="solid">
        <fgColor rgb="FFFFC7CE"/>
      </patternFill>
    </fill>
    <fill>
      <patternFill patternType="solid">
        <fgColor rgb="FFF2F2F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theme="1"/>
        <bgColor indexed="64"/>
      </patternFill>
    </fill>
    <fill>
      <patternFill patternType="solid">
        <fgColor theme="0"/>
        <bgColor indexed="64"/>
      </patternFill>
    </fill>
  </fills>
  <borders count="35">
    <border>
      <left/>
      <right/>
      <top/>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rgb="FF3F3F3F"/>
      </right>
      <top style="medium">
        <color indexed="64"/>
      </top>
      <bottom style="medium">
        <color indexed="64"/>
      </bottom>
      <diagonal/>
    </border>
    <border>
      <left style="thin">
        <color rgb="FF3F3F3F"/>
      </left>
      <right style="thin">
        <color rgb="FF3F3F3F"/>
      </right>
      <top style="medium">
        <color indexed="64"/>
      </top>
      <bottom style="medium">
        <color indexed="64"/>
      </bottom>
      <diagonal/>
    </border>
    <border>
      <left style="thin">
        <color rgb="FF3F3F3F"/>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cellStyleXfs>
  <cellXfs count="86">
    <xf numFmtId="0" fontId="0" fillId="0" borderId="0" xfId="0"/>
    <xf numFmtId="0" fontId="0" fillId="0" borderId="0" xfId="0" applyFont="1"/>
    <xf numFmtId="0" fontId="4" fillId="0" borderId="0" xfId="0" applyFont="1" applyAlignment="1">
      <alignment horizontal="center"/>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0" xfId="0"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10" xfId="0" applyBorder="1"/>
    <xf numFmtId="0" fontId="0" fillId="0" borderId="11" xfId="0" applyFont="1" applyBorder="1"/>
    <xf numFmtId="0" fontId="0" fillId="0" borderId="12" xfId="0" applyBorder="1"/>
    <xf numFmtId="0" fontId="4" fillId="0" borderId="13" xfId="0" applyFont="1" applyBorder="1" applyAlignment="1">
      <alignment horizontal="center" wrapText="1"/>
    </xf>
    <xf numFmtId="0" fontId="4" fillId="0" borderId="14" xfId="0" applyFont="1" applyBorder="1" applyAlignment="1">
      <alignment horizontal="center" wrapText="1"/>
    </xf>
    <xf numFmtId="0" fontId="4" fillId="0" borderId="15" xfId="0" applyFont="1" applyBorder="1" applyAlignment="1">
      <alignment horizontal="center" wrapText="1"/>
    </xf>
    <xf numFmtId="0" fontId="4" fillId="0" borderId="16" xfId="0" applyFont="1" applyBorder="1" applyAlignment="1">
      <alignment horizontal="center" wrapText="1"/>
    </xf>
    <xf numFmtId="0" fontId="0" fillId="0" borderId="17" xfId="0" applyBorder="1" applyAlignment="1">
      <alignment horizontal="right"/>
    </xf>
    <xf numFmtId="0" fontId="0" fillId="0" borderId="18" xfId="0" applyBorder="1" applyAlignment="1">
      <alignment horizontal="left"/>
    </xf>
    <xf numFmtId="0" fontId="0" fillId="0" borderId="19" xfId="0" applyBorder="1" applyAlignment="1">
      <alignment horizontal="right"/>
    </xf>
    <xf numFmtId="0" fontId="0" fillId="0" borderId="18" xfId="0" applyBorder="1" applyAlignment="1">
      <alignment horizontal="right"/>
    </xf>
    <xf numFmtId="0" fontId="0" fillId="0" borderId="20" xfId="0" applyBorder="1" applyAlignment="1">
      <alignment horizontal="right"/>
    </xf>
    <xf numFmtId="0" fontId="0" fillId="0" borderId="11" xfId="0" applyBorder="1" applyAlignment="1">
      <alignment horizontal="left"/>
    </xf>
    <xf numFmtId="0" fontId="0" fillId="0" borderId="21" xfId="0" applyBorder="1" applyAlignment="1">
      <alignment horizontal="right"/>
    </xf>
    <xf numFmtId="0" fontId="0" fillId="0" borderId="11" xfId="0" applyBorder="1" applyAlignment="1">
      <alignment horizontal="right"/>
    </xf>
    <xf numFmtId="0" fontId="4" fillId="0" borderId="0" xfId="0" applyFont="1"/>
    <xf numFmtId="0" fontId="0" fillId="0" borderId="0" xfId="0" applyAlignment="1">
      <alignment horizontal="left"/>
    </xf>
    <xf numFmtId="0" fontId="4" fillId="0" borderId="0" xfId="0" applyFont="1" applyAlignment="1">
      <alignment textRotation="90"/>
    </xf>
    <xf numFmtId="0" fontId="2" fillId="2" borderId="0" xfId="1" applyAlignment="1">
      <alignment textRotation="90"/>
    </xf>
    <xf numFmtId="0" fontId="0" fillId="8" borderId="0" xfId="0" applyFill="1" applyBorder="1"/>
    <xf numFmtId="0" fontId="2" fillId="2" borderId="24" xfId="1" applyBorder="1" applyAlignment="1">
      <alignment horizontal="right"/>
    </xf>
    <xf numFmtId="0" fontId="2" fillId="2" borderId="0" xfId="1" applyBorder="1" applyAlignment="1">
      <alignment horizontal="right"/>
    </xf>
    <xf numFmtId="0" fontId="2" fillId="2" borderId="24" xfId="1" applyBorder="1"/>
    <xf numFmtId="0" fontId="2" fillId="2" borderId="0" xfId="1" applyBorder="1"/>
    <xf numFmtId="0" fontId="3" fillId="3" borderId="1" xfId="2"/>
    <xf numFmtId="0" fontId="4" fillId="5" borderId="0" xfId="4" applyFont="1" applyBorder="1"/>
    <xf numFmtId="0" fontId="1" fillId="5" borderId="0" xfId="4" applyBorder="1"/>
    <xf numFmtId="0" fontId="2" fillId="2" borderId="29" xfId="1" applyBorder="1"/>
    <xf numFmtId="0" fontId="1" fillId="6" borderId="29" xfId="5" applyBorder="1"/>
    <xf numFmtId="0" fontId="2" fillId="8" borderId="0" xfId="1" applyFill="1" applyBorder="1"/>
    <xf numFmtId="0" fontId="0" fillId="9" borderId="0" xfId="0" applyFill="1" applyBorder="1"/>
    <xf numFmtId="0" fontId="1" fillId="9" borderId="0" xfId="4" applyFill="1" applyBorder="1"/>
    <xf numFmtId="0" fontId="0" fillId="9" borderId="24" xfId="0" applyFill="1" applyBorder="1"/>
    <xf numFmtId="0" fontId="0" fillId="9" borderId="0" xfId="0" applyFill="1"/>
    <xf numFmtId="0" fontId="4" fillId="9" borderId="0" xfId="0" applyFont="1" applyFill="1" applyBorder="1"/>
    <xf numFmtId="0" fontId="3" fillId="9" borderId="0" xfId="2" applyFill="1" applyBorder="1"/>
    <xf numFmtId="0" fontId="1" fillId="9" borderId="0" xfId="6" applyFill="1" applyBorder="1"/>
    <xf numFmtId="0" fontId="1" fillId="9" borderId="29" xfId="3" applyFill="1" applyBorder="1"/>
    <xf numFmtId="0" fontId="0" fillId="9" borderId="22" xfId="0" applyFill="1" applyBorder="1"/>
    <xf numFmtId="0" fontId="0" fillId="9" borderId="23" xfId="0" applyFill="1" applyBorder="1" applyAlignment="1">
      <alignment horizontal="right"/>
    </xf>
    <xf numFmtId="0" fontId="0" fillId="9" borderId="24" xfId="0" applyFill="1" applyBorder="1" applyAlignment="1">
      <alignment horizontal="right"/>
    </xf>
    <xf numFmtId="0" fontId="0" fillId="9" borderId="25" xfId="0" applyFill="1" applyBorder="1"/>
    <xf numFmtId="0" fontId="0" fillId="9" borderId="26" xfId="0" applyFill="1" applyBorder="1" applyAlignment="1">
      <alignment horizontal="right"/>
    </xf>
    <xf numFmtId="0" fontId="0" fillId="9" borderId="0" xfId="0" applyFill="1" applyBorder="1" applyAlignment="1">
      <alignment horizontal="right"/>
    </xf>
    <xf numFmtId="0" fontId="0" fillId="9" borderId="0" xfId="0" applyFill="1" applyAlignment="1">
      <alignment vertical="center" wrapText="1"/>
    </xf>
    <xf numFmtId="0" fontId="3" fillId="9" borderId="1" xfId="2" applyFill="1"/>
    <xf numFmtId="0" fontId="4" fillId="9" borderId="0" xfId="4" applyFont="1" applyFill="1" applyBorder="1"/>
    <xf numFmtId="0" fontId="4" fillId="9" borderId="29" xfId="3" applyFont="1" applyFill="1" applyBorder="1"/>
    <xf numFmtId="0" fontId="4" fillId="9" borderId="0" xfId="6" applyFont="1" applyFill="1" applyBorder="1"/>
    <xf numFmtId="0" fontId="4" fillId="9" borderId="29" xfId="5" applyFont="1" applyFill="1" applyBorder="1"/>
    <xf numFmtId="0" fontId="1" fillId="9" borderId="29" xfId="5" applyFill="1" applyBorder="1"/>
    <xf numFmtId="0" fontId="1" fillId="4" borderId="26" xfId="3" applyBorder="1"/>
    <xf numFmtId="0" fontId="1" fillId="4" borderId="33" xfId="3" applyBorder="1"/>
    <xf numFmtId="0" fontId="1" fillId="5" borderId="29" xfId="4" applyBorder="1"/>
    <xf numFmtId="0" fontId="1" fillId="6" borderId="0" xfId="5" applyBorder="1"/>
    <xf numFmtId="0" fontId="1" fillId="7" borderId="27" xfId="6" applyBorder="1"/>
    <xf numFmtId="0" fontId="1" fillId="7" borderId="34" xfId="6" applyBorder="1"/>
    <xf numFmtId="0" fontId="4" fillId="4" borderId="26" xfId="3" applyFont="1" applyBorder="1"/>
    <xf numFmtId="0" fontId="4" fillId="6" borderId="0" xfId="5" applyFont="1" applyBorder="1"/>
    <xf numFmtId="0" fontId="4" fillId="7" borderId="27" xfId="6" applyFont="1" applyBorder="1"/>
    <xf numFmtId="0" fontId="7"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9" fontId="0" fillId="0" borderId="0" xfId="0" applyNumberFormat="1"/>
    <xf numFmtId="0" fontId="4" fillId="0" borderId="0" xfId="0" applyFont="1" applyAlignment="1">
      <alignment horizontal="center" vertical="center"/>
    </xf>
    <xf numFmtId="0" fontId="3" fillId="9" borderId="22" xfId="2" applyFill="1" applyBorder="1" applyAlignment="1">
      <alignment horizontal="center" vertical="center"/>
    </xf>
    <xf numFmtId="0" fontId="3" fillId="9" borderId="25" xfId="2" applyFill="1" applyBorder="1" applyAlignment="1">
      <alignment horizontal="center" vertical="center"/>
    </xf>
    <xf numFmtId="0" fontId="3" fillId="9" borderId="28" xfId="2" applyFill="1" applyBorder="1" applyAlignment="1">
      <alignment horizontal="center" vertical="center"/>
    </xf>
    <xf numFmtId="0" fontId="3" fillId="9" borderId="30" xfId="2" applyFill="1" applyBorder="1" applyAlignment="1">
      <alignment horizontal="center"/>
    </xf>
    <xf numFmtId="0" fontId="3" fillId="9" borderId="31" xfId="2" applyFill="1" applyBorder="1" applyAlignment="1">
      <alignment horizontal="center"/>
    </xf>
    <xf numFmtId="0" fontId="3" fillId="9" borderId="32" xfId="2" applyFill="1" applyBorder="1" applyAlignment="1">
      <alignment horizontal="center"/>
    </xf>
    <xf numFmtId="0" fontId="4" fillId="8" borderId="0" xfId="0" applyFont="1" applyFill="1" applyAlignment="1">
      <alignment horizontal="center"/>
    </xf>
    <xf numFmtId="0" fontId="4" fillId="8" borderId="29" xfId="0" applyFont="1" applyFill="1" applyBorder="1" applyAlignment="1">
      <alignment horizontal="center"/>
    </xf>
  </cellXfs>
  <cellStyles count="7">
    <cellStyle name="20% - Accent1" xfId="3" builtinId="30"/>
    <cellStyle name="20% - Accent2" xfId="4" builtinId="34"/>
    <cellStyle name="20% - Accent4" xfId="5" builtinId="42"/>
    <cellStyle name="20% - Accent6" xfId="6" builtinId="50"/>
    <cellStyle name="Bad" xfId="1" builtinId="27"/>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BCA</a:t>
            </a:r>
            <a:r>
              <a:rPr lang="en-US" baseline="0"/>
              <a:t> Pierce assay</a:t>
            </a:r>
            <a:endParaRPr lang="en-US"/>
          </a:p>
        </c:rich>
      </c:tx>
      <c:layout/>
      <c:overlay val="0"/>
      <c:spPr>
        <a:noFill/>
        <a:ln>
          <a:noFill/>
        </a:ln>
        <a:effectLst/>
      </c:spPr>
    </c:title>
    <c:autoTitleDeleted val="0"/>
    <c:plotArea>
      <c:layout/>
      <c:scatterChart>
        <c:scatterStyle val="lineMarker"/>
        <c:varyColors val="0"/>
        <c:ser>
          <c:idx val="1"/>
          <c:order val="0"/>
          <c:spPr>
            <a:ln w="19050">
              <a:noFill/>
            </a:ln>
          </c:spPr>
          <c:trendline>
            <c:trendlineType val="linear"/>
            <c:dispRSqr val="1"/>
            <c:dispEq val="1"/>
            <c:trendlineLbl>
              <c:layout>
                <c:manualLayout>
                  <c:x val="0.19019633718969486"/>
                  <c:y val="-0.21286089238845143"/>
                </c:manualLayout>
              </c:layout>
              <c:numFmt formatCode="General" sourceLinked="0"/>
            </c:trendlineLbl>
          </c:trendline>
          <c:xVal>
            <c:numRef>
              <c:f>'S3D (rProtein)'!$B$15:$B$22</c:f>
              <c:numCache>
                <c:formatCode>General</c:formatCode>
                <c:ptCount val="8"/>
                <c:pt idx="0">
                  <c:v>0.97366666666666679</c:v>
                </c:pt>
                <c:pt idx="1">
                  <c:v>0.79066666666666663</c:v>
                </c:pt>
                <c:pt idx="2">
                  <c:v>0.55000000000000004</c:v>
                </c:pt>
                <c:pt idx="3">
                  <c:v>0.46933333333333332</c:v>
                </c:pt>
                <c:pt idx="4">
                  <c:v>0.33933333333333332</c:v>
                </c:pt>
                <c:pt idx="5">
                  <c:v>0.21299999999999999</c:v>
                </c:pt>
                <c:pt idx="6">
                  <c:v>0.14633333333333332</c:v>
                </c:pt>
                <c:pt idx="7">
                  <c:v>8.9333333333333334E-2</c:v>
                </c:pt>
              </c:numCache>
            </c:numRef>
          </c:xVal>
          <c:yVal>
            <c:numRef>
              <c:f>'S3D (rProtein)'!$D$15:$D$22</c:f>
              <c:numCache>
                <c:formatCode>General</c:formatCode>
                <c:ptCount val="8"/>
                <c:pt idx="0">
                  <c:v>20</c:v>
                </c:pt>
                <c:pt idx="1">
                  <c:v>15</c:v>
                </c:pt>
                <c:pt idx="2">
                  <c:v>10</c:v>
                </c:pt>
                <c:pt idx="3">
                  <c:v>7.5</c:v>
                </c:pt>
                <c:pt idx="4">
                  <c:v>5</c:v>
                </c:pt>
                <c:pt idx="5">
                  <c:v>2.5</c:v>
                </c:pt>
                <c:pt idx="6">
                  <c:v>1.25</c:v>
                </c:pt>
                <c:pt idx="7">
                  <c:v>0.25</c:v>
                </c:pt>
              </c:numCache>
            </c:numRef>
          </c:yVal>
          <c:smooth val="0"/>
          <c:extLst>
            <c:ext xmlns:c16="http://schemas.microsoft.com/office/drawing/2014/chart" uri="{C3380CC4-5D6E-409C-BE32-E72D297353CC}">
              <c16:uniqueId val="{00000000-0D3B-422A-B452-A16A59FE51CC}"/>
            </c:ext>
          </c:extLst>
        </c:ser>
        <c:ser>
          <c:idx val="0"/>
          <c:order val="1"/>
          <c:spPr>
            <a:ln w="19050">
              <a:noFill/>
            </a:ln>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xVal>
            <c:numRef>
              <c:f>'S3D (rProtein)'!$F$15:$F$26</c:f>
              <c:numCache>
                <c:formatCode>General</c:formatCode>
                <c:ptCount val="12"/>
                <c:pt idx="0">
                  <c:v>0.17399999999999999</c:v>
                </c:pt>
                <c:pt idx="1">
                  <c:v>0.187</c:v>
                </c:pt>
                <c:pt idx="2">
                  <c:v>0.28000000000000003</c:v>
                </c:pt>
                <c:pt idx="3">
                  <c:v>0.245</c:v>
                </c:pt>
                <c:pt idx="4">
                  <c:v>0.32600000000000001</c:v>
                </c:pt>
                <c:pt idx="5">
                  <c:v>0.32300000000000001</c:v>
                </c:pt>
                <c:pt idx="6">
                  <c:v>0.60799999999999998</c:v>
                </c:pt>
                <c:pt idx="7">
                  <c:v>0.70299999999999996</c:v>
                </c:pt>
                <c:pt idx="8">
                  <c:v>0.81799999999999995</c:v>
                </c:pt>
                <c:pt idx="9">
                  <c:v>0.74399999999999999</c:v>
                </c:pt>
                <c:pt idx="10">
                  <c:v>0.83099999999999996</c:v>
                </c:pt>
                <c:pt idx="11">
                  <c:v>0.81699999999999995</c:v>
                </c:pt>
              </c:numCache>
            </c:numRef>
          </c:xVal>
          <c:yVal>
            <c:numRef>
              <c:f>'S3D (rProtein)'!$G$15:$G$26</c:f>
              <c:numCache>
                <c:formatCode>General</c:formatCode>
                <c:ptCount val="12"/>
                <c:pt idx="0">
                  <c:v>1.6450719999999999</c:v>
                </c:pt>
                <c:pt idx="1">
                  <c:v>1.933386</c:v>
                </c:pt>
                <c:pt idx="2">
                  <c:v>3.9959400000000005</c:v>
                </c:pt>
                <c:pt idx="3">
                  <c:v>3.2197099999999996</c:v>
                </c:pt>
                <c:pt idx="4">
                  <c:v>5.0161280000000001</c:v>
                </c:pt>
                <c:pt idx="5">
                  <c:v>4.9495940000000012</c:v>
                </c:pt>
                <c:pt idx="6">
                  <c:v>11.270323999999999</c:v>
                </c:pt>
                <c:pt idx="7">
                  <c:v>13.377234</c:v>
                </c:pt>
                <c:pt idx="8">
                  <c:v>15.927704</c:v>
                </c:pt>
                <c:pt idx="9">
                  <c:v>14.286531999999999</c:v>
                </c:pt>
                <c:pt idx="10">
                  <c:v>16.216018000000002</c:v>
                </c:pt>
                <c:pt idx="11">
                  <c:v>15.905526</c:v>
                </c:pt>
              </c:numCache>
            </c:numRef>
          </c:yVal>
          <c:smooth val="0"/>
          <c:extLst>
            <c:ext xmlns:c16="http://schemas.microsoft.com/office/drawing/2014/chart" uri="{C3380CC4-5D6E-409C-BE32-E72D297353CC}">
              <c16:uniqueId val="{00000001-0D3B-422A-B452-A16A59FE51CC}"/>
            </c:ext>
          </c:extLst>
        </c:ser>
        <c:dLbls>
          <c:showLegendKey val="0"/>
          <c:showVal val="0"/>
          <c:showCatName val="0"/>
          <c:showSerName val="0"/>
          <c:showPercent val="0"/>
          <c:showBubbleSize val="0"/>
        </c:dLbls>
        <c:axId val="637045631"/>
        <c:axId val="637043967"/>
      </c:scatterChart>
      <c:valAx>
        <c:axId val="637045631"/>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en-US"/>
                  <a:t>Protein Content (µg)</a:t>
                </a:r>
              </a:p>
            </c:rich>
          </c:tx>
          <c:layout/>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043967"/>
        <c:crosses val="autoZero"/>
        <c:crossBetween val="midCat"/>
      </c:valAx>
      <c:valAx>
        <c:axId val="637043967"/>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t>Curve average (A -562 nm)</a:t>
                </a:r>
              </a:p>
            </c:rich>
          </c:tx>
          <c:layout/>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045631"/>
        <c:crosses val="autoZero"/>
        <c:crossBetween val="midCat"/>
      </c:valAx>
    </c:plotArea>
    <c:plotVisOnly val="1"/>
    <c:dispBlanksAs val="gap"/>
    <c:showDLblsOverMax val="0"/>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'S3E (Data_Interpretation)'!$A$12</c:f>
              <c:strCache>
                <c:ptCount val="1"/>
                <c:pt idx="0">
                  <c:v>Peptide</c:v>
                </c:pt>
              </c:strCache>
            </c:strRef>
          </c:tx>
          <c:spPr>
            <a:solidFill>
              <a:schemeClr val="accent1"/>
            </a:solidFill>
            <a:ln>
              <a:noFill/>
            </a:ln>
            <a:effectLst/>
          </c:spPr>
          <c:invertIfNegative val="0"/>
          <c:cat>
            <c:strRef>
              <c:f>'S3E (Data_Interpretation)'!$C$1:$AP$1</c:f>
              <c:strCache>
                <c:ptCount val="40"/>
                <c:pt idx="0">
                  <c:v>Control_Tip</c:v>
                </c:pt>
                <c:pt idx="1">
                  <c:v>Control_Tip</c:v>
                </c:pt>
                <c:pt idx="2">
                  <c:v>Control_Tip</c:v>
                </c:pt>
                <c:pt idx="3">
                  <c:v>Control_Tip</c:v>
                </c:pt>
                <c:pt idx="4">
                  <c:v>Control_Tip</c:v>
                </c:pt>
                <c:pt idx="5">
                  <c:v>Control_Tip-adjacent</c:v>
                </c:pt>
                <c:pt idx="6">
                  <c:v>Control_Tip-adjacent</c:v>
                </c:pt>
                <c:pt idx="7">
                  <c:v>Control_Tip-adjacent</c:v>
                </c:pt>
                <c:pt idx="8">
                  <c:v>Control_Tip-adjacent</c:v>
                </c:pt>
                <c:pt idx="9">
                  <c:v>Control_Tip-adjacent</c:v>
                </c:pt>
                <c:pt idx="10">
                  <c:v>Cold_Tip</c:v>
                </c:pt>
                <c:pt idx="11">
                  <c:v>Cold_Tip</c:v>
                </c:pt>
                <c:pt idx="12">
                  <c:v>Cold_Tip</c:v>
                </c:pt>
                <c:pt idx="13">
                  <c:v>Cold_Tip</c:v>
                </c:pt>
                <c:pt idx="14">
                  <c:v>Cold_Tip</c:v>
                </c:pt>
                <c:pt idx="15">
                  <c:v>Cold_Tip-adjacent</c:v>
                </c:pt>
                <c:pt idx="16">
                  <c:v>Cold_Tip-adjacent</c:v>
                </c:pt>
                <c:pt idx="17">
                  <c:v>Cold_Tip-adjacent</c:v>
                </c:pt>
                <c:pt idx="18">
                  <c:v>Cold_Tip-adjacent</c:v>
                </c:pt>
                <c:pt idx="19">
                  <c:v>Cold_Tip-adjacent</c:v>
                </c:pt>
                <c:pt idx="20">
                  <c:v>Chitin_Tip</c:v>
                </c:pt>
                <c:pt idx="21">
                  <c:v>Chitin_Tip</c:v>
                </c:pt>
                <c:pt idx="22">
                  <c:v>Chitin_Tip</c:v>
                </c:pt>
                <c:pt idx="23">
                  <c:v>Chitin_Tip</c:v>
                </c:pt>
                <c:pt idx="24">
                  <c:v>Chitin_Tip</c:v>
                </c:pt>
                <c:pt idx="25">
                  <c:v>Chitin_Tip-adjacent</c:v>
                </c:pt>
                <c:pt idx="26">
                  <c:v>Chitin_Tip-adjacent</c:v>
                </c:pt>
                <c:pt idx="27">
                  <c:v>Chitin_Tip-adjacent</c:v>
                </c:pt>
                <c:pt idx="28">
                  <c:v>Chitin_Tip-adjacent</c:v>
                </c:pt>
                <c:pt idx="29">
                  <c:v>Chitin_Tip-adjacent</c:v>
                </c:pt>
                <c:pt idx="30">
                  <c:v>Chitosan_Tip</c:v>
                </c:pt>
                <c:pt idx="31">
                  <c:v>Chitosan_Tip</c:v>
                </c:pt>
                <c:pt idx="32">
                  <c:v>Chitosan_Tip</c:v>
                </c:pt>
                <c:pt idx="33">
                  <c:v>Chitosan_Tip</c:v>
                </c:pt>
                <c:pt idx="34">
                  <c:v>Chitosan_Tip</c:v>
                </c:pt>
                <c:pt idx="35">
                  <c:v>Chitosan_Tip-adjacent</c:v>
                </c:pt>
                <c:pt idx="36">
                  <c:v>Chitosan_Tip-adjacent</c:v>
                </c:pt>
                <c:pt idx="37">
                  <c:v>Chitosan_Tip-adjacent</c:v>
                </c:pt>
                <c:pt idx="38">
                  <c:v>Chitosan_Tip-adjacent</c:v>
                </c:pt>
                <c:pt idx="39">
                  <c:v>Chitosan_Tip-adjacent</c:v>
                </c:pt>
              </c:strCache>
            </c:strRef>
          </c:cat>
          <c:val>
            <c:numRef>
              <c:f>'S3E (Data_Interpretation)'!$C$6:$AP$6</c:f>
              <c:numCache>
                <c:formatCode>General</c:formatCode>
                <c:ptCount val="40"/>
                <c:pt idx="0">
                  <c:v>5.5390686666666662</c:v>
                </c:pt>
                <c:pt idx="1">
                  <c:v>3.3631216666666663</c:v>
                </c:pt>
                <c:pt idx="2">
                  <c:v>4.1756253333333335</c:v>
                </c:pt>
                <c:pt idx="3">
                  <c:v>3.4903529999999998</c:v>
                </c:pt>
                <c:pt idx="4">
                  <c:v>3.9483843333333328</c:v>
                </c:pt>
                <c:pt idx="5">
                  <c:v>2.344681</c:v>
                </c:pt>
                <c:pt idx="6">
                  <c:v>2.5559439999999998</c:v>
                </c:pt>
                <c:pt idx="7">
                  <c:v>1.9807410000000001</c:v>
                </c:pt>
                <c:pt idx="8">
                  <c:v>0.96525933333333325</c:v>
                </c:pt>
                <c:pt idx="9">
                  <c:v>1.1711963333333333</c:v>
                </c:pt>
                <c:pt idx="10">
                  <c:v>0.76228166666666664</c:v>
                </c:pt>
                <c:pt idx="11">
                  <c:v>1.9990859999999999</c:v>
                </c:pt>
                <c:pt idx="12">
                  <c:v>2.6464850000000002</c:v>
                </c:pt>
                <c:pt idx="13">
                  <c:v>1.3061206666666665</c:v>
                </c:pt>
                <c:pt idx="14">
                  <c:v>1.2510856666666665</c:v>
                </c:pt>
                <c:pt idx="15">
                  <c:v>2.2754436666666664</c:v>
                </c:pt>
                <c:pt idx="16">
                  <c:v>1.8600193333333335</c:v>
                </c:pt>
                <c:pt idx="17">
                  <c:v>1.7215446666666667</c:v>
                </c:pt>
                <c:pt idx="18">
                  <c:v>-0.36859566666666665</c:v>
                </c:pt>
                <c:pt idx="19">
                  <c:v>1.5073230000000002</c:v>
                </c:pt>
                <c:pt idx="20">
                  <c:v>2.8292369999999996</c:v>
                </c:pt>
                <c:pt idx="21">
                  <c:v>2.8618899999999998</c:v>
                </c:pt>
                <c:pt idx="22">
                  <c:v>3.013459666666666</c:v>
                </c:pt>
                <c:pt idx="23">
                  <c:v>3.2249746666666663</c:v>
                </c:pt>
                <c:pt idx="24">
                  <c:v>2.6191836666666664</c:v>
                </c:pt>
                <c:pt idx="25">
                  <c:v>2.1829946666666671</c:v>
                </c:pt>
                <c:pt idx="26">
                  <c:v>2.2239330000000006</c:v>
                </c:pt>
                <c:pt idx="27">
                  <c:v>1.9783023333333334</c:v>
                </c:pt>
                <c:pt idx="28">
                  <c:v>1.667853</c:v>
                </c:pt>
                <c:pt idx="29">
                  <c:v>1.1819526666666669</c:v>
                </c:pt>
                <c:pt idx="30">
                  <c:v>3.0475746666666668</c:v>
                </c:pt>
                <c:pt idx="31">
                  <c:v>2.5655740000000002</c:v>
                </c:pt>
                <c:pt idx="32">
                  <c:v>2.607974333333333</c:v>
                </c:pt>
                <c:pt idx="33">
                  <c:v>2.1342586666666667</c:v>
                </c:pt>
                <c:pt idx="34">
                  <c:v>1.6634666666666664</c:v>
                </c:pt>
                <c:pt idx="35">
                  <c:v>2.0572549999999996</c:v>
                </c:pt>
                <c:pt idx="36">
                  <c:v>1.7867693333333334</c:v>
                </c:pt>
                <c:pt idx="37">
                  <c:v>1.5060486666666666</c:v>
                </c:pt>
                <c:pt idx="38">
                  <c:v>1.4295326666666668</c:v>
                </c:pt>
                <c:pt idx="39">
                  <c:v>1.2399489999999997</c:v>
                </c:pt>
              </c:numCache>
            </c:numRef>
          </c:val>
          <c:extLst>
            <c:ext xmlns:c16="http://schemas.microsoft.com/office/drawing/2014/chart" uri="{C3380CC4-5D6E-409C-BE32-E72D297353CC}">
              <c16:uniqueId val="{00000000-412F-4942-B6AD-CAE98FF63BB2}"/>
            </c:ext>
          </c:extLst>
        </c:ser>
        <c:dLbls>
          <c:showLegendKey val="0"/>
          <c:showVal val="0"/>
          <c:showCatName val="0"/>
          <c:showSerName val="0"/>
          <c:showPercent val="0"/>
          <c:showBubbleSize val="0"/>
        </c:dLbls>
        <c:gapWidth val="219"/>
        <c:overlap val="-27"/>
        <c:axId val="830437695"/>
        <c:axId val="830433951"/>
      </c:barChart>
      <c:catAx>
        <c:axId val="8304376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0433951"/>
        <c:crosses val="autoZero"/>
        <c:auto val="1"/>
        <c:lblAlgn val="ctr"/>
        <c:lblOffset val="100"/>
        <c:noMultiLvlLbl val="0"/>
      </c:catAx>
      <c:valAx>
        <c:axId val="83043395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04376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19</xdr:col>
      <xdr:colOff>360541</xdr:colOff>
      <xdr:row>84</xdr:row>
      <xdr:rowOff>180238</xdr:rowOff>
    </xdr:to>
    <xdr:pic>
      <xdr:nvPicPr>
        <xdr:cNvPr id="2" name="Picture 1"/>
        <xdr:cNvPicPr>
          <a:picLocks noChangeAspect="1"/>
        </xdr:cNvPicPr>
      </xdr:nvPicPr>
      <xdr:blipFill>
        <a:blip xmlns:r="http://schemas.openxmlformats.org/officeDocument/2006/relationships" r:embed="rId1"/>
        <a:stretch>
          <a:fillRect/>
        </a:stretch>
      </xdr:blipFill>
      <xdr:spPr>
        <a:xfrm>
          <a:off x="297180" y="10241280"/>
          <a:ext cx="11333341" cy="5666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19</xdr:col>
      <xdr:colOff>360541</xdr:colOff>
      <xdr:row>84</xdr:row>
      <xdr:rowOff>180238</xdr:rowOff>
    </xdr:to>
    <xdr:pic>
      <xdr:nvPicPr>
        <xdr:cNvPr id="2" name="Picture 1"/>
        <xdr:cNvPicPr>
          <a:picLocks noChangeAspect="1"/>
        </xdr:cNvPicPr>
      </xdr:nvPicPr>
      <xdr:blipFill>
        <a:blip xmlns:r="http://schemas.openxmlformats.org/officeDocument/2006/relationships" r:embed="rId1"/>
        <a:stretch>
          <a:fillRect/>
        </a:stretch>
      </xdr:blipFill>
      <xdr:spPr>
        <a:xfrm>
          <a:off x="297180" y="10241280"/>
          <a:ext cx="11333341" cy="5666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19</xdr:col>
      <xdr:colOff>303391</xdr:colOff>
      <xdr:row>53</xdr:row>
      <xdr:rowOff>180238</xdr:rowOff>
    </xdr:to>
    <xdr:pic>
      <xdr:nvPicPr>
        <xdr:cNvPr id="2" name="Picture 1"/>
        <xdr:cNvPicPr>
          <a:picLocks noChangeAspect="1"/>
        </xdr:cNvPicPr>
      </xdr:nvPicPr>
      <xdr:blipFill>
        <a:blip xmlns:r="http://schemas.openxmlformats.org/officeDocument/2006/relationships" r:embed="rId1"/>
        <a:stretch>
          <a:fillRect/>
        </a:stretch>
      </xdr:blipFill>
      <xdr:spPr>
        <a:xfrm>
          <a:off x="297180" y="4389120"/>
          <a:ext cx="11276191" cy="56666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160020</xdr:colOff>
      <xdr:row>13</xdr:row>
      <xdr:rowOff>190500</xdr:rowOff>
    </xdr:from>
    <xdr:to>
      <xdr:col>16</xdr:col>
      <xdr:colOff>594360</xdr:colOff>
      <xdr:row>27</xdr:row>
      <xdr:rowOff>15240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11429</xdr:colOff>
      <xdr:row>16</xdr:row>
      <xdr:rowOff>7620</xdr:rowOff>
    </xdr:from>
    <xdr:to>
      <xdr:col>25</xdr:col>
      <xdr:colOff>561974</xdr:colOff>
      <xdr:row>52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4.4" x14ac:dyDescent="0.3"/>
  <cols>
    <col min="1" max="1" width="80" customWidth="1"/>
  </cols>
  <sheetData>
    <row r="1" spans="1:1" ht="147.6" customHeight="1" x14ac:dyDescent="0.3">
      <c r="A1" s="72" t="s">
        <v>182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3"/>
  <sheetViews>
    <sheetView workbookViewId="0"/>
  </sheetViews>
  <sheetFormatPr defaultRowHeight="14.4" x14ac:dyDescent="0.3"/>
  <sheetData>
    <row r="1" spans="1:13" x14ac:dyDescent="0.3">
      <c r="A1" s="1" t="s">
        <v>0</v>
      </c>
    </row>
    <row r="2" spans="1:13" x14ac:dyDescent="0.3">
      <c r="A2" s="1"/>
    </row>
    <row r="3" spans="1:13" x14ac:dyDescent="0.3">
      <c r="A3" s="1" t="s">
        <v>1</v>
      </c>
    </row>
    <row r="4" spans="1:13" x14ac:dyDescent="0.3">
      <c r="A4" s="1" t="s">
        <v>2</v>
      </c>
    </row>
    <row r="5" spans="1:13" x14ac:dyDescent="0.3">
      <c r="A5" s="1" t="s">
        <v>3</v>
      </c>
    </row>
    <row r="6" spans="1:13" x14ac:dyDescent="0.3">
      <c r="A6" s="1" t="s">
        <v>4</v>
      </c>
    </row>
    <row r="7" spans="1:13" x14ac:dyDescent="0.3">
      <c r="A7" s="1" t="s">
        <v>5</v>
      </c>
      <c r="D7" s="1" t="s">
        <v>6</v>
      </c>
    </row>
    <row r="11" spans="1:13" x14ac:dyDescent="0.3">
      <c r="B11" t="s">
        <v>7</v>
      </c>
    </row>
    <row r="12" spans="1:13" x14ac:dyDescent="0.3">
      <c r="B12" s="2">
        <v>1</v>
      </c>
      <c r="C12" s="2">
        <v>2</v>
      </c>
      <c r="D12" s="2">
        <v>3</v>
      </c>
      <c r="E12" s="2">
        <v>4</v>
      </c>
      <c r="F12" s="2">
        <v>5</v>
      </c>
      <c r="G12" s="2">
        <v>6</v>
      </c>
      <c r="H12" s="2">
        <v>7</v>
      </c>
      <c r="I12" s="2">
        <v>8</v>
      </c>
      <c r="J12" s="2">
        <v>9</v>
      </c>
      <c r="K12" s="2">
        <v>10</v>
      </c>
      <c r="L12" s="2">
        <v>11</v>
      </c>
      <c r="M12" s="2">
        <v>12</v>
      </c>
    </row>
    <row r="13" spans="1:13" x14ac:dyDescent="0.3">
      <c r="A13" s="2" t="s">
        <v>8</v>
      </c>
      <c r="B13" s="3">
        <v>0.94099999999999995</v>
      </c>
      <c r="C13" s="4">
        <v>1.0209999999999999</v>
      </c>
      <c r="D13" s="4">
        <v>0.99399999999999999</v>
      </c>
      <c r="E13" s="4">
        <v>0.45100000000000001</v>
      </c>
      <c r="F13" s="4">
        <v>0.29099999999999998</v>
      </c>
      <c r="G13" s="4">
        <v>0.36299999999999999</v>
      </c>
      <c r="H13" s="4">
        <v>0.29299999999999998</v>
      </c>
      <c r="I13" s="4">
        <v>0.19900000000000001</v>
      </c>
      <c r="J13" s="4">
        <v>0.22900000000000001</v>
      </c>
      <c r="K13" s="4">
        <v>0.25</v>
      </c>
      <c r="L13" s="4">
        <v>0.21299999999999999</v>
      </c>
      <c r="M13" s="5">
        <v>0.159</v>
      </c>
    </row>
    <row r="14" spans="1:13" x14ac:dyDescent="0.3">
      <c r="A14" s="2" t="s">
        <v>9</v>
      </c>
      <c r="B14" s="6">
        <v>0.78300000000000003</v>
      </c>
      <c r="C14" s="7">
        <v>0.76800000000000002</v>
      </c>
      <c r="D14" s="7">
        <v>0.78900000000000003</v>
      </c>
      <c r="E14" s="7">
        <v>0.40300000000000002</v>
      </c>
      <c r="F14" s="7">
        <v>0.30099999999999999</v>
      </c>
      <c r="G14" s="7">
        <v>0.33600000000000002</v>
      </c>
      <c r="H14" s="7">
        <v>0.30399999999999999</v>
      </c>
      <c r="I14" s="7">
        <v>0.2</v>
      </c>
      <c r="J14" s="7">
        <v>0.23699999999999999</v>
      </c>
      <c r="K14" s="7">
        <v>0.245</v>
      </c>
      <c r="L14" s="7">
        <v>0.217</v>
      </c>
      <c r="M14" s="8">
        <v>0.161</v>
      </c>
    </row>
    <row r="15" spans="1:13" x14ac:dyDescent="0.3">
      <c r="A15" s="2" t="s">
        <v>10</v>
      </c>
      <c r="B15" s="6">
        <v>0.54600000000000004</v>
      </c>
      <c r="C15" s="7">
        <v>0.55800000000000005</v>
      </c>
      <c r="D15" s="7">
        <v>0.55500000000000005</v>
      </c>
      <c r="E15" s="7">
        <v>0.39600000000000002</v>
      </c>
      <c r="F15" s="7">
        <v>0.28999999999999998</v>
      </c>
      <c r="G15" s="7">
        <v>0.32100000000000001</v>
      </c>
      <c r="H15" s="7">
        <v>0.30599999999999999</v>
      </c>
      <c r="I15" s="7">
        <v>0.58199999999999996</v>
      </c>
      <c r="J15" s="7">
        <v>0.24299999999999999</v>
      </c>
      <c r="K15" s="7">
        <v>0.25</v>
      </c>
      <c r="L15" s="7">
        <v>0.218</v>
      </c>
      <c r="M15" s="8">
        <v>0.156</v>
      </c>
    </row>
    <row r="16" spans="1:13" x14ac:dyDescent="0.3">
      <c r="A16" s="2" t="s">
        <v>11</v>
      </c>
      <c r="B16" s="6">
        <v>0.503</v>
      </c>
      <c r="C16" s="7">
        <v>0.504</v>
      </c>
      <c r="D16" s="7">
        <v>0.502</v>
      </c>
      <c r="E16" s="7">
        <v>0.17100000000000001</v>
      </c>
      <c r="F16" s="7">
        <v>0.14699999999999999</v>
      </c>
      <c r="G16" s="7">
        <v>0.20899999999999999</v>
      </c>
      <c r="H16" s="7">
        <v>0.26300000000000001</v>
      </c>
      <c r="I16" s="7">
        <v>0.17499999999999999</v>
      </c>
      <c r="J16" s="7">
        <v>0.17399999999999999</v>
      </c>
      <c r="K16" s="7">
        <v>0.23</v>
      </c>
      <c r="L16" s="7">
        <v>0.20200000000000001</v>
      </c>
      <c r="M16" s="8">
        <v>0.19700000000000001</v>
      </c>
    </row>
    <row r="17" spans="1:15" x14ac:dyDescent="0.3">
      <c r="A17" s="2" t="s">
        <v>12</v>
      </c>
      <c r="B17" s="6">
        <v>0.32500000000000001</v>
      </c>
      <c r="C17" s="7">
        <v>0.33300000000000002</v>
      </c>
      <c r="D17" s="7">
        <v>0.33100000000000002</v>
      </c>
      <c r="E17" s="7">
        <v>0.16900000000000001</v>
      </c>
      <c r="F17" s="7">
        <v>0.14299999999999999</v>
      </c>
      <c r="G17" s="7">
        <v>0.22500000000000001</v>
      </c>
      <c r="H17" s="7">
        <v>0.24399999999999999</v>
      </c>
      <c r="I17" s="7">
        <v>0.189</v>
      </c>
      <c r="J17" s="7">
        <v>0.17199999999999999</v>
      </c>
      <c r="K17" s="7">
        <v>0.23200000000000001</v>
      </c>
      <c r="L17" s="7">
        <v>0.2</v>
      </c>
      <c r="M17" s="8">
        <v>0.20300000000000001</v>
      </c>
    </row>
    <row r="18" spans="1:15" x14ac:dyDescent="0.3">
      <c r="A18" s="2" t="s">
        <v>13</v>
      </c>
      <c r="B18" s="6">
        <v>0.214</v>
      </c>
      <c r="C18" s="7">
        <v>0.22</v>
      </c>
      <c r="D18" s="7">
        <v>0.219</v>
      </c>
      <c r="E18" s="7">
        <v>0.17100000000000001</v>
      </c>
      <c r="F18" s="7">
        <v>0.152</v>
      </c>
      <c r="G18" s="7">
        <v>0.218</v>
      </c>
      <c r="H18" s="7">
        <v>0.254</v>
      </c>
      <c r="I18" s="7">
        <v>0.17</v>
      </c>
      <c r="J18" s="7">
        <v>0.17899999999999999</v>
      </c>
      <c r="K18" s="7">
        <v>0.23599999999999999</v>
      </c>
      <c r="L18" s="7">
        <v>0.22600000000000001</v>
      </c>
      <c r="M18" s="8">
        <v>0.20499999999999999</v>
      </c>
    </row>
    <row r="19" spans="1:15" x14ac:dyDescent="0.3">
      <c r="A19" s="2" t="s">
        <v>14</v>
      </c>
      <c r="B19" s="6">
        <v>0.14699999999999999</v>
      </c>
      <c r="C19" s="7">
        <v>0.158</v>
      </c>
      <c r="D19" s="7">
        <v>0.155</v>
      </c>
      <c r="E19" s="7">
        <v>8.4000000000000005E-2</v>
      </c>
      <c r="F19" s="7">
        <v>0.183</v>
      </c>
      <c r="G19" s="7">
        <v>0.192</v>
      </c>
      <c r="H19" s="7">
        <v>8.1000000000000003E-2</v>
      </c>
      <c r="I19" s="7">
        <v>7.8E-2</v>
      </c>
      <c r="J19" s="7">
        <v>7.6999999999999999E-2</v>
      </c>
      <c r="K19" s="7"/>
      <c r="L19" s="7"/>
      <c r="M19" s="8"/>
    </row>
    <row r="20" spans="1:15" x14ac:dyDescent="0.3">
      <c r="A20" s="2" t="s">
        <v>15</v>
      </c>
      <c r="B20" s="9">
        <v>8.5999999999999993E-2</v>
      </c>
      <c r="C20" s="10">
        <v>8.5000000000000006E-2</v>
      </c>
      <c r="D20" s="10">
        <v>8.4000000000000005E-2</v>
      </c>
      <c r="E20" s="10">
        <v>8.4000000000000005E-2</v>
      </c>
      <c r="F20" s="10">
        <v>8.3000000000000004E-2</v>
      </c>
      <c r="G20" s="10">
        <v>0.193</v>
      </c>
      <c r="H20" s="10">
        <v>8.4000000000000005E-2</v>
      </c>
      <c r="I20" s="10">
        <v>8.2000000000000003E-2</v>
      </c>
      <c r="J20" s="10">
        <v>8.3000000000000004E-2</v>
      </c>
      <c r="K20" s="10"/>
      <c r="L20" s="10"/>
      <c r="M20" s="11"/>
    </row>
    <row r="22" spans="1:15" x14ac:dyDescent="0.3">
      <c r="B22" t="s">
        <v>16</v>
      </c>
      <c r="O22" s="12"/>
    </row>
    <row r="23" spans="1:15" x14ac:dyDescent="0.3">
      <c r="B23" s="2">
        <v>1</v>
      </c>
      <c r="C23" s="2">
        <v>2</v>
      </c>
      <c r="D23" s="2">
        <v>3</v>
      </c>
      <c r="E23" s="2">
        <v>4</v>
      </c>
      <c r="F23" s="2">
        <v>5</v>
      </c>
      <c r="G23" s="2">
        <v>6</v>
      </c>
      <c r="H23" s="2">
        <v>7</v>
      </c>
      <c r="I23" s="2">
        <v>8</v>
      </c>
      <c r="J23" s="2">
        <v>9</v>
      </c>
      <c r="K23" s="2">
        <v>10</v>
      </c>
      <c r="L23" s="2">
        <v>11</v>
      </c>
      <c r="M23" s="2">
        <v>12</v>
      </c>
      <c r="O23" s="13" t="s">
        <v>17</v>
      </c>
    </row>
    <row r="24" spans="1:15" x14ac:dyDescent="0.3">
      <c r="A24" s="2" t="s">
        <v>8</v>
      </c>
      <c r="B24" s="3">
        <v>0.85799999999999998</v>
      </c>
      <c r="C24" s="4">
        <v>0.93799999999999994</v>
      </c>
      <c r="D24" s="4">
        <v>0.91</v>
      </c>
      <c r="E24" s="4">
        <v>0.36799999999999999</v>
      </c>
      <c r="F24" s="4">
        <v>0.20799999999999999</v>
      </c>
      <c r="G24" s="4">
        <v>0.27900000000000003</v>
      </c>
      <c r="H24" s="4">
        <v>0.21</v>
      </c>
      <c r="I24" s="4">
        <v>0.11600000000000001</v>
      </c>
      <c r="J24" s="4">
        <v>0.14599999999999999</v>
      </c>
      <c r="K24" s="4">
        <v>0.16600000000000001</v>
      </c>
      <c r="L24" s="4">
        <v>0.13</v>
      </c>
      <c r="M24" s="5">
        <v>7.5999999999999998E-2</v>
      </c>
      <c r="O24" s="14"/>
    </row>
    <row r="25" spans="1:15" x14ac:dyDescent="0.3">
      <c r="A25" s="2" t="s">
        <v>9</v>
      </c>
      <c r="B25" s="6">
        <v>0.7</v>
      </c>
      <c r="C25" s="7">
        <v>0.68500000000000005</v>
      </c>
      <c r="D25" s="7">
        <v>0.70599999999999996</v>
      </c>
      <c r="E25" s="7">
        <v>0.31900000000000001</v>
      </c>
      <c r="F25" s="7">
        <v>0.218</v>
      </c>
      <c r="G25" s="7">
        <v>0.253</v>
      </c>
      <c r="H25" s="7">
        <v>0.221</v>
      </c>
      <c r="I25" s="7">
        <v>0.11700000000000001</v>
      </c>
      <c r="J25" s="7">
        <v>0.154</v>
      </c>
      <c r="K25" s="7">
        <v>0.16200000000000001</v>
      </c>
      <c r="L25" s="7">
        <v>0.13400000000000001</v>
      </c>
      <c r="M25" s="8">
        <v>7.8E-2</v>
      </c>
    </row>
    <row r="26" spans="1:15" x14ac:dyDescent="0.3">
      <c r="A26" s="2" t="s">
        <v>10</v>
      </c>
      <c r="B26" s="6">
        <v>0.46300000000000002</v>
      </c>
      <c r="C26" s="7">
        <v>0.47499999999999998</v>
      </c>
      <c r="D26" s="7">
        <v>0.47199999999999998</v>
      </c>
      <c r="E26" s="7">
        <v>0.313</v>
      </c>
      <c r="F26" s="7">
        <v>0.20699999999999999</v>
      </c>
      <c r="G26" s="7">
        <v>0.23799999999999999</v>
      </c>
      <c r="H26" s="7">
        <v>0.223</v>
      </c>
      <c r="I26" s="7">
        <v>0.498</v>
      </c>
      <c r="J26" s="7">
        <v>0.16</v>
      </c>
      <c r="K26" s="7">
        <v>0.16700000000000001</v>
      </c>
      <c r="L26" s="7">
        <v>0.13500000000000001</v>
      </c>
      <c r="M26" s="8">
        <v>7.2999999999999995E-2</v>
      </c>
    </row>
    <row r="27" spans="1:15" x14ac:dyDescent="0.3">
      <c r="A27" s="2" t="s">
        <v>11</v>
      </c>
      <c r="B27" s="6">
        <v>0.42</v>
      </c>
      <c r="C27" s="7">
        <v>0.42099999999999999</v>
      </c>
      <c r="D27" s="7">
        <v>0.41899999999999998</v>
      </c>
      <c r="E27" s="7">
        <v>8.7999999999999995E-2</v>
      </c>
      <c r="F27" s="7">
        <v>6.4000000000000001E-2</v>
      </c>
      <c r="G27" s="7">
        <v>0.126</v>
      </c>
      <c r="H27" s="7">
        <v>0.18</v>
      </c>
      <c r="I27" s="7">
        <v>9.1999999999999998E-2</v>
      </c>
      <c r="J27" s="7">
        <v>9.0999999999999998E-2</v>
      </c>
      <c r="K27" s="7">
        <v>0.14699999999999999</v>
      </c>
      <c r="L27" s="7">
        <v>0.11799999999999999</v>
      </c>
      <c r="M27" s="8">
        <v>0.114</v>
      </c>
    </row>
    <row r="28" spans="1:15" x14ac:dyDescent="0.3">
      <c r="A28" s="2" t="s">
        <v>12</v>
      </c>
      <c r="B28" s="6">
        <v>0.24099999999999999</v>
      </c>
      <c r="C28" s="7">
        <v>0.25</v>
      </c>
      <c r="D28" s="7">
        <v>0.247</v>
      </c>
      <c r="E28" s="7">
        <v>8.5999999999999993E-2</v>
      </c>
      <c r="F28" s="7">
        <v>0.06</v>
      </c>
      <c r="G28" s="7">
        <v>0.14199999999999999</v>
      </c>
      <c r="H28" s="7">
        <v>0.161</v>
      </c>
      <c r="I28" s="7">
        <v>0.106</v>
      </c>
      <c r="J28" s="7">
        <v>8.8999999999999996E-2</v>
      </c>
      <c r="K28" s="7">
        <v>0.14899999999999999</v>
      </c>
      <c r="L28" s="7">
        <v>0.11700000000000001</v>
      </c>
      <c r="M28" s="8">
        <v>0.12</v>
      </c>
    </row>
    <row r="29" spans="1:15" x14ac:dyDescent="0.3">
      <c r="A29" s="2" t="s">
        <v>13</v>
      </c>
      <c r="B29" s="6">
        <v>0.13100000000000001</v>
      </c>
      <c r="C29" s="7">
        <v>0.13700000000000001</v>
      </c>
      <c r="D29" s="7">
        <v>0.13600000000000001</v>
      </c>
      <c r="E29" s="7">
        <v>8.7999999999999995E-2</v>
      </c>
      <c r="F29" s="7">
        <v>6.9000000000000006E-2</v>
      </c>
      <c r="G29" s="7">
        <v>0.13500000000000001</v>
      </c>
      <c r="H29" s="7">
        <v>0.17</v>
      </c>
      <c r="I29" s="7">
        <v>8.6999999999999994E-2</v>
      </c>
      <c r="J29" s="7">
        <v>9.6000000000000002E-2</v>
      </c>
      <c r="K29" s="7">
        <v>0.153</v>
      </c>
      <c r="L29" s="7">
        <v>0.14299999999999999</v>
      </c>
      <c r="M29" s="8">
        <v>0.122</v>
      </c>
    </row>
    <row r="30" spans="1:15" x14ac:dyDescent="0.3">
      <c r="A30" s="2" t="s">
        <v>14</v>
      </c>
      <c r="B30" s="6">
        <v>6.4000000000000001E-2</v>
      </c>
      <c r="C30" s="7">
        <v>7.4999999999999997E-2</v>
      </c>
      <c r="D30" s="7">
        <v>7.1999999999999995E-2</v>
      </c>
      <c r="E30" s="7">
        <v>5.0000000000000001E-4</v>
      </c>
      <c r="F30" s="7">
        <v>0.1</v>
      </c>
      <c r="G30" s="7">
        <v>0.109</v>
      </c>
      <c r="H30" s="7">
        <v>-2E-3</v>
      </c>
      <c r="I30" s="7">
        <v>-5.0000000000000001E-3</v>
      </c>
      <c r="J30" s="7">
        <v>-6.0000000000000001E-3</v>
      </c>
      <c r="K30" s="7"/>
      <c r="L30" s="7"/>
      <c r="M30" s="8"/>
    </row>
    <row r="31" spans="1:15" x14ac:dyDescent="0.3">
      <c r="A31" s="2" t="s">
        <v>15</v>
      </c>
      <c r="B31" s="9">
        <v>3.0000000000000001E-3</v>
      </c>
      <c r="C31" s="10">
        <v>2E-3</v>
      </c>
      <c r="D31" s="10">
        <v>1E-3</v>
      </c>
      <c r="E31" s="10">
        <v>1E-3</v>
      </c>
      <c r="F31" s="10">
        <v>1E-4</v>
      </c>
      <c r="G31" s="10">
        <v>0.11</v>
      </c>
      <c r="H31" s="10"/>
      <c r="I31" s="10"/>
      <c r="J31" s="10"/>
      <c r="K31" s="10"/>
      <c r="L31" s="10"/>
      <c r="M31" s="11"/>
    </row>
    <row r="33" spans="1:13" x14ac:dyDescent="0.3">
      <c r="B33" t="s">
        <v>18</v>
      </c>
    </row>
    <row r="34" spans="1:13" x14ac:dyDescent="0.3">
      <c r="B34" s="2">
        <v>1</v>
      </c>
      <c r="C34" s="2">
        <v>2</v>
      </c>
      <c r="D34" s="2">
        <v>3</v>
      </c>
      <c r="E34" s="2">
        <v>4</v>
      </c>
      <c r="F34" s="2">
        <v>5</v>
      </c>
      <c r="G34" s="2">
        <v>6</v>
      </c>
      <c r="H34" s="2">
        <v>7</v>
      </c>
      <c r="I34" s="2">
        <v>8</v>
      </c>
      <c r="J34" s="2">
        <v>9</v>
      </c>
      <c r="K34" s="2">
        <v>10</v>
      </c>
      <c r="L34" s="2">
        <v>11</v>
      </c>
      <c r="M34" s="2">
        <v>12</v>
      </c>
    </row>
    <row r="35" spans="1:13" x14ac:dyDescent="0.3">
      <c r="A35" s="2" t="s">
        <v>8</v>
      </c>
      <c r="B35" s="3">
        <v>0.90200000000000002</v>
      </c>
      <c r="C35" s="4">
        <v>0.90200000000000002</v>
      </c>
      <c r="D35" s="4">
        <v>0.90200000000000002</v>
      </c>
      <c r="E35" s="4">
        <v>0.33300000000000002</v>
      </c>
      <c r="F35" s="4">
        <v>0.21099999999999999</v>
      </c>
      <c r="G35" s="4">
        <v>0.25700000000000001</v>
      </c>
      <c r="H35" s="4">
        <v>0.218</v>
      </c>
      <c r="I35" s="4">
        <v>0.24399999999999999</v>
      </c>
      <c r="J35" s="4">
        <v>0.153</v>
      </c>
      <c r="K35" s="4">
        <v>0.16500000000000001</v>
      </c>
      <c r="L35" s="4">
        <v>0.13300000000000001</v>
      </c>
      <c r="M35" s="5">
        <v>7.5999999999999998E-2</v>
      </c>
    </row>
    <row r="36" spans="1:13" x14ac:dyDescent="0.3">
      <c r="A36" s="2" t="s">
        <v>9</v>
      </c>
      <c r="B36" s="6">
        <v>0.69699999999999995</v>
      </c>
      <c r="C36" s="7">
        <v>0.69699999999999995</v>
      </c>
      <c r="D36" s="7">
        <v>0.69699999999999995</v>
      </c>
      <c r="E36" s="7">
        <v>0.33300000000000002</v>
      </c>
      <c r="F36" s="7">
        <v>0.21099999999999999</v>
      </c>
      <c r="G36" s="7">
        <v>0.25700000000000001</v>
      </c>
      <c r="H36" s="7">
        <v>0.218</v>
      </c>
      <c r="I36" s="7">
        <v>0.24399999999999999</v>
      </c>
      <c r="J36" s="7">
        <v>0.153</v>
      </c>
      <c r="K36" s="7">
        <v>0.16500000000000001</v>
      </c>
      <c r="L36" s="7">
        <v>0.13300000000000001</v>
      </c>
      <c r="M36" s="8">
        <v>7.5999999999999998E-2</v>
      </c>
    </row>
    <row r="37" spans="1:13" x14ac:dyDescent="0.3">
      <c r="A37" s="2" t="s">
        <v>10</v>
      </c>
      <c r="B37" s="6">
        <v>0.47</v>
      </c>
      <c r="C37" s="7">
        <v>0.47</v>
      </c>
      <c r="D37" s="7">
        <v>0.47</v>
      </c>
      <c r="E37" s="7">
        <v>0.33300000000000002</v>
      </c>
      <c r="F37" s="7">
        <v>0.21099999999999999</v>
      </c>
      <c r="G37" s="7">
        <v>0.25700000000000001</v>
      </c>
      <c r="H37" s="7">
        <v>0.218</v>
      </c>
      <c r="I37" s="7">
        <v>0.24399999999999999</v>
      </c>
      <c r="J37" s="7">
        <v>0.153</v>
      </c>
      <c r="K37" s="7">
        <v>0.16500000000000001</v>
      </c>
      <c r="L37" s="7">
        <v>0.13300000000000001</v>
      </c>
      <c r="M37" s="8">
        <v>7.5999999999999998E-2</v>
      </c>
    </row>
    <row r="38" spans="1:13" x14ac:dyDescent="0.3">
      <c r="A38" s="2" t="s">
        <v>11</v>
      </c>
      <c r="B38" s="6">
        <v>0.42</v>
      </c>
      <c r="C38" s="7">
        <v>0.42</v>
      </c>
      <c r="D38" s="7">
        <v>0.42</v>
      </c>
      <c r="E38" s="7">
        <v>8.6999999999999994E-2</v>
      </c>
      <c r="F38" s="7">
        <v>6.4000000000000001E-2</v>
      </c>
      <c r="G38" s="7">
        <v>0.13400000000000001</v>
      </c>
      <c r="H38" s="7">
        <v>0.17</v>
      </c>
      <c r="I38" s="7">
        <v>9.5000000000000001E-2</v>
      </c>
      <c r="J38" s="7">
        <v>9.1999999999999998E-2</v>
      </c>
      <c r="K38" s="7">
        <v>0.15</v>
      </c>
      <c r="L38" s="7">
        <v>0.126</v>
      </c>
      <c r="M38" s="8">
        <v>0.11799999999999999</v>
      </c>
    </row>
    <row r="39" spans="1:13" x14ac:dyDescent="0.3">
      <c r="A39" s="2" t="s">
        <v>12</v>
      </c>
      <c r="B39" s="6">
        <v>0.246</v>
      </c>
      <c r="C39" s="7">
        <v>0.246</v>
      </c>
      <c r="D39" s="7">
        <v>0.246</v>
      </c>
      <c r="E39" s="7">
        <v>8.6999999999999994E-2</v>
      </c>
      <c r="F39" s="7">
        <v>6.4000000000000001E-2</v>
      </c>
      <c r="G39" s="7">
        <v>0.13400000000000001</v>
      </c>
      <c r="H39" s="7">
        <v>0.17</v>
      </c>
      <c r="I39" s="7">
        <v>9.5000000000000001E-2</v>
      </c>
      <c r="J39" s="7">
        <v>9.1999999999999998E-2</v>
      </c>
      <c r="K39" s="7">
        <v>0.15</v>
      </c>
      <c r="L39" s="7">
        <v>0.126</v>
      </c>
      <c r="M39" s="8">
        <v>0.11799999999999999</v>
      </c>
    </row>
    <row r="40" spans="1:13" x14ac:dyDescent="0.3">
      <c r="A40" s="2" t="s">
        <v>13</v>
      </c>
      <c r="B40" s="6">
        <v>0.13400000000000001</v>
      </c>
      <c r="C40" s="7">
        <v>0.13400000000000001</v>
      </c>
      <c r="D40" s="7">
        <v>0.13400000000000001</v>
      </c>
      <c r="E40" s="7">
        <v>8.6999999999999994E-2</v>
      </c>
      <c r="F40" s="7">
        <v>6.4000000000000001E-2</v>
      </c>
      <c r="G40" s="7">
        <v>0.13400000000000001</v>
      </c>
      <c r="H40" s="7">
        <v>0.17</v>
      </c>
      <c r="I40" s="7">
        <v>9.5000000000000001E-2</v>
      </c>
      <c r="J40" s="7">
        <v>9.1999999999999998E-2</v>
      </c>
      <c r="K40" s="7">
        <v>0.15</v>
      </c>
      <c r="L40" s="7">
        <v>0.126</v>
      </c>
      <c r="M40" s="8">
        <v>0.11799999999999999</v>
      </c>
    </row>
    <row r="41" spans="1:13" x14ac:dyDescent="0.3">
      <c r="A41" s="2" t="s">
        <v>14</v>
      </c>
      <c r="B41" s="6">
        <v>7.0000000000000007E-2</v>
      </c>
      <c r="C41" s="7">
        <v>7.0000000000000007E-2</v>
      </c>
      <c r="D41" s="7">
        <v>7.0000000000000007E-2</v>
      </c>
      <c r="E41" s="7">
        <v>5.9999999999999995E-4</v>
      </c>
      <c r="F41" s="7">
        <v>0.106</v>
      </c>
      <c r="G41" s="7">
        <v>0.106</v>
      </c>
      <c r="H41" s="7">
        <v>-5.0000000000000001E-3</v>
      </c>
      <c r="I41" s="7">
        <v>-5.0000000000000001E-3</v>
      </c>
      <c r="J41" s="7">
        <v>-5.0000000000000001E-3</v>
      </c>
      <c r="K41" s="7"/>
      <c r="L41" s="7"/>
      <c r="M41" s="8"/>
    </row>
    <row r="42" spans="1:13" x14ac:dyDescent="0.3">
      <c r="A42" s="2" t="s">
        <v>15</v>
      </c>
      <c r="B42" s="9">
        <v>2E-3</v>
      </c>
      <c r="C42" s="10">
        <v>2E-3</v>
      </c>
      <c r="D42" s="10">
        <v>2E-3</v>
      </c>
      <c r="E42" s="10">
        <v>5.9999999999999995E-4</v>
      </c>
      <c r="F42" s="10">
        <v>5.9999999999999995E-4</v>
      </c>
      <c r="G42" s="10">
        <v>0.106</v>
      </c>
      <c r="H42" s="10"/>
      <c r="I42" s="10"/>
      <c r="J42" s="10"/>
      <c r="K42" s="10"/>
      <c r="L42" s="10"/>
      <c r="M42" s="11"/>
    </row>
    <row r="44" spans="1:13" x14ac:dyDescent="0.3">
      <c r="B44" t="s">
        <v>19</v>
      </c>
    </row>
    <row r="45" spans="1:13" x14ac:dyDescent="0.3">
      <c r="B45" s="2">
        <v>1</v>
      </c>
      <c r="C45" s="2">
        <v>2</v>
      </c>
      <c r="D45" s="2">
        <v>3</v>
      </c>
      <c r="E45" s="2">
        <v>4</v>
      </c>
      <c r="F45" s="2">
        <v>5</v>
      </c>
      <c r="G45" s="2">
        <v>6</v>
      </c>
      <c r="H45" s="2">
        <v>7</v>
      </c>
      <c r="I45" s="2">
        <v>8</v>
      </c>
      <c r="J45" s="2">
        <v>9</v>
      </c>
      <c r="K45" s="2">
        <v>10</v>
      </c>
      <c r="L45" s="2">
        <v>11</v>
      </c>
      <c r="M45" s="2">
        <v>12</v>
      </c>
    </row>
    <row r="46" spans="1:13" x14ac:dyDescent="0.3">
      <c r="A46" s="2" t="s">
        <v>8</v>
      </c>
      <c r="B46" s="3">
        <v>1856.1780000000001</v>
      </c>
      <c r="C46" s="4">
        <v>2033.71</v>
      </c>
      <c r="D46" s="4">
        <v>1972.905</v>
      </c>
      <c r="E46" s="4">
        <v>6153.92</v>
      </c>
      <c r="F46" s="4">
        <v>3308.087</v>
      </c>
      <c r="G46" s="4">
        <v>4582.7650000000003</v>
      </c>
      <c r="H46" s="4">
        <v>3347.1439999999998</v>
      </c>
      <c r="I46" s="4">
        <v>1683.671</v>
      </c>
      <c r="J46" s="4">
        <v>2203.8389999999999</v>
      </c>
      <c r="K46" s="4">
        <v>2576.6559999999999</v>
      </c>
      <c r="L46" s="4">
        <v>1923.3389999999999</v>
      </c>
      <c r="M46" s="5">
        <v>973.54399999999998</v>
      </c>
    </row>
    <row r="47" spans="1:13" x14ac:dyDescent="0.3">
      <c r="A47" s="2" t="s">
        <v>9</v>
      </c>
      <c r="B47" s="6">
        <v>1504.8869999999999</v>
      </c>
      <c r="C47" s="7">
        <v>1473.375</v>
      </c>
      <c r="D47" s="7">
        <v>1518.646</v>
      </c>
      <c r="E47" s="7">
        <v>5291.116</v>
      </c>
      <c r="F47" s="7">
        <v>3492.72</v>
      </c>
      <c r="G47" s="7">
        <v>4103.4290000000001</v>
      </c>
      <c r="H47" s="7">
        <v>3547.7550000000001</v>
      </c>
      <c r="I47" s="7">
        <v>1690.7719999999999</v>
      </c>
      <c r="J47" s="7">
        <v>2361.8420000000001</v>
      </c>
      <c r="K47" s="7">
        <v>2503.8679999999999</v>
      </c>
      <c r="L47" s="7">
        <v>2003.2280000000001</v>
      </c>
      <c r="M47" s="8">
        <v>1001.949</v>
      </c>
    </row>
    <row r="48" spans="1:13" x14ac:dyDescent="0.3">
      <c r="A48" s="2" t="s">
        <v>10</v>
      </c>
      <c r="B48" s="6">
        <v>980.72500000000002</v>
      </c>
      <c r="C48" s="7">
        <v>1006.9109999999999</v>
      </c>
      <c r="D48" s="7">
        <v>999.14400000000001</v>
      </c>
      <c r="E48" s="7">
        <v>5172.17</v>
      </c>
      <c r="F48" s="7">
        <v>3288.558</v>
      </c>
      <c r="G48" s="7">
        <v>3840.6819999999998</v>
      </c>
      <c r="H48" s="7">
        <v>3576.16</v>
      </c>
      <c r="I48" s="7">
        <v>8470.7099999999991</v>
      </c>
      <c r="J48" s="7">
        <v>2468.3620000000001</v>
      </c>
      <c r="K48" s="7">
        <v>2587.308</v>
      </c>
      <c r="L48" s="7">
        <v>2015.6559999999999</v>
      </c>
      <c r="M48" s="8">
        <v>920.28499999999997</v>
      </c>
    </row>
    <row r="49" spans="1:23" x14ac:dyDescent="0.3">
      <c r="A49" s="2" t="s">
        <v>11</v>
      </c>
      <c r="B49" s="6">
        <v>884.85799999999995</v>
      </c>
      <c r="C49" s="7">
        <v>887.29899999999998</v>
      </c>
      <c r="D49" s="7">
        <v>883.08199999999999</v>
      </c>
      <c r="E49" s="7">
        <v>1188.3579999999999</v>
      </c>
      <c r="F49" s="7">
        <v>758.73099999999999</v>
      </c>
      <c r="G49" s="7">
        <v>1848.7760000000001</v>
      </c>
      <c r="H49" s="7">
        <v>2818.0990000000002</v>
      </c>
      <c r="I49" s="7">
        <v>1261.146</v>
      </c>
      <c r="J49" s="7">
        <v>1227.415</v>
      </c>
      <c r="K49" s="7">
        <v>2225.143</v>
      </c>
      <c r="L49" s="7">
        <v>1722.7280000000001</v>
      </c>
      <c r="M49" s="8">
        <v>1637.5129999999999</v>
      </c>
    </row>
    <row r="50" spans="1:23" x14ac:dyDescent="0.3">
      <c r="A50" s="2" t="s">
        <v>12</v>
      </c>
      <c r="B50" s="6">
        <v>488.29599999999999</v>
      </c>
      <c r="C50" s="7">
        <v>507.38099999999997</v>
      </c>
      <c r="D50" s="7">
        <v>501.83300000000003</v>
      </c>
      <c r="E50" s="7">
        <v>1142.1990000000001</v>
      </c>
      <c r="F50" s="7">
        <v>680.61699999999996</v>
      </c>
      <c r="G50" s="7">
        <v>2139.9279999999999</v>
      </c>
      <c r="H50" s="7">
        <v>2473.6869999999999</v>
      </c>
      <c r="I50" s="7">
        <v>1497.2629999999999</v>
      </c>
      <c r="J50" s="7">
        <v>1202.56</v>
      </c>
      <c r="K50" s="7">
        <v>2258.8739999999998</v>
      </c>
      <c r="L50" s="7">
        <v>1696.098</v>
      </c>
      <c r="M50" s="8">
        <v>1745.807</v>
      </c>
    </row>
    <row r="51" spans="1:23" x14ac:dyDescent="0.3">
      <c r="A51" s="2" t="s">
        <v>13</v>
      </c>
      <c r="B51" s="6">
        <v>242.858</v>
      </c>
      <c r="C51" s="7">
        <v>256.839</v>
      </c>
      <c r="D51" s="7">
        <v>253.28800000000001</v>
      </c>
      <c r="E51" s="7">
        <v>1183.0319999999999</v>
      </c>
      <c r="F51" s="7">
        <v>847.49699999999996</v>
      </c>
      <c r="G51" s="7">
        <v>2008.5540000000001</v>
      </c>
      <c r="H51" s="7">
        <v>2647.6689999999999</v>
      </c>
      <c r="I51" s="7">
        <v>1159.953</v>
      </c>
      <c r="J51" s="7">
        <v>1323.2819999999999</v>
      </c>
      <c r="K51" s="7">
        <v>2342.3139999999999</v>
      </c>
      <c r="L51" s="7">
        <v>2161.232</v>
      </c>
      <c r="M51" s="8">
        <v>1781.3140000000001</v>
      </c>
    </row>
    <row r="52" spans="1:23" x14ac:dyDescent="0.3">
      <c r="A52" s="2" t="s">
        <v>14</v>
      </c>
      <c r="B52" s="6">
        <v>95.507000000000005</v>
      </c>
      <c r="C52" s="7">
        <v>119.03</v>
      </c>
      <c r="D52" s="7">
        <v>111.929</v>
      </c>
      <c r="E52" s="7">
        <v>-370.37099999999998</v>
      </c>
      <c r="F52" s="7">
        <v>1396.07</v>
      </c>
      <c r="G52" s="7">
        <v>1548.7470000000001</v>
      </c>
      <c r="H52" s="7">
        <v>-52.287999999999997</v>
      </c>
      <c r="I52" s="7">
        <v>-58.502000000000002</v>
      </c>
      <c r="J52" s="7">
        <v>-61.83</v>
      </c>
      <c r="K52" s="7"/>
      <c r="L52" s="7"/>
      <c r="M52" s="8"/>
    </row>
    <row r="53" spans="1:23" x14ac:dyDescent="0.3">
      <c r="A53" s="2" t="s">
        <v>15</v>
      </c>
      <c r="B53" s="9">
        <v>-40.749000000000002</v>
      </c>
      <c r="C53" s="10">
        <v>-43.411000000000001</v>
      </c>
      <c r="D53" s="10">
        <v>-44.521000000000001</v>
      </c>
      <c r="E53" s="10">
        <v>-357.94400000000002</v>
      </c>
      <c r="F53" s="10">
        <v>-377.47199999999998</v>
      </c>
      <c r="G53" s="10">
        <v>1577.152</v>
      </c>
      <c r="H53" s="10"/>
      <c r="I53" s="10"/>
      <c r="J53" s="10"/>
      <c r="K53" s="10"/>
      <c r="L53" s="10"/>
      <c r="M53" s="11"/>
    </row>
    <row r="55" spans="1:23" x14ac:dyDescent="0.3">
      <c r="U55" t="s">
        <v>57</v>
      </c>
      <c r="V55" t="s">
        <v>58</v>
      </c>
    </row>
    <row r="56" spans="1:23" x14ac:dyDescent="0.3">
      <c r="V56" t="s">
        <v>59</v>
      </c>
    </row>
    <row r="58" spans="1:23" x14ac:dyDescent="0.3">
      <c r="U58" t="s">
        <v>60</v>
      </c>
      <c r="V58" t="s">
        <v>61</v>
      </c>
      <c r="W58">
        <v>4.5062363819463525E-4</v>
      </c>
    </row>
    <row r="59" spans="1:23" x14ac:dyDescent="0.3">
      <c r="U59">
        <v>562</v>
      </c>
      <c r="V59" t="s">
        <v>62</v>
      </c>
      <c r="W59">
        <v>2.1362244804540881E-2</v>
      </c>
    </row>
    <row r="60" spans="1:23" x14ac:dyDescent="0.3">
      <c r="V60" t="s">
        <v>63</v>
      </c>
      <c r="W60">
        <v>0.9963244328069194</v>
      </c>
    </row>
    <row r="61" spans="1:23" x14ac:dyDescent="0.3">
      <c r="V61" t="s">
        <v>64</v>
      </c>
      <c r="W61">
        <v>0.99266237540802971</v>
      </c>
    </row>
    <row r="88" spans="1:7" ht="101.4" thickBot="1" x14ac:dyDescent="0.35">
      <c r="A88" s="15" t="s">
        <v>20</v>
      </c>
      <c r="B88" s="16" t="s">
        <v>21</v>
      </c>
      <c r="C88" s="17" t="s">
        <v>22</v>
      </c>
      <c r="D88" s="15" t="s">
        <v>23</v>
      </c>
      <c r="E88" s="16" t="s">
        <v>24</v>
      </c>
      <c r="F88" s="16" t="s">
        <v>25</v>
      </c>
      <c r="G88" s="18" t="s">
        <v>26</v>
      </c>
    </row>
    <row r="89" spans="1:7" x14ac:dyDescent="0.3">
      <c r="A89" s="19" t="s">
        <v>15</v>
      </c>
      <c r="B89" s="20">
        <v>7</v>
      </c>
      <c r="C89" s="21" t="s">
        <v>27</v>
      </c>
      <c r="D89" s="19">
        <v>8.4000000000000005E-2</v>
      </c>
      <c r="E89" s="22"/>
      <c r="F89" s="22"/>
      <c r="G89" s="23"/>
    </row>
    <row r="90" spans="1:7" x14ac:dyDescent="0.3">
      <c r="A90" s="8" t="s">
        <v>15</v>
      </c>
      <c r="B90" s="24">
        <v>8</v>
      </c>
      <c r="C90" s="25" t="s">
        <v>27</v>
      </c>
      <c r="D90" s="8">
        <v>8.2000000000000003E-2</v>
      </c>
      <c r="E90" s="26"/>
      <c r="F90" s="26"/>
      <c r="G90" s="6"/>
    </row>
    <row r="91" spans="1:7" x14ac:dyDescent="0.3">
      <c r="A91" s="8" t="s">
        <v>15</v>
      </c>
      <c r="B91" s="24">
        <v>9</v>
      </c>
      <c r="C91" s="25" t="s">
        <v>27</v>
      </c>
      <c r="D91" s="8">
        <v>8.3000000000000004E-2</v>
      </c>
      <c r="E91" s="26"/>
      <c r="F91" s="26"/>
      <c r="G91" s="6"/>
    </row>
    <row r="92" spans="1:7" x14ac:dyDescent="0.3">
      <c r="A92" s="8" t="s">
        <v>14</v>
      </c>
      <c r="B92" s="24">
        <v>7</v>
      </c>
      <c r="C92" s="25" t="s">
        <v>28</v>
      </c>
      <c r="D92" s="8">
        <v>8.1000000000000003E-2</v>
      </c>
      <c r="E92" s="26">
        <v>-2E-3</v>
      </c>
      <c r="F92" s="26">
        <v>-5.0000000000000001E-3</v>
      </c>
      <c r="G92" s="6">
        <v>-52.287999999999997</v>
      </c>
    </row>
    <row r="93" spans="1:7" x14ac:dyDescent="0.3">
      <c r="A93" s="8" t="s">
        <v>14</v>
      </c>
      <c r="B93" s="24">
        <v>8</v>
      </c>
      <c r="C93" s="25" t="s">
        <v>28</v>
      </c>
      <c r="D93" s="8">
        <v>7.8E-2</v>
      </c>
      <c r="E93" s="26">
        <v>-5.0000000000000001E-3</v>
      </c>
      <c r="F93" s="26">
        <v>-5.0000000000000001E-3</v>
      </c>
      <c r="G93" s="6">
        <v>-58.502000000000002</v>
      </c>
    </row>
    <row r="94" spans="1:7" x14ac:dyDescent="0.3">
      <c r="A94" s="8" t="s">
        <v>14</v>
      </c>
      <c r="B94" s="24">
        <v>9</v>
      </c>
      <c r="C94" s="25" t="s">
        <v>28</v>
      </c>
      <c r="D94" s="8">
        <v>7.6999999999999999E-2</v>
      </c>
      <c r="E94" s="26">
        <v>-6.0000000000000001E-3</v>
      </c>
      <c r="F94" s="26">
        <v>-5.0000000000000001E-3</v>
      </c>
      <c r="G94" s="6">
        <v>-61.83</v>
      </c>
    </row>
    <row r="95" spans="1:7" x14ac:dyDescent="0.3">
      <c r="A95" s="8" t="s">
        <v>8</v>
      </c>
      <c r="B95" s="24">
        <v>4</v>
      </c>
      <c r="C95" s="25" t="s">
        <v>29</v>
      </c>
      <c r="D95" s="8">
        <v>0.45100000000000001</v>
      </c>
      <c r="E95" s="26">
        <v>0.36799999999999999</v>
      </c>
      <c r="F95" s="26">
        <v>0.33300000000000002</v>
      </c>
      <c r="G95" s="6">
        <v>6153.92</v>
      </c>
    </row>
    <row r="96" spans="1:7" x14ac:dyDescent="0.3">
      <c r="A96" s="8" t="s">
        <v>9</v>
      </c>
      <c r="B96" s="24">
        <v>4</v>
      </c>
      <c r="C96" s="25" t="s">
        <v>29</v>
      </c>
      <c r="D96" s="8">
        <v>0.40300000000000002</v>
      </c>
      <c r="E96" s="26">
        <v>0.31900000000000001</v>
      </c>
      <c r="F96" s="26">
        <v>0.33300000000000002</v>
      </c>
      <c r="G96" s="6">
        <v>5291.116</v>
      </c>
    </row>
    <row r="97" spans="1:7" x14ac:dyDescent="0.3">
      <c r="A97" s="8" t="s">
        <v>10</v>
      </c>
      <c r="B97" s="24">
        <v>4</v>
      </c>
      <c r="C97" s="25" t="s">
        <v>29</v>
      </c>
      <c r="D97" s="8">
        <v>0.39600000000000002</v>
      </c>
      <c r="E97" s="26">
        <v>0.313</v>
      </c>
      <c r="F97" s="26">
        <v>0.33300000000000002</v>
      </c>
      <c r="G97" s="6">
        <v>5172.17</v>
      </c>
    </row>
    <row r="98" spans="1:7" x14ac:dyDescent="0.3">
      <c r="A98" s="8" t="s">
        <v>8</v>
      </c>
      <c r="B98" s="24">
        <v>5</v>
      </c>
      <c r="C98" s="25" t="s">
        <v>30</v>
      </c>
      <c r="D98" s="8">
        <v>0.29099999999999998</v>
      </c>
      <c r="E98" s="26">
        <v>0.20799999999999999</v>
      </c>
      <c r="F98" s="26">
        <v>0.21099999999999999</v>
      </c>
      <c r="G98" s="6">
        <v>3308.087</v>
      </c>
    </row>
    <row r="99" spans="1:7" x14ac:dyDescent="0.3">
      <c r="A99" s="8" t="s">
        <v>9</v>
      </c>
      <c r="B99" s="24">
        <v>5</v>
      </c>
      <c r="C99" s="25" t="s">
        <v>30</v>
      </c>
      <c r="D99" s="8">
        <v>0.30099999999999999</v>
      </c>
      <c r="E99" s="26">
        <v>0.218</v>
      </c>
      <c r="F99" s="26">
        <v>0.21099999999999999</v>
      </c>
      <c r="G99" s="6">
        <v>3492.72</v>
      </c>
    </row>
    <row r="100" spans="1:7" x14ac:dyDescent="0.3">
      <c r="A100" s="8" t="s">
        <v>10</v>
      </c>
      <c r="B100" s="24">
        <v>5</v>
      </c>
      <c r="C100" s="25" t="s">
        <v>30</v>
      </c>
      <c r="D100" s="8">
        <v>0.28999999999999998</v>
      </c>
      <c r="E100" s="26">
        <v>0.20699999999999999</v>
      </c>
      <c r="F100" s="26">
        <v>0.21099999999999999</v>
      </c>
      <c r="G100" s="6">
        <v>3288.558</v>
      </c>
    </row>
    <row r="101" spans="1:7" x14ac:dyDescent="0.3">
      <c r="A101" s="8" t="s">
        <v>8</v>
      </c>
      <c r="B101" s="24">
        <v>6</v>
      </c>
      <c r="C101" s="25" t="s">
        <v>31</v>
      </c>
      <c r="D101" s="8">
        <v>0.36299999999999999</v>
      </c>
      <c r="E101" s="26">
        <v>0.27900000000000003</v>
      </c>
      <c r="F101" s="26">
        <v>0.25700000000000001</v>
      </c>
      <c r="G101" s="6">
        <v>4582.7650000000003</v>
      </c>
    </row>
    <row r="102" spans="1:7" x14ac:dyDescent="0.3">
      <c r="A102" s="8" t="s">
        <v>9</v>
      </c>
      <c r="B102" s="24">
        <v>6</v>
      </c>
      <c r="C102" s="25" t="s">
        <v>31</v>
      </c>
      <c r="D102" s="8">
        <v>0.33600000000000002</v>
      </c>
      <c r="E102" s="26">
        <v>0.253</v>
      </c>
      <c r="F102" s="26">
        <v>0.25700000000000001</v>
      </c>
      <c r="G102" s="6">
        <v>4103.4290000000001</v>
      </c>
    </row>
    <row r="103" spans="1:7" x14ac:dyDescent="0.3">
      <c r="A103" s="8" t="s">
        <v>10</v>
      </c>
      <c r="B103" s="24">
        <v>6</v>
      </c>
      <c r="C103" s="25" t="s">
        <v>31</v>
      </c>
      <c r="D103" s="8">
        <v>0.32100000000000001</v>
      </c>
      <c r="E103" s="26">
        <v>0.23799999999999999</v>
      </c>
      <c r="F103" s="26">
        <v>0.25700000000000001</v>
      </c>
      <c r="G103" s="6">
        <v>3840.6819999999998</v>
      </c>
    </row>
    <row r="104" spans="1:7" x14ac:dyDescent="0.3">
      <c r="A104" s="8" t="s">
        <v>8</v>
      </c>
      <c r="B104" s="24">
        <v>8</v>
      </c>
      <c r="C104" s="25" t="s">
        <v>32</v>
      </c>
      <c r="D104" s="8">
        <v>0.19900000000000001</v>
      </c>
      <c r="E104" s="26">
        <v>0.11600000000000001</v>
      </c>
      <c r="F104" s="26">
        <v>0.24399999999999999</v>
      </c>
      <c r="G104" s="6">
        <v>1683.671</v>
      </c>
    </row>
    <row r="105" spans="1:7" x14ac:dyDescent="0.3">
      <c r="A105" s="8" t="s">
        <v>9</v>
      </c>
      <c r="B105" s="24">
        <v>8</v>
      </c>
      <c r="C105" s="25" t="s">
        <v>32</v>
      </c>
      <c r="D105" s="8">
        <v>0.2</v>
      </c>
      <c r="E105" s="26">
        <v>0.11700000000000001</v>
      </c>
      <c r="F105" s="26">
        <v>0.24399999999999999</v>
      </c>
      <c r="G105" s="6">
        <v>1690.7719999999999</v>
      </c>
    </row>
    <row r="106" spans="1:7" x14ac:dyDescent="0.3">
      <c r="A106" s="8" t="s">
        <v>10</v>
      </c>
      <c r="B106" s="24">
        <v>8</v>
      </c>
      <c r="C106" s="25" t="s">
        <v>32</v>
      </c>
      <c r="D106" s="8">
        <v>0.58199999999999996</v>
      </c>
      <c r="E106" s="26">
        <v>0.498</v>
      </c>
      <c r="F106" s="26">
        <v>0.24399999999999999</v>
      </c>
      <c r="G106" s="6">
        <v>8470.7099999999991</v>
      </c>
    </row>
    <row r="107" spans="1:7" x14ac:dyDescent="0.3">
      <c r="A107" s="8" t="s">
        <v>8</v>
      </c>
      <c r="B107" s="24">
        <v>7</v>
      </c>
      <c r="C107" s="25" t="s">
        <v>33</v>
      </c>
      <c r="D107" s="8">
        <v>0.29299999999999998</v>
      </c>
      <c r="E107" s="26">
        <v>0.21</v>
      </c>
      <c r="F107" s="26">
        <v>0.218</v>
      </c>
      <c r="G107" s="6">
        <v>3347.1439999999998</v>
      </c>
    </row>
    <row r="108" spans="1:7" x14ac:dyDescent="0.3">
      <c r="A108" s="8" t="s">
        <v>9</v>
      </c>
      <c r="B108" s="24">
        <v>7</v>
      </c>
      <c r="C108" s="25" t="s">
        <v>33</v>
      </c>
      <c r="D108" s="8">
        <v>0.30399999999999999</v>
      </c>
      <c r="E108" s="26">
        <v>0.221</v>
      </c>
      <c r="F108" s="26">
        <v>0.218</v>
      </c>
      <c r="G108" s="6">
        <v>3547.7550000000001</v>
      </c>
    </row>
    <row r="109" spans="1:7" x14ac:dyDescent="0.3">
      <c r="A109" s="8" t="s">
        <v>10</v>
      </c>
      <c r="B109" s="24">
        <v>7</v>
      </c>
      <c r="C109" s="25" t="s">
        <v>33</v>
      </c>
      <c r="D109" s="8">
        <v>0.30599999999999999</v>
      </c>
      <c r="E109" s="26">
        <v>0.223</v>
      </c>
      <c r="F109" s="26">
        <v>0.218</v>
      </c>
      <c r="G109" s="6">
        <v>3576.16</v>
      </c>
    </row>
    <row r="110" spans="1:7" x14ac:dyDescent="0.3">
      <c r="A110" s="8" t="s">
        <v>8</v>
      </c>
      <c r="B110" s="24">
        <v>9</v>
      </c>
      <c r="C110" s="25" t="s">
        <v>34</v>
      </c>
      <c r="D110" s="8">
        <v>0.22900000000000001</v>
      </c>
      <c r="E110" s="26">
        <v>0.14599999999999999</v>
      </c>
      <c r="F110" s="26">
        <v>0.153</v>
      </c>
      <c r="G110" s="6">
        <v>2203.8389999999999</v>
      </c>
    </row>
    <row r="111" spans="1:7" x14ac:dyDescent="0.3">
      <c r="A111" s="8" t="s">
        <v>9</v>
      </c>
      <c r="B111" s="24">
        <v>9</v>
      </c>
      <c r="C111" s="25" t="s">
        <v>34</v>
      </c>
      <c r="D111" s="8">
        <v>0.23699999999999999</v>
      </c>
      <c r="E111" s="26">
        <v>0.154</v>
      </c>
      <c r="F111" s="26">
        <v>0.153</v>
      </c>
      <c r="G111" s="6">
        <v>2361.8420000000001</v>
      </c>
    </row>
    <row r="112" spans="1:7" x14ac:dyDescent="0.3">
      <c r="A112" s="8" t="s">
        <v>10</v>
      </c>
      <c r="B112" s="24">
        <v>9</v>
      </c>
      <c r="C112" s="25" t="s">
        <v>34</v>
      </c>
      <c r="D112" s="8">
        <v>0.24299999999999999</v>
      </c>
      <c r="E112" s="26">
        <v>0.16</v>
      </c>
      <c r="F112" s="26">
        <v>0.153</v>
      </c>
      <c r="G112" s="6">
        <v>2468.3620000000001</v>
      </c>
    </row>
    <row r="113" spans="1:7" x14ac:dyDescent="0.3">
      <c r="A113" s="8" t="s">
        <v>8</v>
      </c>
      <c r="B113" s="24">
        <v>10</v>
      </c>
      <c r="C113" s="25" t="s">
        <v>35</v>
      </c>
      <c r="D113" s="8">
        <v>0.25</v>
      </c>
      <c r="E113" s="26">
        <v>0.16600000000000001</v>
      </c>
      <c r="F113" s="26">
        <v>0.16500000000000001</v>
      </c>
      <c r="G113" s="6">
        <v>2576.6559999999999</v>
      </c>
    </row>
    <row r="114" spans="1:7" x14ac:dyDescent="0.3">
      <c r="A114" s="8" t="s">
        <v>9</v>
      </c>
      <c r="B114" s="24">
        <v>10</v>
      </c>
      <c r="C114" s="25" t="s">
        <v>35</v>
      </c>
      <c r="D114" s="8">
        <v>0.245</v>
      </c>
      <c r="E114" s="26">
        <v>0.16200000000000001</v>
      </c>
      <c r="F114" s="26">
        <v>0.16500000000000001</v>
      </c>
      <c r="G114" s="6">
        <v>2503.8679999999999</v>
      </c>
    </row>
    <row r="115" spans="1:7" x14ac:dyDescent="0.3">
      <c r="A115" s="8" t="s">
        <v>10</v>
      </c>
      <c r="B115" s="24">
        <v>10</v>
      </c>
      <c r="C115" s="25" t="s">
        <v>35</v>
      </c>
      <c r="D115" s="8">
        <v>0.25</v>
      </c>
      <c r="E115" s="26">
        <v>0.16700000000000001</v>
      </c>
      <c r="F115" s="26">
        <v>0.16500000000000001</v>
      </c>
      <c r="G115" s="6">
        <v>2587.308</v>
      </c>
    </row>
    <row r="116" spans="1:7" x14ac:dyDescent="0.3">
      <c r="A116" s="8" t="s">
        <v>8</v>
      </c>
      <c r="B116" s="24">
        <v>11</v>
      </c>
      <c r="C116" s="25" t="s">
        <v>36</v>
      </c>
      <c r="D116" s="8">
        <v>0.21299999999999999</v>
      </c>
      <c r="E116" s="26">
        <v>0.13</v>
      </c>
      <c r="F116" s="26">
        <v>0.13300000000000001</v>
      </c>
      <c r="G116" s="6">
        <v>1923.3389999999999</v>
      </c>
    </row>
    <row r="117" spans="1:7" x14ac:dyDescent="0.3">
      <c r="A117" s="8" t="s">
        <v>9</v>
      </c>
      <c r="B117" s="24">
        <v>11</v>
      </c>
      <c r="C117" s="25" t="s">
        <v>36</v>
      </c>
      <c r="D117" s="8">
        <v>0.217</v>
      </c>
      <c r="E117" s="26">
        <v>0.13400000000000001</v>
      </c>
      <c r="F117" s="26">
        <v>0.13300000000000001</v>
      </c>
      <c r="G117" s="6">
        <v>2003.2280000000001</v>
      </c>
    </row>
    <row r="118" spans="1:7" x14ac:dyDescent="0.3">
      <c r="A118" s="8" t="s">
        <v>10</v>
      </c>
      <c r="B118" s="24">
        <v>11</v>
      </c>
      <c r="C118" s="25" t="s">
        <v>36</v>
      </c>
      <c r="D118" s="8">
        <v>0.218</v>
      </c>
      <c r="E118" s="26">
        <v>0.13500000000000001</v>
      </c>
      <c r="F118" s="26">
        <v>0.13300000000000001</v>
      </c>
      <c r="G118" s="6">
        <v>2015.6559999999999</v>
      </c>
    </row>
    <row r="119" spans="1:7" x14ac:dyDescent="0.3">
      <c r="A119" s="8" t="s">
        <v>8</v>
      </c>
      <c r="B119" s="24">
        <v>12</v>
      </c>
      <c r="C119" s="25" t="s">
        <v>37</v>
      </c>
      <c r="D119" s="8">
        <v>0.159</v>
      </c>
      <c r="E119" s="26">
        <v>7.5999999999999998E-2</v>
      </c>
      <c r="F119" s="26">
        <v>7.5999999999999998E-2</v>
      </c>
      <c r="G119" s="6">
        <v>973.54399999999998</v>
      </c>
    </row>
    <row r="120" spans="1:7" x14ac:dyDescent="0.3">
      <c r="A120" s="8" t="s">
        <v>9</v>
      </c>
      <c r="B120" s="24">
        <v>12</v>
      </c>
      <c r="C120" s="25" t="s">
        <v>37</v>
      </c>
      <c r="D120" s="8">
        <v>0.161</v>
      </c>
      <c r="E120" s="26">
        <v>7.8E-2</v>
      </c>
      <c r="F120" s="26">
        <v>7.5999999999999998E-2</v>
      </c>
      <c r="G120" s="6">
        <v>1001.949</v>
      </c>
    </row>
    <row r="121" spans="1:7" x14ac:dyDescent="0.3">
      <c r="A121" s="8" t="s">
        <v>10</v>
      </c>
      <c r="B121" s="24">
        <v>12</v>
      </c>
      <c r="C121" s="25" t="s">
        <v>37</v>
      </c>
      <c r="D121" s="8">
        <v>0.156</v>
      </c>
      <c r="E121" s="26">
        <v>7.2999999999999995E-2</v>
      </c>
      <c r="F121" s="26">
        <v>7.5999999999999998E-2</v>
      </c>
      <c r="G121" s="6">
        <v>920.28499999999997</v>
      </c>
    </row>
    <row r="122" spans="1:7" x14ac:dyDescent="0.3">
      <c r="A122" s="8" t="s">
        <v>11</v>
      </c>
      <c r="B122" s="24">
        <v>4</v>
      </c>
      <c r="C122" s="25" t="s">
        <v>38</v>
      </c>
      <c r="D122" s="8">
        <v>0.17100000000000001</v>
      </c>
      <c r="E122" s="26">
        <v>8.7999999999999995E-2</v>
      </c>
      <c r="F122" s="26">
        <v>8.6999999999999994E-2</v>
      </c>
      <c r="G122" s="6">
        <v>1188.3579999999999</v>
      </c>
    </row>
    <row r="123" spans="1:7" x14ac:dyDescent="0.3">
      <c r="A123" s="8" t="s">
        <v>12</v>
      </c>
      <c r="B123" s="24">
        <v>4</v>
      </c>
      <c r="C123" s="25" t="s">
        <v>38</v>
      </c>
      <c r="D123" s="8">
        <v>0.16900000000000001</v>
      </c>
      <c r="E123" s="26">
        <v>8.5999999999999993E-2</v>
      </c>
      <c r="F123" s="26">
        <v>8.6999999999999994E-2</v>
      </c>
      <c r="G123" s="6">
        <v>1142.1990000000001</v>
      </c>
    </row>
    <row r="124" spans="1:7" x14ac:dyDescent="0.3">
      <c r="A124" s="8" t="s">
        <v>13</v>
      </c>
      <c r="B124" s="24">
        <v>4</v>
      </c>
      <c r="C124" s="25" t="s">
        <v>38</v>
      </c>
      <c r="D124" s="8">
        <v>0.17100000000000001</v>
      </c>
      <c r="E124" s="26">
        <v>8.7999999999999995E-2</v>
      </c>
      <c r="F124" s="26">
        <v>8.6999999999999994E-2</v>
      </c>
      <c r="G124" s="6">
        <v>1183.0319999999999</v>
      </c>
    </row>
    <row r="125" spans="1:7" x14ac:dyDescent="0.3">
      <c r="A125" s="8" t="s">
        <v>11</v>
      </c>
      <c r="B125" s="24">
        <v>5</v>
      </c>
      <c r="C125" s="25" t="s">
        <v>39</v>
      </c>
      <c r="D125" s="8">
        <v>0.14699999999999999</v>
      </c>
      <c r="E125" s="26">
        <v>6.4000000000000001E-2</v>
      </c>
      <c r="F125" s="26">
        <v>6.4000000000000001E-2</v>
      </c>
      <c r="G125" s="6">
        <v>758.73099999999999</v>
      </c>
    </row>
    <row r="126" spans="1:7" x14ac:dyDescent="0.3">
      <c r="A126" s="8" t="s">
        <v>12</v>
      </c>
      <c r="B126" s="24">
        <v>5</v>
      </c>
      <c r="C126" s="25" t="s">
        <v>39</v>
      </c>
      <c r="D126" s="8">
        <v>0.14299999999999999</v>
      </c>
      <c r="E126" s="26">
        <v>0.06</v>
      </c>
      <c r="F126" s="26">
        <v>6.4000000000000001E-2</v>
      </c>
      <c r="G126" s="6">
        <v>680.61699999999996</v>
      </c>
    </row>
    <row r="127" spans="1:7" x14ac:dyDescent="0.3">
      <c r="A127" s="8" t="s">
        <v>13</v>
      </c>
      <c r="B127" s="24">
        <v>5</v>
      </c>
      <c r="C127" s="25" t="s">
        <v>39</v>
      </c>
      <c r="D127" s="8">
        <v>0.152</v>
      </c>
      <c r="E127" s="26">
        <v>6.9000000000000006E-2</v>
      </c>
      <c r="F127" s="26">
        <v>6.4000000000000001E-2</v>
      </c>
      <c r="G127" s="6">
        <v>847.49699999999996</v>
      </c>
    </row>
    <row r="128" spans="1:7" x14ac:dyDescent="0.3">
      <c r="A128" s="8" t="s">
        <v>11</v>
      </c>
      <c r="B128" s="24">
        <v>6</v>
      </c>
      <c r="C128" s="25" t="s">
        <v>40</v>
      </c>
      <c r="D128" s="8">
        <v>0.20899999999999999</v>
      </c>
      <c r="E128" s="26">
        <v>0.126</v>
      </c>
      <c r="F128" s="26">
        <v>0.13400000000000001</v>
      </c>
      <c r="G128" s="6">
        <v>1848.7760000000001</v>
      </c>
    </row>
    <row r="129" spans="1:7" x14ac:dyDescent="0.3">
      <c r="A129" s="8" t="s">
        <v>12</v>
      </c>
      <c r="B129" s="24">
        <v>6</v>
      </c>
      <c r="C129" s="25" t="s">
        <v>40</v>
      </c>
      <c r="D129" s="8">
        <v>0.22500000000000001</v>
      </c>
      <c r="E129" s="26">
        <v>0.14199999999999999</v>
      </c>
      <c r="F129" s="26">
        <v>0.13400000000000001</v>
      </c>
      <c r="G129" s="6">
        <v>2139.9279999999999</v>
      </c>
    </row>
    <row r="130" spans="1:7" x14ac:dyDescent="0.3">
      <c r="A130" s="8" t="s">
        <v>13</v>
      </c>
      <c r="B130" s="24">
        <v>6</v>
      </c>
      <c r="C130" s="25" t="s">
        <v>40</v>
      </c>
      <c r="D130" s="8">
        <v>0.218</v>
      </c>
      <c r="E130" s="26">
        <v>0.13500000000000001</v>
      </c>
      <c r="F130" s="26">
        <v>0.13400000000000001</v>
      </c>
      <c r="G130" s="6">
        <v>2008.5540000000001</v>
      </c>
    </row>
    <row r="131" spans="1:7" x14ac:dyDescent="0.3">
      <c r="A131" s="8" t="s">
        <v>11</v>
      </c>
      <c r="B131" s="24">
        <v>7</v>
      </c>
      <c r="C131" s="25" t="s">
        <v>41</v>
      </c>
      <c r="D131" s="8">
        <v>0.26300000000000001</v>
      </c>
      <c r="E131" s="26">
        <v>0.18</v>
      </c>
      <c r="F131" s="26">
        <v>0.17</v>
      </c>
      <c r="G131" s="6">
        <v>2818.0990000000002</v>
      </c>
    </row>
    <row r="132" spans="1:7" x14ac:dyDescent="0.3">
      <c r="A132" s="8" t="s">
        <v>12</v>
      </c>
      <c r="B132" s="24">
        <v>7</v>
      </c>
      <c r="C132" s="25" t="s">
        <v>41</v>
      </c>
      <c r="D132" s="8">
        <v>0.24399999999999999</v>
      </c>
      <c r="E132" s="26">
        <v>0.161</v>
      </c>
      <c r="F132" s="26">
        <v>0.17</v>
      </c>
      <c r="G132" s="6">
        <v>2473.6869999999999</v>
      </c>
    </row>
    <row r="133" spans="1:7" x14ac:dyDescent="0.3">
      <c r="A133" s="8" t="s">
        <v>13</v>
      </c>
      <c r="B133" s="24">
        <v>7</v>
      </c>
      <c r="C133" s="25" t="s">
        <v>41</v>
      </c>
      <c r="D133" s="8">
        <v>0.254</v>
      </c>
      <c r="E133" s="26">
        <v>0.17</v>
      </c>
      <c r="F133" s="26">
        <v>0.17</v>
      </c>
      <c r="G133" s="6">
        <v>2647.6689999999999</v>
      </c>
    </row>
    <row r="134" spans="1:7" x14ac:dyDescent="0.3">
      <c r="A134" s="8" t="s">
        <v>11</v>
      </c>
      <c r="B134" s="24">
        <v>8</v>
      </c>
      <c r="C134" s="25" t="s">
        <v>42</v>
      </c>
      <c r="D134" s="8">
        <v>0.17499999999999999</v>
      </c>
      <c r="E134" s="26">
        <v>9.1999999999999998E-2</v>
      </c>
      <c r="F134" s="26">
        <v>9.5000000000000001E-2</v>
      </c>
      <c r="G134" s="6">
        <v>1261.146</v>
      </c>
    </row>
    <row r="135" spans="1:7" x14ac:dyDescent="0.3">
      <c r="A135" s="8" t="s">
        <v>12</v>
      </c>
      <c r="B135" s="24">
        <v>8</v>
      </c>
      <c r="C135" s="25" t="s">
        <v>42</v>
      </c>
      <c r="D135" s="8">
        <v>0.189</v>
      </c>
      <c r="E135" s="26">
        <v>0.106</v>
      </c>
      <c r="F135" s="26">
        <v>9.5000000000000001E-2</v>
      </c>
      <c r="G135" s="6">
        <v>1497.2629999999999</v>
      </c>
    </row>
    <row r="136" spans="1:7" x14ac:dyDescent="0.3">
      <c r="A136" s="8" t="s">
        <v>13</v>
      </c>
      <c r="B136" s="24">
        <v>8</v>
      </c>
      <c r="C136" s="25" t="s">
        <v>42</v>
      </c>
      <c r="D136" s="8">
        <v>0.17</v>
      </c>
      <c r="E136" s="26">
        <v>8.6999999999999994E-2</v>
      </c>
      <c r="F136" s="26">
        <v>9.5000000000000001E-2</v>
      </c>
      <c r="G136" s="6">
        <v>1159.953</v>
      </c>
    </row>
    <row r="137" spans="1:7" x14ac:dyDescent="0.3">
      <c r="A137" s="8" t="s">
        <v>11</v>
      </c>
      <c r="B137" s="24">
        <v>9</v>
      </c>
      <c r="C137" s="25" t="s">
        <v>43</v>
      </c>
      <c r="D137" s="8">
        <v>0.17399999999999999</v>
      </c>
      <c r="E137" s="26">
        <v>9.0999999999999998E-2</v>
      </c>
      <c r="F137" s="26">
        <v>9.1999999999999998E-2</v>
      </c>
      <c r="G137" s="6">
        <v>1227.415</v>
      </c>
    </row>
    <row r="138" spans="1:7" x14ac:dyDescent="0.3">
      <c r="A138" s="8" t="s">
        <v>12</v>
      </c>
      <c r="B138" s="24">
        <v>9</v>
      </c>
      <c r="C138" s="25" t="s">
        <v>43</v>
      </c>
      <c r="D138" s="8">
        <v>0.17199999999999999</v>
      </c>
      <c r="E138" s="26">
        <v>8.8999999999999996E-2</v>
      </c>
      <c r="F138" s="26">
        <v>9.1999999999999998E-2</v>
      </c>
      <c r="G138" s="6">
        <v>1202.56</v>
      </c>
    </row>
    <row r="139" spans="1:7" x14ac:dyDescent="0.3">
      <c r="A139" s="8" t="s">
        <v>13</v>
      </c>
      <c r="B139" s="24">
        <v>9</v>
      </c>
      <c r="C139" s="25" t="s">
        <v>43</v>
      </c>
      <c r="D139" s="8">
        <v>0.17899999999999999</v>
      </c>
      <c r="E139" s="26">
        <v>9.6000000000000002E-2</v>
      </c>
      <c r="F139" s="26">
        <v>9.1999999999999998E-2</v>
      </c>
      <c r="G139" s="6">
        <v>1323.2819999999999</v>
      </c>
    </row>
    <row r="140" spans="1:7" x14ac:dyDescent="0.3">
      <c r="A140" s="8" t="s">
        <v>11</v>
      </c>
      <c r="B140" s="24">
        <v>10</v>
      </c>
      <c r="C140" s="25" t="s">
        <v>44</v>
      </c>
      <c r="D140" s="8">
        <v>0.23</v>
      </c>
      <c r="E140" s="26">
        <v>0.14699999999999999</v>
      </c>
      <c r="F140" s="26">
        <v>0.15</v>
      </c>
      <c r="G140" s="6">
        <v>2225.143</v>
      </c>
    </row>
    <row r="141" spans="1:7" x14ac:dyDescent="0.3">
      <c r="A141" s="8" t="s">
        <v>12</v>
      </c>
      <c r="B141" s="24">
        <v>10</v>
      </c>
      <c r="C141" s="25" t="s">
        <v>44</v>
      </c>
      <c r="D141" s="8">
        <v>0.23200000000000001</v>
      </c>
      <c r="E141" s="26">
        <v>0.14899999999999999</v>
      </c>
      <c r="F141" s="26">
        <v>0.15</v>
      </c>
      <c r="G141" s="6">
        <v>2258.8739999999998</v>
      </c>
    </row>
    <row r="142" spans="1:7" x14ac:dyDescent="0.3">
      <c r="A142" s="8" t="s">
        <v>13</v>
      </c>
      <c r="B142" s="24">
        <v>10</v>
      </c>
      <c r="C142" s="25" t="s">
        <v>44</v>
      </c>
      <c r="D142" s="8">
        <v>0.23599999999999999</v>
      </c>
      <c r="E142" s="26">
        <v>0.153</v>
      </c>
      <c r="F142" s="26">
        <v>0.15</v>
      </c>
      <c r="G142" s="6">
        <v>2342.3139999999999</v>
      </c>
    </row>
    <row r="143" spans="1:7" x14ac:dyDescent="0.3">
      <c r="A143" s="8" t="s">
        <v>11</v>
      </c>
      <c r="B143" s="24">
        <v>11</v>
      </c>
      <c r="C143" s="25" t="s">
        <v>45</v>
      </c>
      <c r="D143" s="8">
        <v>0.20200000000000001</v>
      </c>
      <c r="E143" s="26">
        <v>0.11799999999999999</v>
      </c>
      <c r="F143" s="26">
        <v>0.126</v>
      </c>
      <c r="G143" s="6">
        <v>1722.7280000000001</v>
      </c>
    </row>
    <row r="144" spans="1:7" x14ac:dyDescent="0.3">
      <c r="A144" s="8" t="s">
        <v>12</v>
      </c>
      <c r="B144" s="24">
        <v>11</v>
      </c>
      <c r="C144" s="25" t="s">
        <v>45</v>
      </c>
      <c r="D144" s="8">
        <v>0.2</v>
      </c>
      <c r="E144" s="26">
        <v>0.11700000000000001</v>
      </c>
      <c r="F144" s="26">
        <v>0.126</v>
      </c>
      <c r="G144" s="6">
        <v>1696.098</v>
      </c>
    </row>
    <row r="145" spans="1:7" x14ac:dyDescent="0.3">
      <c r="A145" s="8" t="s">
        <v>13</v>
      </c>
      <c r="B145" s="24">
        <v>11</v>
      </c>
      <c r="C145" s="25" t="s">
        <v>45</v>
      </c>
      <c r="D145" s="8">
        <v>0.22600000000000001</v>
      </c>
      <c r="E145" s="26">
        <v>0.14299999999999999</v>
      </c>
      <c r="F145" s="26">
        <v>0.126</v>
      </c>
      <c r="G145" s="6">
        <v>2161.232</v>
      </c>
    </row>
    <row r="146" spans="1:7" x14ac:dyDescent="0.3">
      <c r="A146" s="8" t="s">
        <v>11</v>
      </c>
      <c r="B146" s="24">
        <v>12</v>
      </c>
      <c r="C146" s="25" t="s">
        <v>46</v>
      </c>
      <c r="D146" s="8">
        <v>0.19700000000000001</v>
      </c>
      <c r="E146" s="26">
        <v>0.114</v>
      </c>
      <c r="F146" s="26">
        <v>0.11799999999999999</v>
      </c>
      <c r="G146" s="6">
        <v>1637.5129999999999</v>
      </c>
    </row>
    <row r="147" spans="1:7" x14ac:dyDescent="0.3">
      <c r="A147" s="8" t="s">
        <v>12</v>
      </c>
      <c r="B147" s="24">
        <v>12</v>
      </c>
      <c r="C147" s="25" t="s">
        <v>46</v>
      </c>
      <c r="D147" s="8">
        <v>0.20300000000000001</v>
      </c>
      <c r="E147" s="26">
        <v>0.12</v>
      </c>
      <c r="F147" s="26">
        <v>0.11799999999999999</v>
      </c>
      <c r="G147" s="6">
        <v>1745.807</v>
      </c>
    </row>
    <row r="148" spans="1:7" x14ac:dyDescent="0.3">
      <c r="A148" s="8" t="s">
        <v>13</v>
      </c>
      <c r="B148" s="24">
        <v>12</v>
      </c>
      <c r="C148" s="25" t="s">
        <v>46</v>
      </c>
      <c r="D148" s="8">
        <v>0.20499999999999999</v>
      </c>
      <c r="E148" s="26">
        <v>0.122</v>
      </c>
      <c r="F148" s="26">
        <v>0.11799999999999999</v>
      </c>
      <c r="G148" s="6">
        <v>1781.3140000000001</v>
      </c>
    </row>
    <row r="149" spans="1:7" x14ac:dyDescent="0.3">
      <c r="A149" s="8" t="s">
        <v>14</v>
      </c>
      <c r="B149" s="24">
        <v>4</v>
      </c>
      <c r="C149" s="25" t="s">
        <v>47</v>
      </c>
      <c r="D149" s="8">
        <v>8.4000000000000005E-2</v>
      </c>
      <c r="E149" s="26">
        <v>5.0000000000000001E-4</v>
      </c>
      <c r="F149" s="26">
        <v>5.9999999999999995E-4</v>
      </c>
      <c r="G149" s="6">
        <v>-370.37099999999998</v>
      </c>
    </row>
    <row r="150" spans="1:7" x14ac:dyDescent="0.3">
      <c r="A150" s="8" t="s">
        <v>15</v>
      </c>
      <c r="B150" s="24">
        <v>4</v>
      </c>
      <c r="C150" s="25" t="s">
        <v>47</v>
      </c>
      <c r="D150" s="8">
        <v>8.4000000000000005E-2</v>
      </c>
      <c r="E150" s="26">
        <v>1E-3</v>
      </c>
      <c r="F150" s="26">
        <v>5.9999999999999995E-4</v>
      </c>
      <c r="G150" s="6">
        <v>-357.94400000000002</v>
      </c>
    </row>
    <row r="151" spans="1:7" x14ac:dyDescent="0.3">
      <c r="A151" s="8" t="s">
        <v>15</v>
      </c>
      <c r="B151" s="24">
        <v>5</v>
      </c>
      <c r="C151" s="25" t="s">
        <v>47</v>
      </c>
      <c r="D151" s="8">
        <v>8.3000000000000004E-2</v>
      </c>
      <c r="E151" s="26">
        <v>1E-4</v>
      </c>
      <c r="F151" s="26">
        <v>5.9999999999999995E-4</v>
      </c>
      <c r="G151" s="6">
        <v>-377.47199999999998</v>
      </c>
    </row>
    <row r="152" spans="1:7" x14ac:dyDescent="0.3">
      <c r="A152" s="8" t="s">
        <v>14</v>
      </c>
      <c r="B152" s="24">
        <v>5</v>
      </c>
      <c r="C152" s="25" t="s">
        <v>48</v>
      </c>
      <c r="D152" s="8">
        <v>0.183</v>
      </c>
      <c r="E152" s="26">
        <v>0.1</v>
      </c>
      <c r="F152" s="26">
        <v>0.106</v>
      </c>
      <c r="G152" s="6">
        <v>1396.07</v>
      </c>
    </row>
    <row r="153" spans="1:7" x14ac:dyDescent="0.3">
      <c r="A153" s="8" t="s">
        <v>14</v>
      </c>
      <c r="B153" s="24">
        <v>6</v>
      </c>
      <c r="C153" s="25" t="s">
        <v>48</v>
      </c>
      <c r="D153" s="8">
        <v>0.192</v>
      </c>
      <c r="E153" s="26">
        <v>0.109</v>
      </c>
      <c r="F153" s="26">
        <v>0.106</v>
      </c>
      <c r="G153" s="6">
        <v>1548.7470000000001</v>
      </c>
    </row>
    <row r="154" spans="1:7" x14ac:dyDescent="0.3">
      <c r="A154" s="8" t="s">
        <v>15</v>
      </c>
      <c r="B154" s="24">
        <v>6</v>
      </c>
      <c r="C154" s="25" t="s">
        <v>48</v>
      </c>
      <c r="D154" s="8">
        <v>0.193</v>
      </c>
      <c r="E154" s="26">
        <v>0.11</v>
      </c>
      <c r="F154" s="26">
        <v>0.106</v>
      </c>
      <c r="G154" s="6">
        <v>1577.152</v>
      </c>
    </row>
    <row r="155" spans="1:7" x14ac:dyDescent="0.3">
      <c r="A155" s="8" t="s">
        <v>8</v>
      </c>
      <c r="B155" s="24">
        <v>1</v>
      </c>
      <c r="C155" s="25" t="s">
        <v>49</v>
      </c>
      <c r="D155" s="8">
        <v>0.94099999999999995</v>
      </c>
      <c r="E155" s="26">
        <v>0.85799999999999998</v>
      </c>
      <c r="F155" s="26">
        <v>0.90200000000000002</v>
      </c>
      <c r="G155" s="6">
        <v>1856.1780000000001</v>
      </c>
    </row>
    <row r="156" spans="1:7" x14ac:dyDescent="0.3">
      <c r="A156" s="8" t="s">
        <v>8</v>
      </c>
      <c r="B156" s="24">
        <v>2</v>
      </c>
      <c r="C156" s="25" t="s">
        <v>49</v>
      </c>
      <c r="D156" s="8">
        <v>1.0209999999999999</v>
      </c>
      <c r="E156" s="26">
        <v>0.93799999999999994</v>
      </c>
      <c r="F156" s="26">
        <v>0.90200000000000002</v>
      </c>
      <c r="G156" s="6">
        <v>2033.71</v>
      </c>
    </row>
    <row r="157" spans="1:7" x14ac:dyDescent="0.3">
      <c r="A157" s="8" t="s">
        <v>8</v>
      </c>
      <c r="B157" s="24">
        <v>3</v>
      </c>
      <c r="C157" s="25" t="s">
        <v>49</v>
      </c>
      <c r="D157" s="8">
        <v>0.99399999999999999</v>
      </c>
      <c r="E157" s="26">
        <v>0.91</v>
      </c>
      <c r="F157" s="26">
        <v>0.90200000000000002</v>
      </c>
      <c r="G157" s="6">
        <v>1972.905</v>
      </c>
    </row>
    <row r="158" spans="1:7" x14ac:dyDescent="0.3">
      <c r="A158" s="8" t="s">
        <v>9</v>
      </c>
      <c r="B158" s="24">
        <v>1</v>
      </c>
      <c r="C158" s="25" t="s">
        <v>50</v>
      </c>
      <c r="D158" s="8">
        <v>0.78300000000000003</v>
      </c>
      <c r="E158" s="26">
        <v>0.7</v>
      </c>
      <c r="F158" s="26">
        <v>0.69699999999999995</v>
      </c>
      <c r="G158" s="6">
        <v>1504.8869999999999</v>
      </c>
    </row>
    <row r="159" spans="1:7" x14ac:dyDescent="0.3">
      <c r="A159" s="8" t="s">
        <v>9</v>
      </c>
      <c r="B159" s="24">
        <v>2</v>
      </c>
      <c r="C159" s="25" t="s">
        <v>50</v>
      </c>
      <c r="D159" s="8">
        <v>0.76800000000000002</v>
      </c>
      <c r="E159" s="26">
        <v>0.68500000000000005</v>
      </c>
      <c r="F159" s="26">
        <v>0.69699999999999995</v>
      </c>
      <c r="G159" s="6">
        <v>1473.375</v>
      </c>
    </row>
    <row r="160" spans="1:7" x14ac:dyDescent="0.3">
      <c r="A160" s="8" t="s">
        <v>9</v>
      </c>
      <c r="B160" s="24">
        <v>3</v>
      </c>
      <c r="C160" s="25" t="s">
        <v>50</v>
      </c>
      <c r="D160" s="8">
        <v>0.78900000000000003</v>
      </c>
      <c r="E160" s="26">
        <v>0.70599999999999996</v>
      </c>
      <c r="F160" s="26">
        <v>0.69699999999999995</v>
      </c>
      <c r="G160" s="6">
        <v>1518.646</v>
      </c>
    </row>
    <row r="161" spans="1:7" x14ac:dyDescent="0.3">
      <c r="A161" s="8" t="s">
        <v>10</v>
      </c>
      <c r="B161" s="24">
        <v>1</v>
      </c>
      <c r="C161" s="25" t="s">
        <v>51</v>
      </c>
      <c r="D161" s="8">
        <v>0.54600000000000004</v>
      </c>
      <c r="E161" s="26">
        <v>0.46300000000000002</v>
      </c>
      <c r="F161" s="26">
        <v>0.47</v>
      </c>
      <c r="G161" s="6">
        <v>980.72500000000002</v>
      </c>
    </row>
    <row r="162" spans="1:7" x14ac:dyDescent="0.3">
      <c r="A162" s="8" t="s">
        <v>10</v>
      </c>
      <c r="B162" s="24">
        <v>2</v>
      </c>
      <c r="C162" s="25" t="s">
        <v>51</v>
      </c>
      <c r="D162" s="8">
        <v>0.55800000000000005</v>
      </c>
      <c r="E162" s="26">
        <v>0.47499999999999998</v>
      </c>
      <c r="F162" s="26">
        <v>0.47</v>
      </c>
      <c r="G162" s="6">
        <v>1006.9109999999999</v>
      </c>
    </row>
    <row r="163" spans="1:7" x14ac:dyDescent="0.3">
      <c r="A163" s="8" t="s">
        <v>10</v>
      </c>
      <c r="B163" s="24">
        <v>3</v>
      </c>
      <c r="C163" s="25" t="s">
        <v>51</v>
      </c>
      <c r="D163" s="8">
        <v>0.55500000000000005</v>
      </c>
      <c r="E163" s="26">
        <v>0.47199999999999998</v>
      </c>
      <c r="F163" s="26">
        <v>0.47</v>
      </c>
      <c r="G163" s="6">
        <v>999.14400000000001</v>
      </c>
    </row>
    <row r="164" spans="1:7" x14ac:dyDescent="0.3">
      <c r="A164" s="8" t="s">
        <v>11</v>
      </c>
      <c r="B164" s="24">
        <v>1</v>
      </c>
      <c r="C164" s="25" t="s">
        <v>52</v>
      </c>
      <c r="D164" s="8">
        <v>0.503</v>
      </c>
      <c r="E164" s="26">
        <v>0.42</v>
      </c>
      <c r="F164" s="26">
        <v>0.42</v>
      </c>
      <c r="G164" s="6">
        <v>884.85799999999995</v>
      </c>
    </row>
    <row r="165" spans="1:7" x14ac:dyDescent="0.3">
      <c r="A165" s="8" t="s">
        <v>11</v>
      </c>
      <c r="B165" s="24">
        <v>2</v>
      </c>
      <c r="C165" s="25" t="s">
        <v>52</v>
      </c>
      <c r="D165" s="8">
        <v>0.504</v>
      </c>
      <c r="E165" s="26">
        <v>0.42099999999999999</v>
      </c>
      <c r="F165" s="26">
        <v>0.42</v>
      </c>
      <c r="G165" s="6">
        <v>887.29899999999998</v>
      </c>
    </row>
    <row r="166" spans="1:7" x14ac:dyDescent="0.3">
      <c r="A166" s="8" t="s">
        <v>11</v>
      </c>
      <c r="B166" s="24">
        <v>3</v>
      </c>
      <c r="C166" s="25" t="s">
        <v>52</v>
      </c>
      <c r="D166" s="8">
        <v>0.502</v>
      </c>
      <c r="E166" s="26">
        <v>0.41899999999999998</v>
      </c>
      <c r="F166" s="26">
        <v>0.42</v>
      </c>
      <c r="G166" s="6">
        <v>883.08199999999999</v>
      </c>
    </row>
    <row r="167" spans="1:7" x14ac:dyDescent="0.3">
      <c r="A167" s="8" t="s">
        <v>12</v>
      </c>
      <c r="B167" s="24">
        <v>1</v>
      </c>
      <c r="C167" s="25" t="s">
        <v>53</v>
      </c>
      <c r="D167" s="8">
        <v>0.32500000000000001</v>
      </c>
      <c r="E167" s="26">
        <v>0.24099999999999999</v>
      </c>
      <c r="F167" s="26">
        <v>0.246</v>
      </c>
      <c r="G167" s="6">
        <v>488.29599999999999</v>
      </c>
    </row>
    <row r="168" spans="1:7" x14ac:dyDescent="0.3">
      <c r="A168" s="8" t="s">
        <v>12</v>
      </c>
      <c r="B168" s="24">
        <v>2</v>
      </c>
      <c r="C168" s="25" t="s">
        <v>53</v>
      </c>
      <c r="D168" s="8">
        <v>0.33300000000000002</v>
      </c>
      <c r="E168" s="26">
        <v>0.25</v>
      </c>
      <c r="F168" s="26">
        <v>0.246</v>
      </c>
      <c r="G168" s="6">
        <v>507.38099999999997</v>
      </c>
    </row>
    <row r="169" spans="1:7" x14ac:dyDescent="0.3">
      <c r="A169" s="8" t="s">
        <v>12</v>
      </c>
      <c r="B169" s="24">
        <v>3</v>
      </c>
      <c r="C169" s="25" t="s">
        <v>53</v>
      </c>
      <c r="D169" s="8">
        <v>0.33100000000000002</v>
      </c>
      <c r="E169" s="26">
        <v>0.247</v>
      </c>
      <c r="F169" s="26">
        <v>0.246</v>
      </c>
      <c r="G169" s="6">
        <v>501.83300000000003</v>
      </c>
    </row>
    <row r="170" spans="1:7" x14ac:dyDescent="0.3">
      <c r="A170" s="8" t="s">
        <v>13</v>
      </c>
      <c r="B170" s="24">
        <v>1</v>
      </c>
      <c r="C170" s="25" t="s">
        <v>54</v>
      </c>
      <c r="D170" s="8">
        <v>0.214</v>
      </c>
      <c r="E170" s="26">
        <v>0.13100000000000001</v>
      </c>
      <c r="F170" s="26">
        <v>0.13400000000000001</v>
      </c>
      <c r="G170" s="6">
        <v>242.858</v>
      </c>
    </row>
    <row r="171" spans="1:7" x14ac:dyDescent="0.3">
      <c r="A171" s="8" t="s">
        <v>13</v>
      </c>
      <c r="B171" s="24">
        <v>2</v>
      </c>
      <c r="C171" s="25" t="s">
        <v>54</v>
      </c>
      <c r="D171" s="8">
        <v>0.22</v>
      </c>
      <c r="E171" s="26">
        <v>0.13700000000000001</v>
      </c>
      <c r="F171" s="26">
        <v>0.13400000000000001</v>
      </c>
      <c r="G171" s="6">
        <v>256.839</v>
      </c>
    </row>
    <row r="172" spans="1:7" x14ac:dyDescent="0.3">
      <c r="A172" s="8" t="s">
        <v>13</v>
      </c>
      <c r="B172" s="24">
        <v>3</v>
      </c>
      <c r="C172" s="25" t="s">
        <v>54</v>
      </c>
      <c r="D172" s="8">
        <v>0.219</v>
      </c>
      <c r="E172" s="26">
        <v>0.13600000000000001</v>
      </c>
      <c r="F172" s="26">
        <v>0.13400000000000001</v>
      </c>
      <c r="G172" s="6">
        <v>253.28800000000001</v>
      </c>
    </row>
    <row r="173" spans="1:7" x14ac:dyDescent="0.3">
      <c r="A173" s="8" t="s">
        <v>14</v>
      </c>
      <c r="B173" s="24">
        <v>1</v>
      </c>
      <c r="C173" s="25" t="s">
        <v>55</v>
      </c>
      <c r="D173" s="8">
        <v>0.14699999999999999</v>
      </c>
      <c r="E173" s="26">
        <v>6.4000000000000001E-2</v>
      </c>
      <c r="F173" s="26">
        <v>7.0000000000000007E-2</v>
      </c>
      <c r="G173" s="6">
        <v>95.507000000000005</v>
      </c>
    </row>
    <row r="174" spans="1:7" x14ac:dyDescent="0.3">
      <c r="A174" s="8" t="s">
        <v>14</v>
      </c>
      <c r="B174" s="24">
        <v>2</v>
      </c>
      <c r="C174" s="25" t="s">
        <v>55</v>
      </c>
      <c r="D174" s="8">
        <v>0.158</v>
      </c>
      <c r="E174" s="26">
        <v>7.4999999999999997E-2</v>
      </c>
      <c r="F174" s="26">
        <v>7.0000000000000007E-2</v>
      </c>
      <c r="G174" s="6">
        <v>119.03</v>
      </c>
    </row>
    <row r="175" spans="1:7" x14ac:dyDescent="0.3">
      <c r="A175" s="8" t="s">
        <v>14</v>
      </c>
      <c r="B175" s="24">
        <v>3</v>
      </c>
      <c r="C175" s="25" t="s">
        <v>55</v>
      </c>
      <c r="D175" s="8">
        <v>0.155</v>
      </c>
      <c r="E175" s="26">
        <v>7.1999999999999995E-2</v>
      </c>
      <c r="F175" s="26">
        <v>7.0000000000000007E-2</v>
      </c>
      <c r="G175" s="6">
        <v>111.929</v>
      </c>
    </row>
    <row r="176" spans="1:7" x14ac:dyDescent="0.3">
      <c r="A176" s="8" t="s">
        <v>15</v>
      </c>
      <c r="B176" s="24">
        <v>1</v>
      </c>
      <c r="C176" s="25" t="s">
        <v>56</v>
      </c>
      <c r="D176" s="8">
        <v>8.5999999999999993E-2</v>
      </c>
      <c r="E176" s="26">
        <v>3.0000000000000001E-3</v>
      </c>
      <c r="F176" s="26">
        <v>2E-3</v>
      </c>
      <c r="G176" s="6">
        <v>-40.749000000000002</v>
      </c>
    </row>
    <row r="177" spans="1:7" x14ac:dyDescent="0.3">
      <c r="A177" s="8" t="s">
        <v>15</v>
      </c>
      <c r="B177" s="24">
        <v>2</v>
      </c>
      <c r="C177" s="25" t="s">
        <v>56</v>
      </c>
      <c r="D177" s="8">
        <v>8.5000000000000006E-2</v>
      </c>
      <c r="E177" s="26">
        <v>2E-3</v>
      </c>
      <c r="F177" s="26">
        <v>2E-3</v>
      </c>
      <c r="G177" s="6">
        <v>-43.411000000000001</v>
      </c>
    </row>
    <row r="178" spans="1:7" x14ac:dyDescent="0.3">
      <c r="A178" s="8" t="s">
        <v>15</v>
      </c>
      <c r="B178" s="24">
        <v>3</v>
      </c>
      <c r="C178" s="25" t="s">
        <v>56</v>
      </c>
      <c r="D178" s="8">
        <v>8.4000000000000005E-2</v>
      </c>
      <c r="E178" s="26">
        <v>1E-3</v>
      </c>
      <c r="F178" s="26">
        <v>2E-3</v>
      </c>
      <c r="G178" s="6">
        <v>-44.521000000000001</v>
      </c>
    </row>
    <row r="180" spans="1:7" x14ac:dyDescent="0.3">
      <c r="A180" s="27" t="s">
        <v>65</v>
      </c>
    </row>
    <row r="182" spans="1:7" x14ac:dyDescent="0.3">
      <c r="A182" s="28" t="s">
        <v>66</v>
      </c>
      <c r="B182" s="28" t="s">
        <v>5</v>
      </c>
    </row>
    <row r="183" spans="1:7" x14ac:dyDescent="0.3">
      <c r="A183" s="28" t="s">
        <v>67</v>
      </c>
      <c r="B183" s="28" t="s">
        <v>68</v>
      </c>
    </row>
    <row r="184" spans="1:7" x14ac:dyDescent="0.3">
      <c r="A184" s="28"/>
      <c r="B184" s="28"/>
    </row>
    <row r="186" spans="1:7" x14ac:dyDescent="0.3">
      <c r="A186" s="27" t="s">
        <v>69</v>
      </c>
    </row>
    <row r="188" spans="1:7" x14ac:dyDescent="0.3">
      <c r="A188" s="28" t="s">
        <v>70</v>
      </c>
      <c r="B188" s="28">
        <v>22</v>
      </c>
    </row>
    <row r="189" spans="1:7" x14ac:dyDescent="0.3">
      <c r="A189" s="28"/>
      <c r="B189" s="28"/>
    </row>
    <row r="191" spans="1:7" x14ac:dyDescent="0.3">
      <c r="A191" s="27" t="s">
        <v>71</v>
      </c>
    </row>
    <row r="193" spans="1:2" x14ac:dyDescent="0.3">
      <c r="A193" s="28" t="s">
        <v>72</v>
      </c>
      <c r="B193" s="28">
        <v>562</v>
      </c>
    </row>
    <row r="194" spans="1:2" x14ac:dyDescent="0.3">
      <c r="A194" s="28"/>
      <c r="B194" s="28"/>
    </row>
    <row r="196" spans="1:2" x14ac:dyDescent="0.3">
      <c r="A196" s="27" t="s">
        <v>73</v>
      </c>
    </row>
    <row r="197" spans="1:2" x14ac:dyDescent="0.3">
      <c r="A197" t="s">
        <v>74</v>
      </c>
    </row>
    <row r="199" spans="1:2" x14ac:dyDescent="0.3">
      <c r="A199" s="28" t="s">
        <v>75</v>
      </c>
      <c r="B199" s="28">
        <v>0.5</v>
      </c>
    </row>
    <row r="200" spans="1:2" x14ac:dyDescent="0.3">
      <c r="A200" s="28" t="s">
        <v>76</v>
      </c>
      <c r="B200" s="28" t="s">
        <v>77</v>
      </c>
    </row>
    <row r="201" spans="1:2" x14ac:dyDescent="0.3">
      <c r="A201" s="28" t="s">
        <v>78</v>
      </c>
      <c r="B201" s="28" t="s">
        <v>79</v>
      </c>
    </row>
    <row r="202" spans="1:2" x14ac:dyDescent="0.3">
      <c r="A202" s="28" t="s">
        <v>80</v>
      </c>
      <c r="B202" s="28" t="s">
        <v>79</v>
      </c>
    </row>
    <row r="203" spans="1:2" x14ac:dyDescent="0.3">
      <c r="A203" s="28" t="s">
        <v>81</v>
      </c>
      <c r="B203" s="28" t="s">
        <v>79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3"/>
  <sheetViews>
    <sheetView workbookViewId="0"/>
  </sheetViews>
  <sheetFormatPr defaultRowHeight="14.4" x14ac:dyDescent="0.3"/>
  <cols>
    <col min="21" max="21" width="11.33203125" bestFit="1" customWidth="1"/>
  </cols>
  <sheetData>
    <row r="1" spans="1:13" x14ac:dyDescent="0.3">
      <c r="A1" s="1" t="s">
        <v>0</v>
      </c>
    </row>
    <row r="2" spans="1:13" x14ac:dyDescent="0.3">
      <c r="A2" s="1"/>
    </row>
    <row r="3" spans="1:13" x14ac:dyDescent="0.3">
      <c r="A3" s="1" t="s">
        <v>82</v>
      </c>
    </row>
    <row r="4" spans="1:13" x14ac:dyDescent="0.3">
      <c r="A4" s="1" t="s">
        <v>2</v>
      </c>
    </row>
    <row r="5" spans="1:13" x14ac:dyDescent="0.3">
      <c r="A5" s="1" t="s">
        <v>3</v>
      </c>
    </row>
    <row r="6" spans="1:13" x14ac:dyDescent="0.3">
      <c r="A6" s="1" t="s">
        <v>83</v>
      </c>
    </row>
    <row r="7" spans="1:13" x14ac:dyDescent="0.3">
      <c r="A7" s="1" t="s">
        <v>5</v>
      </c>
      <c r="D7" s="1" t="s">
        <v>6</v>
      </c>
    </row>
    <row r="11" spans="1:13" x14ac:dyDescent="0.3">
      <c r="B11" t="s">
        <v>7</v>
      </c>
    </row>
    <row r="12" spans="1:13" x14ac:dyDescent="0.3">
      <c r="B12" s="2">
        <v>1</v>
      </c>
      <c r="C12" s="2">
        <v>2</v>
      </c>
      <c r="D12" s="2">
        <v>3</v>
      </c>
      <c r="E12" s="2">
        <v>4</v>
      </c>
      <c r="F12" s="2">
        <v>5</v>
      </c>
      <c r="G12" s="2">
        <v>6</v>
      </c>
      <c r="H12" s="2">
        <v>7</v>
      </c>
      <c r="I12" s="2">
        <v>8</v>
      </c>
      <c r="J12" s="2">
        <v>9</v>
      </c>
      <c r="K12" s="2">
        <v>10</v>
      </c>
      <c r="L12" s="2">
        <v>11</v>
      </c>
      <c r="M12" s="2">
        <v>12</v>
      </c>
    </row>
    <row r="13" spans="1:13" x14ac:dyDescent="0.3">
      <c r="A13" s="2" t="s">
        <v>8</v>
      </c>
      <c r="B13" s="3">
        <v>1.208</v>
      </c>
      <c r="C13" s="4">
        <v>1.1759999999999999</v>
      </c>
      <c r="D13" s="4">
        <v>1.1160000000000001</v>
      </c>
      <c r="E13" s="4">
        <v>0.29299999999999998</v>
      </c>
      <c r="F13" s="4">
        <v>0.29499999999999998</v>
      </c>
      <c r="G13" s="4">
        <v>0.30199999999999999</v>
      </c>
      <c r="H13" s="4">
        <v>0.315</v>
      </c>
      <c r="I13" s="4">
        <v>0.28199999999999997</v>
      </c>
      <c r="J13" s="4">
        <v>0.24299999999999999</v>
      </c>
      <c r="K13" s="4">
        <v>0.248</v>
      </c>
      <c r="L13" s="4">
        <v>0.23100000000000001</v>
      </c>
      <c r="M13" s="5">
        <v>0.21299999999999999</v>
      </c>
    </row>
    <row r="14" spans="1:13" x14ac:dyDescent="0.3">
      <c r="A14" s="2" t="s">
        <v>9</v>
      </c>
      <c r="B14" s="6">
        <v>0.89200000000000002</v>
      </c>
      <c r="C14" s="7">
        <v>1.0529999999999999</v>
      </c>
      <c r="D14" s="7">
        <v>0.872</v>
      </c>
      <c r="E14" s="7">
        <v>0.28999999999999998</v>
      </c>
      <c r="F14" s="7">
        <v>0.28899999999999998</v>
      </c>
      <c r="G14" s="7">
        <v>0.30599999999999999</v>
      </c>
      <c r="H14" s="7">
        <v>0.318</v>
      </c>
      <c r="I14" s="7">
        <v>0.27200000000000002</v>
      </c>
      <c r="J14" s="7">
        <v>0.248</v>
      </c>
      <c r="K14" s="7">
        <v>0.252</v>
      </c>
      <c r="L14" s="7">
        <v>0.23400000000000001</v>
      </c>
      <c r="M14" s="8">
        <v>0.21</v>
      </c>
    </row>
    <row r="15" spans="1:13" x14ac:dyDescent="0.3">
      <c r="A15" s="2" t="s">
        <v>10</v>
      </c>
      <c r="B15" s="6">
        <v>0.68300000000000005</v>
      </c>
      <c r="C15" s="7">
        <v>0.65300000000000002</v>
      </c>
      <c r="D15" s="7">
        <v>0.59499999999999997</v>
      </c>
      <c r="E15" s="7">
        <v>0.28799999999999998</v>
      </c>
      <c r="F15" s="7">
        <v>0.29399999999999998</v>
      </c>
      <c r="G15" s="7">
        <v>0.3</v>
      </c>
      <c r="H15" s="7">
        <v>0.32</v>
      </c>
      <c r="I15" s="7">
        <v>0.27400000000000002</v>
      </c>
      <c r="J15" s="7">
        <v>0.248</v>
      </c>
      <c r="K15" s="7">
        <v>0.247</v>
      </c>
      <c r="L15" s="7">
        <v>0.23100000000000001</v>
      </c>
      <c r="M15" s="8">
        <v>0.21</v>
      </c>
    </row>
    <row r="16" spans="1:13" x14ac:dyDescent="0.3">
      <c r="A16" s="2" t="s">
        <v>11</v>
      </c>
      <c r="B16" s="6">
        <v>0.47399999999999998</v>
      </c>
      <c r="C16" s="7">
        <v>0.48699999999999999</v>
      </c>
      <c r="D16" s="7">
        <v>0.51900000000000002</v>
      </c>
      <c r="E16" s="7">
        <v>0.17599999999999999</v>
      </c>
      <c r="F16" s="7">
        <v>0.3</v>
      </c>
      <c r="G16" s="7">
        <v>0.27100000000000002</v>
      </c>
      <c r="H16" s="7">
        <v>0.27300000000000002</v>
      </c>
      <c r="I16" s="7">
        <v>0.24</v>
      </c>
      <c r="J16" s="7">
        <v>0.20699999999999999</v>
      </c>
      <c r="K16" s="7">
        <v>0.23699999999999999</v>
      </c>
      <c r="L16" s="7">
        <v>0.21</v>
      </c>
      <c r="M16" s="8">
        <v>0.19800000000000001</v>
      </c>
    </row>
    <row r="17" spans="1:15" x14ac:dyDescent="0.3">
      <c r="A17" s="2" t="s">
        <v>12</v>
      </c>
      <c r="B17" s="6">
        <v>0.47499999999999998</v>
      </c>
      <c r="C17" s="7">
        <v>0.47699999999999998</v>
      </c>
      <c r="D17" s="7">
        <v>0.36399999999999999</v>
      </c>
      <c r="E17" s="7">
        <v>0.18</v>
      </c>
      <c r="F17" s="7">
        <v>0.308</v>
      </c>
      <c r="G17" s="7">
        <v>0.27200000000000002</v>
      </c>
      <c r="H17" s="7">
        <v>0.27200000000000002</v>
      </c>
      <c r="I17" s="7">
        <v>0.251</v>
      </c>
      <c r="J17" s="7">
        <v>0.21099999999999999</v>
      </c>
      <c r="K17" s="7">
        <v>0.23899999999999999</v>
      </c>
      <c r="L17" s="7">
        <v>0.23</v>
      </c>
      <c r="M17" s="8">
        <v>0.20100000000000001</v>
      </c>
    </row>
    <row r="18" spans="1:15" x14ac:dyDescent="0.3">
      <c r="A18" s="2" t="s">
        <v>13</v>
      </c>
      <c r="B18" s="6">
        <v>0.216</v>
      </c>
      <c r="C18" s="7">
        <v>0.219</v>
      </c>
      <c r="D18" s="7">
        <v>0.22</v>
      </c>
      <c r="E18" s="7">
        <v>0.17699999999999999</v>
      </c>
      <c r="F18" s="7">
        <v>0.308</v>
      </c>
      <c r="G18" s="7">
        <v>0.27500000000000002</v>
      </c>
      <c r="H18" s="7">
        <v>0.28100000000000003</v>
      </c>
      <c r="I18" s="7">
        <v>0.23799999999999999</v>
      </c>
      <c r="J18" s="7">
        <v>0.214</v>
      </c>
      <c r="K18" s="7">
        <v>0.23599999999999999</v>
      </c>
      <c r="L18" s="7">
        <v>0.218</v>
      </c>
      <c r="M18" s="8">
        <v>0.20100000000000001</v>
      </c>
    </row>
    <row r="19" spans="1:15" x14ac:dyDescent="0.3">
      <c r="A19" s="2" t="s">
        <v>14</v>
      </c>
      <c r="B19" s="6">
        <v>0.159</v>
      </c>
      <c r="C19" s="7">
        <v>0.158</v>
      </c>
      <c r="D19" s="7">
        <v>0.16</v>
      </c>
      <c r="E19" s="7">
        <v>0.19</v>
      </c>
      <c r="F19" s="7">
        <v>0.18</v>
      </c>
      <c r="G19" s="7">
        <v>0.183</v>
      </c>
      <c r="H19" s="7">
        <v>7.8E-2</v>
      </c>
      <c r="I19" s="7">
        <v>7.6999999999999999E-2</v>
      </c>
      <c r="J19" s="7">
        <v>7.8E-2</v>
      </c>
      <c r="K19" s="7"/>
      <c r="L19" s="7"/>
      <c r="M19" s="8"/>
    </row>
    <row r="20" spans="1:15" x14ac:dyDescent="0.3">
      <c r="A20" s="2" t="s">
        <v>15</v>
      </c>
      <c r="B20" s="9">
        <v>8.4000000000000005E-2</v>
      </c>
      <c r="C20" s="10">
        <v>0.08</v>
      </c>
      <c r="D20" s="10">
        <v>8.4000000000000005E-2</v>
      </c>
      <c r="E20" s="10">
        <v>0.19700000000000001</v>
      </c>
      <c r="F20" s="10">
        <v>0.19800000000000001</v>
      </c>
      <c r="G20" s="10">
        <v>0.182</v>
      </c>
      <c r="H20" s="10">
        <v>8.3000000000000004E-2</v>
      </c>
      <c r="I20" s="10">
        <v>8.1000000000000003E-2</v>
      </c>
      <c r="J20" s="10">
        <v>8.4000000000000005E-2</v>
      </c>
      <c r="K20" s="10"/>
      <c r="L20" s="10"/>
      <c r="M20" s="11"/>
    </row>
    <row r="22" spans="1:15" x14ac:dyDescent="0.3">
      <c r="B22" t="s">
        <v>16</v>
      </c>
      <c r="O22" s="12"/>
    </row>
    <row r="23" spans="1:15" x14ac:dyDescent="0.3">
      <c r="B23" s="2">
        <v>1</v>
      </c>
      <c r="C23" s="2">
        <v>2</v>
      </c>
      <c r="D23" s="2">
        <v>3</v>
      </c>
      <c r="E23" s="2">
        <v>4</v>
      </c>
      <c r="F23" s="2">
        <v>5</v>
      </c>
      <c r="G23" s="2">
        <v>6</v>
      </c>
      <c r="H23" s="2">
        <v>7</v>
      </c>
      <c r="I23" s="2">
        <v>8</v>
      </c>
      <c r="J23" s="2">
        <v>9</v>
      </c>
      <c r="K23" s="2">
        <v>10</v>
      </c>
      <c r="L23" s="2">
        <v>11</v>
      </c>
      <c r="M23" s="2">
        <v>12</v>
      </c>
      <c r="O23" s="13" t="s">
        <v>17</v>
      </c>
    </row>
    <row r="24" spans="1:15" x14ac:dyDescent="0.3">
      <c r="A24" s="2" t="s">
        <v>8</v>
      </c>
      <c r="B24" s="3">
        <v>1.125</v>
      </c>
      <c r="C24" s="4">
        <v>1.093</v>
      </c>
      <c r="D24" s="4">
        <v>1.034</v>
      </c>
      <c r="E24" s="4">
        <v>0.21099999999999999</v>
      </c>
      <c r="F24" s="4">
        <v>0.21199999999999999</v>
      </c>
      <c r="G24" s="4">
        <v>0.22</v>
      </c>
      <c r="H24" s="4">
        <v>0.23300000000000001</v>
      </c>
      <c r="I24" s="4">
        <v>0.19900000000000001</v>
      </c>
      <c r="J24" s="4">
        <v>0.16</v>
      </c>
      <c r="K24" s="4">
        <v>0.16600000000000001</v>
      </c>
      <c r="L24" s="4">
        <v>0.14899999999999999</v>
      </c>
      <c r="M24" s="5">
        <v>0.13</v>
      </c>
      <c r="O24" s="14"/>
    </row>
    <row r="25" spans="1:15" x14ac:dyDescent="0.3">
      <c r="A25" s="2" t="s">
        <v>9</v>
      </c>
      <c r="B25" s="6">
        <v>0.81</v>
      </c>
      <c r="C25" s="7">
        <v>0.97</v>
      </c>
      <c r="D25" s="7">
        <v>0.78900000000000003</v>
      </c>
      <c r="E25" s="7">
        <v>0.20799999999999999</v>
      </c>
      <c r="F25" s="7">
        <v>0.20599999999999999</v>
      </c>
      <c r="G25" s="7">
        <v>0.224</v>
      </c>
      <c r="H25" s="7">
        <v>0.23499999999999999</v>
      </c>
      <c r="I25" s="7">
        <v>0.189</v>
      </c>
      <c r="J25" s="7">
        <v>0.16600000000000001</v>
      </c>
      <c r="K25" s="7">
        <v>0.16900000000000001</v>
      </c>
      <c r="L25" s="7">
        <v>0.151</v>
      </c>
      <c r="M25" s="8">
        <v>0.128</v>
      </c>
    </row>
    <row r="26" spans="1:15" x14ac:dyDescent="0.3">
      <c r="A26" s="2" t="s">
        <v>10</v>
      </c>
      <c r="B26" s="6">
        <v>0.60099999999999998</v>
      </c>
      <c r="C26" s="7">
        <v>0.56999999999999995</v>
      </c>
      <c r="D26" s="7">
        <v>0.51200000000000001</v>
      </c>
      <c r="E26" s="7">
        <v>0.20499999999999999</v>
      </c>
      <c r="F26" s="7">
        <v>0.21199999999999999</v>
      </c>
      <c r="G26" s="7">
        <v>0.218</v>
      </c>
      <c r="H26" s="7">
        <v>0.23699999999999999</v>
      </c>
      <c r="I26" s="7">
        <v>0.192</v>
      </c>
      <c r="J26" s="7">
        <v>0.16500000000000001</v>
      </c>
      <c r="K26" s="7">
        <v>0.16400000000000001</v>
      </c>
      <c r="L26" s="7">
        <v>0.14899999999999999</v>
      </c>
      <c r="M26" s="8">
        <v>0.128</v>
      </c>
    </row>
    <row r="27" spans="1:15" x14ac:dyDescent="0.3">
      <c r="A27" s="2" t="s">
        <v>11</v>
      </c>
      <c r="B27" s="6">
        <v>0.39100000000000001</v>
      </c>
      <c r="C27" s="7">
        <v>0.40400000000000003</v>
      </c>
      <c r="D27" s="7">
        <v>0.436</v>
      </c>
      <c r="E27" s="7">
        <v>9.2999999999999999E-2</v>
      </c>
      <c r="F27" s="7">
        <v>0.217</v>
      </c>
      <c r="G27" s="7">
        <v>0.188</v>
      </c>
      <c r="H27" s="7">
        <v>0.19</v>
      </c>
      <c r="I27" s="7">
        <v>0.158</v>
      </c>
      <c r="J27" s="7">
        <v>0.125</v>
      </c>
      <c r="K27" s="7">
        <v>0.154</v>
      </c>
      <c r="L27" s="7">
        <v>0.127</v>
      </c>
      <c r="M27" s="8">
        <v>0.115</v>
      </c>
    </row>
    <row r="28" spans="1:15" x14ac:dyDescent="0.3">
      <c r="A28" s="2" t="s">
        <v>12</v>
      </c>
      <c r="B28" s="6">
        <v>0.39300000000000002</v>
      </c>
      <c r="C28" s="7">
        <v>0.39400000000000002</v>
      </c>
      <c r="D28" s="7">
        <v>0.28100000000000003</v>
      </c>
      <c r="E28" s="7">
        <v>9.8000000000000004E-2</v>
      </c>
      <c r="F28" s="7">
        <v>0.22600000000000001</v>
      </c>
      <c r="G28" s="7">
        <v>0.189</v>
      </c>
      <c r="H28" s="7">
        <v>0.189</v>
      </c>
      <c r="I28" s="7">
        <v>0.16800000000000001</v>
      </c>
      <c r="J28" s="7">
        <v>0.128</v>
      </c>
      <c r="K28" s="7">
        <v>0.157</v>
      </c>
      <c r="L28" s="7">
        <v>0.14699999999999999</v>
      </c>
      <c r="M28" s="8">
        <v>0.11799999999999999</v>
      </c>
    </row>
    <row r="29" spans="1:15" x14ac:dyDescent="0.3">
      <c r="A29" s="2" t="s">
        <v>13</v>
      </c>
      <c r="B29" s="6">
        <v>0.13400000000000001</v>
      </c>
      <c r="C29" s="7">
        <v>0.13600000000000001</v>
      </c>
      <c r="D29" s="7">
        <v>0.13800000000000001</v>
      </c>
      <c r="E29" s="7">
        <v>9.4E-2</v>
      </c>
      <c r="F29" s="7">
        <v>0.22500000000000001</v>
      </c>
      <c r="G29" s="7">
        <v>0.192</v>
      </c>
      <c r="H29" s="7">
        <v>0.19800000000000001</v>
      </c>
      <c r="I29" s="7">
        <v>0.155</v>
      </c>
      <c r="J29" s="7">
        <v>0.13100000000000001</v>
      </c>
      <c r="K29" s="7">
        <v>0.154</v>
      </c>
      <c r="L29" s="7">
        <v>0.13600000000000001</v>
      </c>
      <c r="M29" s="8">
        <v>0.11899999999999999</v>
      </c>
    </row>
    <row r="30" spans="1:15" x14ac:dyDescent="0.3">
      <c r="A30" s="2" t="s">
        <v>14</v>
      </c>
      <c r="B30" s="6">
        <v>7.5999999999999998E-2</v>
      </c>
      <c r="C30" s="7">
        <v>7.5999999999999998E-2</v>
      </c>
      <c r="D30" s="7">
        <v>7.6999999999999999E-2</v>
      </c>
      <c r="E30" s="7">
        <v>0.107</v>
      </c>
      <c r="F30" s="7">
        <v>9.7000000000000003E-2</v>
      </c>
      <c r="G30" s="7">
        <v>0.10100000000000001</v>
      </c>
      <c r="H30" s="7">
        <v>-5.0000000000000001E-3</v>
      </c>
      <c r="I30" s="7">
        <v>-6.0000000000000001E-3</v>
      </c>
      <c r="J30" s="7">
        <v>-5.0000000000000001E-3</v>
      </c>
      <c r="K30" s="7"/>
      <c r="L30" s="7"/>
      <c r="M30" s="8"/>
    </row>
    <row r="31" spans="1:15" x14ac:dyDescent="0.3">
      <c r="A31" s="2" t="s">
        <v>15</v>
      </c>
      <c r="B31" s="9">
        <v>1E-3</v>
      </c>
      <c r="C31" s="10">
        <v>-2E-3</v>
      </c>
      <c r="D31" s="10">
        <v>1E-3</v>
      </c>
      <c r="E31" s="10">
        <v>0.114</v>
      </c>
      <c r="F31" s="10">
        <v>0.115</v>
      </c>
      <c r="G31" s="10">
        <v>0.1</v>
      </c>
      <c r="H31" s="10"/>
      <c r="I31" s="10"/>
      <c r="J31" s="10"/>
      <c r="K31" s="10"/>
      <c r="L31" s="10"/>
      <c r="M31" s="11"/>
    </row>
    <row r="33" spans="1:13" x14ac:dyDescent="0.3">
      <c r="B33" t="s">
        <v>18</v>
      </c>
    </row>
    <row r="34" spans="1:13" x14ac:dyDescent="0.3">
      <c r="B34" s="2">
        <v>1</v>
      </c>
      <c r="C34" s="2">
        <v>2</v>
      </c>
      <c r="D34" s="2">
        <v>3</v>
      </c>
      <c r="E34" s="2">
        <v>4</v>
      </c>
      <c r="F34" s="2">
        <v>5</v>
      </c>
      <c r="G34" s="2">
        <v>6</v>
      </c>
      <c r="H34" s="2">
        <v>7</v>
      </c>
      <c r="I34" s="2">
        <v>8</v>
      </c>
      <c r="J34" s="2">
        <v>9</v>
      </c>
      <c r="K34" s="2">
        <v>10</v>
      </c>
      <c r="L34" s="2">
        <v>11</v>
      </c>
      <c r="M34" s="2">
        <v>12</v>
      </c>
    </row>
    <row r="35" spans="1:13" x14ac:dyDescent="0.3">
      <c r="A35" s="2" t="s">
        <v>8</v>
      </c>
      <c r="B35" s="3">
        <v>1.0840000000000001</v>
      </c>
      <c r="C35" s="4">
        <v>1.0840000000000001</v>
      </c>
      <c r="D35" s="4">
        <v>1.0840000000000001</v>
      </c>
      <c r="E35" s="4">
        <v>0.20799999999999999</v>
      </c>
      <c r="F35" s="4">
        <v>0.21</v>
      </c>
      <c r="G35" s="4">
        <v>0.22</v>
      </c>
      <c r="H35" s="4">
        <v>0.23499999999999999</v>
      </c>
      <c r="I35" s="4">
        <v>0.193</v>
      </c>
      <c r="J35" s="4">
        <v>0.16400000000000001</v>
      </c>
      <c r="K35" s="4">
        <v>0.16600000000000001</v>
      </c>
      <c r="L35" s="4">
        <v>0.15</v>
      </c>
      <c r="M35" s="5">
        <v>0.128</v>
      </c>
    </row>
    <row r="36" spans="1:13" x14ac:dyDescent="0.3">
      <c r="A36" s="2" t="s">
        <v>9</v>
      </c>
      <c r="B36" s="6">
        <v>0.85599999999999998</v>
      </c>
      <c r="C36" s="7">
        <v>0.85599999999999998</v>
      </c>
      <c r="D36" s="7">
        <v>0.85599999999999998</v>
      </c>
      <c r="E36" s="7">
        <v>0.20799999999999999</v>
      </c>
      <c r="F36" s="7">
        <v>0.21</v>
      </c>
      <c r="G36" s="7">
        <v>0.22</v>
      </c>
      <c r="H36" s="7">
        <v>0.23499999999999999</v>
      </c>
      <c r="I36" s="7">
        <v>0.193</v>
      </c>
      <c r="J36" s="7">
        <v>0.16400000000000001</v>
      </c>
      <c r="K36" s="7">
        <v>0.16600000000000001</v>
      </c>
      <c r="L36" s="7">
        <v>0.15</v>
      </c>
      <c r="M36" s="8">
        <v>0.128</v>
      </c>
    </row>
    <row r="37" spans="1:13" x14ac:dyDescent="0.3">
      <c r="A37" s="2" t="s">
        <v>10</v>
      </c>
      <c r="B37" s="6">
        <v>0.56100000000000005</v>
      </c>
      <c r="C37" s="7">
        <v>0.56100000000000005</v>
      </c>
      <c r="D37" s="7">
        <v>0.56100000000000005</v>
      </c>
      <c r="E37" s="7">
        <v>0.20799999999999999</v>
      </c>
      <c r="F37" s="7">
        <v>0.21</v>
      </c>
      <c r="G37" s="7">
        <v>0.22</v>
      </c>
      <c r="H37" s="7">
        <v>0.23499999999999999</v>
      </c>
      <c r="I37" s="7">
        <v>0.193</v>
      </c>
      <c r="J37" s="7">
        <v>0.16400000000000001</v>
      </c>
      <c r="K37" s="7">
        <v>0.16600000000000001</v>
      </c>
      <c r="L37" s="7">
        <v>0.15</v>
      </c>
      <c r="M37" s="8">
        <v>0.128</v>
      </c>
    </row>
    <row r="38" spans="1:13" x14ac:dyDescent="0.3">
      <c r="A38" s="2" t="s">
        <v>11</v>
      </c>
      <c r="B38" s="6">
        <v>0.41099999999999998</v>
      </c>
      <c r="C38" s="7">
        <v>0.41099999999999998</v>
      </c>
      <c r="D38" s="7">
        <v>0.41099999999999998</v>
      </c>
      <c r="E38" s="7">
        <v>9.5000000000000001E-2</v>
      </c>
      <c r="F38" s="7">
        <v>0.223</v>
      </c>
      <c r="G38" s="7">
        <v>0.19</v>
      </c>
      <c r="H38" s="7">
        <v>0.193</v>
      </c>
      <c r="I38" s="7">
        <v>0.16</v>
      </c>
      <c r="J38" s="7">
        <v>0.128</v>
      </c>
      <c r="K38" s="7">
        <v>0.155</v>
      </c>
      <c r="L38" s="7">
        <v>0.13700000000000001</v>
      </c>
      <c r="M38" s="8">
        <v>0.11700000000000001</v>
      </c>
    </row>
    <row r="39" spans="1:13" x14ac:dyDescent="0.3">
      <c r="A39" s="2" t="s">
        <v>12</v>
      </c>
      <c r="B39" s="6">
        <v>0.35599999999999998</v>
      </c>
      <c r="C39" s="7">
        <v>0.35599999999999998</v>
      </c>
      <c r="D39" s="7">
        <v>0.35599999999999998</v>
      </c>
      <c r="E39" s="7">
        <v>9.5000000000000001E-2</v>
      </c>
      <c r="F39" s="7">
        <v>0.223</v>
      </c>
      <c r="G39" s="7">
        <v>0.19</v>
      </c>
      <c r="H39" s="7">
        <v>0.193</v>
      </c>
      <c r="I39" s="7">
        <v>0.16</v>
      </c>
      <c r="J39" s="7">
        <v>0.128</v>
      </c>
      <c r="K39" s="7">
        <v>0.155</v>
      </c>
      <c r="L39" s="7">
        <v>0.13700000000000001</v>
      </c>
      <c r="M39" s="8">
        <v>0.11700000000000001</v>
      </c>
    </row>
    <row r="40" spans="1:13" x14ac:dyDescent="0.3">
      <c r="A40" s="2" t="s">
        <v>13</v>
      </c>
      <c r="B40" s="6">
        <v>0.13600000000000001</v>
      </c>
      <c r="C40" s="7">
        <v>0.13600000000000001</v>
      </c>
      <c r="D40" s="7">
        <v>0.13600000000000001</v>
      </c>
      <c r="E40" s="7">
        <v>9.5000000000000001E-2</v>
      </c>
      <c r="F40" s="7">
        <v>0.223</v>
      </c>
      <c r="G40" s="7">
        <v>0.19</v>
      </c>
      <c r="H40" s="7">
        <v>0.193</v>
      </c>
      <c r="I40" s="7">
        <v>0.16</v>
      </c>
      <c r="J40" s="7">
        <v>0.128</v>
      </c>
      <c r="K40" s="7">
        <v>0.155</v>
      </c>
      <c r="L40" s="7">
        <v>0.13700000000000001</v>
      </c>
      <c r="M40" s="8">
        <v>0.11700000000000001</v>
      </c>
    </row>
    <row r="41" spans="1:13" x14ac:dyDescent="0.3">
      <c r="A41" s="2" t="s">
        <v>14</v>
      </c>
      <c r="B41" s="6">
        <v>7.5999999999999998E-2</v>
      </c>
      <c r="C41" s="7">
        <v>7.5999999999999998E-2</v>
      </c>
      <c r="D41" s="7">
        <v>7.5999999999999998E-2</v>
      </c>
      <c r="E41" s="7">
        <v>0.112</v>
      </c>
      <c r="F41" s="7">
        <v>9.9000000000000005E-2</v>
      </c>
      <c r="G41" s="7">
        <v>9.9000000000000005E-2</v>
      </c>
      <c r="H41" s="7">
        <v>-5.0000000000000001E-3</v>
      </c>
      <c r="I41" s="7">
        <v>-5.0000000000000001E-3</v>
      </c>
      <c r="J41" s="7">
        <v>-5.0000000000000001E-3</v>
      </c>
      <c r="K41" s="7"/>
      <c r="L41" s="7"/>
      <c r="M41" s="8"/>
    </row>
    <row r="42" spans="1:13" x14ac:dyDescent="0.3">
      <c r="A42" s="2" t="s">
        <v>15</v>
      </c>
      <c r="B42" s="9">
        <v>1E-4</v>
      </c>
      <c r="C42" s="10">
        <v>1E-4</v>
      </c>
      <c r="D42" s="10">
        <v>1E-4</v>
      </c>
      <c r="E42" s="10">
        <v>0.112</v>
      </c>
      <c r="F42" s="10">
        <v>0.112</v>
      </c>
      <c r="G42" s="10">
        <v>9.9000000000000005E-2</v>
      </c>
      <c r="H42" s="10"/>
      <c r="I42" s="10"/>
      <c r="J42" s="10"/>
      <c r="K42" s="10"/>
      <c r="L42" s="10"/>
      <c r="M42" s="11"/>
    </row>
    <row r="44" spans="1:13" x14ac:dyDescent="0.3">
      <c r="B44" t="s">
        <v>19</v>
      </c>
    </row>
    <row r="45" spans="1:13" x14ac:dyDescent="0.3">
      <c r="B45" s="2">
        <v>1</v>
      </c>
      <c r="C45" s="2">
        <v>2</v>
      </c>
      <c r="D45" s="2">
        <v>3</v>
      </c>
      <c r="E45" s="2">
        <v>4</v>
      </c>
      <c r="F45" s="2">
        <v>5</v>
      </c>
      <c r="G45" s="2">
        <v>6</v>
      </c>
      <c r="H45" s="2">
        <v>7</v>
      </c>
      <c r="I45" s="2">
        <v>8</v>
      </c>
      <c r="J45" s="2">
        <v>9</v>
      </c>
      <c r="K45" s="2">
        <v>10</v>
      </c>
      <c r="L45" s="2">
        <v>11</v>
      </c>
      <c r="M45" s="2">
        <v>12</v>
      </c>
    </row>
    <row r="46" spans="1:13" x14ac:dyDescent="0.3">
      <c r="A46" s="2" t="s">
        <v>8</v>
      </c>
      <c r="B46" s="3">
        <v>2029.8150000000001</v>
      </c>
      <c r="C46" s="4">
        <v>1972.0619999999999</v>
      </c>
      <c r="D46" s="4">
        <v>1863.1369999999999</v>
      </c>
      <c r="E46" s="4">
        <v>2872.125</v>
      </c>
      <c r="F46" s="4">
        <v>2892.5940000000001</v>
      </c>
      <c r="G46" s="4">
        <v>3005.174</v>
      </c>
      <c r="H46" s="4">
        <v>3190.8589999999999</v>
      </c>
      <c r="I46" s="4">
        <v>2705.4470000000001</v>
      </c>
      <c r="J46" s="4">
        <v>2133.7710000000002</v>
      </c>
      <c r="K46" s="4">
        <v>2215.6480000000001</v>
      </c>
      <c r="L46" s="4">
        <v>1964.1690000000001</v>
      </c>
      <c r="M46" s="5">
        <v>1690.759</v>
      </c>
    </row>
    <row r="47" spans="1:13" x14ac:dyDescent="0.3">
      <c r="A47" s="2" t="s">
        <v>9</v>
      </c>
      <c r="B47" s="6">
        <v>1453.3869999999999</v>
      </c>
      <c r="C47" s="7">
        <v>1746.5350000000001</v>
      </c>
      <c r="D47" s="7">
        <v>1416.652</v>
      </c>
      <c r="E47" s="7">
        <v>2826.8</v>
      </c>
      <c r="F47" s="7">
        <v>2804.8690000000001</v>
      </c>
      <c r="G47" s="7">
        <v>3060.7339999999999</v>
      </c>
      <c r="H47" s="7">
        <v>3230.3359999999998</v>
      </c>
      <c r="I47" s="7">
        <v>2559.2379999999998</v>
      </c>
      <c r="J47" s="7">
        <v>2211.2620000000002</v>
      </c>
      <c r="K47" s="7">
        <v>2268.2829999999999</v>
      </c>
      <c r="L47" s="7">
        <v>2005.107</v>
      </c>
      <c r="M47" s="8">
        <v>1655.6690000000001</v>
      </c>
    </row>
    <row r="48" spans="1:13" x14ac:dyDescent="0.3">
      <c r="A48" s="2" t="s">
        <v>10</v>
      </c>
      <c r="B48" s="6">
        <v>1071.4169999999999</v>
      </c>
      <c r="C48" s="7">
        <v>1015.492</v>
      </c>
      <c r="D48" s="7">
        <v>909.67399999999998</v>
      </c>
      <c r="E48" s="7">
        <v>2788.7860000000001</v>
      </c>
      <c r="F48" s="7">
        <v>2888.2069999999999</v>
      </c>
      <c r="G48" s="7">
        <v>2974.471</v>
      </c>
      <c r="H48" s="7">
        <v>3253.7289999999998</v>
      </c>
      <c r="I48" s="7">
        <v>2592.866</v>
      </c>
      <c r="J48" s="7">
        <v>2203.951</v>
      </c>
      <c r="K48" s="7">
        <v>2187.8679999999999</v>
      </c>
      <c r="L48" s="7">
        <v>1965.6310000000001</v>
      </c>
      <c r="M48" s="8">
        <v>1657.1310000000001</v>
      </c>
    </row>
    <row r="49" spans="1:23" x14ac:dyDescent="0.3">
      <c r="A49" s="2" t="s">
        <v>11</v>
      </c>
      <c r="B49" s="6">
        <v>688.899</v>
      </c>
      <c r="C49" s="7">
        <v>712.29200000000003</v>
      </c>
      <c r="D49" s="7">
        <v>770.77599999999995</v>
      </c>
      <c r="E49" s="7">
        <v>1157.097</v>
      </c>
      <c r="F49" s="7">
        <v>2964.2359999999999</v>
      </c>
      <c r="G49" s="7">
        <v>2544.6170000000002</v>
      </c>
      <c r="H49" s="7">
        <v>2573.8589999999999</v>
      </c>
      <c r="I49" s="7">
        <v>2097.2190000000001</v>
      </c>
      <c r="J49" s="7">
        <v>1611.806</v>
      </c>
      <c r="K49" s="7">
        <v>2048.9699999999998</v>
      </c>
      <c r="L49" s="7">
        <v>1646.896</v>
      </c>
      <c r="M49" s="8">
        <v>1471.4459999999999</v>
      </c>
    </row>
    <row r="50" spans="1:23" x14ac:dyDescent="0.3">
      <c r="A50" s="2" t="s">
        <v>12</v>
      </c>
      <c r="B50" s="6">
        <v>691.09199999999998</v>
      </c>
      <c r="C50" s="7">
        <v>694.01599999999996</v>
      </c>
      <c r="D50" s="7">
        <v>487.31400000000002</v>
      </c>
      <c r="E50" s="7">
        <v>1218.5050000000001</v>
      </c>
      <c r="F50" s="7">
        <v>3091.4369999999999</v>
      </c>
      <c r="G50" s="7">
        <v>2551.9279999999999</v>
      </c>
      <c r="H50" s="7">
        <v>2559.2379999999998</v>
      </c>
      <c r="I50" s="7">
        <v>2246.3519999999999</v>
      </c>
      <c r="J50" s="7">
        <v>1667.366</v>
      </c>
      <c r="K50" s="7">
        <v>2084.06</v>
      </c>
      <c r="L50" s="7">
        <v>1939.3140000000001</v>
      </c>
      <c r="M50" s="8">
        <v>1519.6949999999999</v>
      </c>
    </row>
    <row r="51" spans="1:23" x14ac:dyDescent="0.3">
      <c r="A51" s="2" t="s">
        <v>13</v>
      </c>
      <c r="B51" s="6">
        <v>217.92400000000001</v>
      </c>
      <c r="C51" s="7">
        <v>223.22399999999999</v>
      </c>
      <c r="D51" s="7">
        <v>225.6</v>
      </c>
      <c r="E51" s="7">
        <v>1170.2560000000001</v>
      </c>
      <c r="F51" s="7">
        <v>3087.0509999999999</v>
      </c>
      <c r="G51" s="7">
        <v>2600.1770000000001</v>
      </c>
      <c r="H51" s="7">
        <v>2690.826</v>
      </c>
      <c r="I51" s="7">
        <v>2059.2049999999999</v>
      </c>
      <c r="J51" s="7">
        <v>1711.2280000000001</v>
      </c>
      <c r="K51" s="7">
        <v>2038.7349999999999</v>
      </c>
      <c r="L51" s="7">
        <v>1774.098</v>
      </c>
      <c r="M51" s="8">
        <v>1527.0050000000001</v>
      </c>
    </row>
    <row r="52" spans="1:23" x14ac:dyDescent="0.3">
      <c r="A52" s="2" t="s">
        <v>14</v>
      </c>
      <c r="B52" s="6">
        <v>112.654</v>
      </c>
      <c r="C52" s="7">
        <v>111.923</v>
      </c>
      <c r="D52" s="7">
        <v>114.29900000000001</v>
      </c>
      <c r="E52" s="7">
        <v>1357.403</v>
      </c>
      <c r="F52" s="7">
        <v>1208.27</v>
      </c>
      <c r="G52" s="7">
        <v>1265.2919999999999</v>
      </c>
      <c r="H52" s="7">
        <v>-35.017000000000003</v>
      </c>
      <c r="I52" s="7">
        <v>-36.844000000000001</v>
      </c>
      <c r="J52" s="7">
        <v>-34.651000000000003</v>
      </c>
      <c r="K52" s="7"/>
      <c r="L52" s="7"/>
      <c r="M52" s="8"/>
    </row>
    <row r="53" spans="1:23" x14ac:dyDescent="0.3">
      <c r="A53" s="2" t="s">
        <v>15</v>
      </c>
      <c r="B53" s="9">
        <v>-23.867999999999999</v>
      </c>
      <c r="C53" s="10">
        <v>-30.63</v>
      </c>
      <c r="D53" s="10">
        <v>-23.684999999999999</v>
      </c>
      <c r="E53" s="10">
        <v>1459.749</v>
      </c>
      <c r="F53" s="10">
        <v>1471.4459999999999</v>
      </c>
      <c r="G53" s="10">
        <v>1246.2850000000001</v>
      </c>
      <c r="H53" s="10"/>
      <c r="I53" s="10"/>
      <c r="J53" s="10"/>
      <c r="K53" s="10"/>
      <c r="L53" s="10"/>
      <c r="M53" s="11"/>
    </row>
    <row r="55" spans="1:23" x14ac:dyDescent="0.3">
      <c r="U55" t="s">
        <v>57</v>
      </c>
      <c r="V55" t="s">
        <v>58</v>
      </c>
    </row>
    <row r="56" spans="1:23" x14ac:dyDescent="0.3">
      <c r="V56" t="s">
        <v>59</v>
      </c>
    </row>
    <row r="58" spans="1:23" x14ac:dyDescent="0.3">
      <c r="U58" t="s">
        <v>60</v>
      </c>
      <c r="V58" t="s">
        <v>61</v>
      </c>
      <c r="W58">
        <v>5.4716335561048564E-4</v>
      </c>
    </row>
    <row r="59" spans="1:23" x14ac:dyDescent="0.3">
      <c r="U59">
        <v>562</v>
      </c>
      <c r="V59" t="s">
        <v>62</v>
      </c>
      <c r="W59">
        <v>1.4359837041105919E-2</v>
      </c>
    </row>
    <row r="60" spans="1:23" x14ac:dyDescent="0.3">
      <c r="V60" t="s">
        <v>63</v>
      </c>
      <c r="W60">
        <v>0.9966267723693939</v>
      </c>
    </row>
    <row r="61" spans="1:23" x14ac:dyDescent="0.3">
      <c r="V61" t="s">
        <v>64</v>
      </c>
      <c r="W61">
        <v>0.99326492340343575</v>
      </c>
    </row>
    <row r="88" spans="1:7" ht="101.4" thickBot="1" x14ac:dyDescent="0.35">
      <c r="A88" s="15" t="s">
        <v>20</v>
      </c>
      <c r="B88" s="16" t="s">
        <v>21</v>
      </c>
      <c r="C88" s="17" t="s">
        <v>22</v>
      </c>
      <c r="D88" s="15" t="s">
        <v>23</v>
      </c>
      <c r="E88" s="16" t="s">
        <v>24</v>
      </c>
      <c r="F88" s="16" t="s">
        <v>25</v>
      </c>
      <c r="G88" s="18" t="s">
        <v>26</v>
      </c>
    </row>
    <row r="89" spans="1:7" x14ac:dyDescent="0.3">
      <c r="A89" s="19" t="s">
        <v>15</v>
      </c>
      <c r="B89" s="20">
        <v>7</v>
      </c>
      <c r="C89" s="21" t="s">
        <v>27</v>
      </c>
      <c r="D89" s="19">
        <v>8.3000000000000004E-2</v>
      </c>
      <c r="E89" s="22"/>
      <c r="F89" s="22"/>
      <c r="G89" s="23"/>
    </row>
    <row r="90" spans="1:7" x14ac:dyDescent="0.3">
      <c r="A90" s="8" t="s">
        <v>15</v>
      </c>
      <c r="B90" s="24">
        <v>8</v>
      </c>
      <c r="C90" s="25" t="s">
        <v>27</v>
      </c>
      <c r="D90" s="8">
        <v>8.1000000000000003E-2</v>
      </c>
      <c r="E90" s="26"/>
      <c r="F90" s="26"/>
      <c r="G90" s="6"/>
    </row>
    <row r="91" spans="1:7" x14ac:dyDescent="0.3">
      <c r="A91" s="8" t="s">
        <v>15</v>
      </c>
      <c r="B91" s="24">
        <v>9</v>
      </c>
      <c r="C91" s="25" t="s">
        <v>27</v>
      </c>
      <c r="D91" s="8">
        <v>8.4000000000000005E-2</v>
      </c>
      <c r="E91" s="26"/>
      <c r="F91" s="26"/>
      <c r="G91" s="6"/>
    </row>
    <row r="92" spans="1:7" x14ac:dyDescent="0.3">
      <c r="A92" s="8" t="s">
        <v>14</v>
      </c>
      <c r="B92" s="24">
        <v>7</v>
      </c>
      <c r="C92" s="25" t="s">
        <v>28</v>
      </c>
      <c r="D92" s="8">
        <v>7.8E-2</v>
      </c>
      <c r="E92" s="26">
        <v>-5.0000000000000001E-3</v>
      </c>
      <c r="F92" s="26">
        <v>-5.0000000000000001E-3</v>
      </c>
      <c r="G92" s="6">
        <v>-35.017000000000003</v>
      </c>
    </row>
    <row r="93" spans="1:7" x14ac:dyDescent="0.3">
      <c r="A93" s="8" t="s">
        <v>14</v>
      </c>
      <c r="B93" s="24">
        <v>8</v>
      </c>
      <c r="C93" s="25" t="s">
        <v>28</v>
      </c>
      <c r="D93" s="8">
        <v>7.6999999999999999E-2</v>
      </c>
      <c r="E93" s="26">
        <v>-6.0000000000000001E-3</v>
      </c>
      <c r="F93" s="26">
        <v>-5.0000000000000001E-3</v>
      </c>
      <c r="G93" s="6">
        <v>-36.844000000000001</v>
      </c>
    </row>
    <row r="94" spans="1:7" x14ac:dyDescent="0.3">
      <c r="A94" s="8" t="s">
        <v>14</v>
      </c>
      <c r="B94" s="24">
        <v>9</v>
      </c>
      <c r="C94" s="25" t="s">
        <v>28</v>
      </c>
      <c r="D94" s="8">
        <v>7.8E-2</v>
      </c>
      <c r="E94" s="26">
        <v>-5.0000000000000001E-3</v>
      </c>
      <c r="F94" s="26">
        <v>-5.0000000000000001E-3</v>
      </c>
      <c r="G94" s="6">
        <v>-34.651000000000003</v>
      </c>
    </row>
    <row r="95" spans="1:7" x14ac:dyDescent="0.3">
      <c r="A95" s="8" t="s">
        <v>8</v>
      </c>
      <c r="B95" s="24">
        <v>4</v>
      </c>
      <c r="C95" s="25" t="s">
        <v>29</v>
      </c>
      <c r="D95" s="8">
        <v>0.29299999999999998</v>
      </c>
      <c r="E95" s="26">
        <v>0.21099999999999999</v>
      </c>
      <c r="F95" s="26">
        <v>0.20799999999999999</v>
      </c>
      <c r="G95" s="6">
        <v>2872.125</v>
      </c>
    </row>
    <row r="96" spans="1:7" x14ac:dyDescent="0.3">
      <c r="A96" s="8" t="s">
        <v>9</v>
      </c>
      <c r="B96" s="24">
        <v>4</v>
      </c>
      <c r="C96" s="25" t="s">
        <v>29</v>
      </c>
      <c r="D96" s="8">
        <v>0.28999999999999998</v>
      </c>
      <c r="E96" s="26">
        <v>0.20799999999999999</v>
      </c>
      <c r="F96" s="26">
        <v>0.20799999999999999</v>
      </c>
      <c r="G96" s="6">
        <v>2826.8</v>
      </c>
    </row>
    <row r="97" spans="1:7" x14ac:dyDescent="0.3">
      <c r="A97" s="8" t="s">
        <v>10</v>
      </c>
      <c r="B97" s="24">
        <v>4</v>
      </c>
      <c r="C97" s="25" t="s">
        <v>29</v>
      </c>
      <c r="D97" s="8">
        <v>0.28799999999999998</v>
      </c>
      <c r="E97" s="26">
        <v>0.20499999999999999</v>
      </c>
      <c r="F97" s="26">
        <v>0.20799999999999999</v>
      </c>
      <c r="G97" s="6">
        <v>2788.7860000000001</v>
      </c>
    </row>
    <row r="98" spans="1:7" x14ac:dyDescent="0.3">
      <c r="A98" s="8" t="s">
        <v>8</v>
      </c>
      <c r="B98" s="24">
        <v>5</v>
      </c>
      <c r="C98" s="25" t="s">
        <v>30</v>
      </c>
      <c r="D98" s="8">
        <v>0.29499999999999998</v>
      </c>
      <c r="E98" s="26">
        <v>0.21199999999999999</v>
      </c>
      <c r="F98" s="26">
        <v>0.21</v>
      </c>
      <c r="G98" s="6">
        <v>2892.5940000000001</v>
      </c>
    </row>
    <row r="99" spans="1:7" x14ac:dyDescent="0.3">
      <c r="A99" s="8" t="s">
        <v>9</v>
      </c>
      <c r="B99" s="24">
        <v>5</v>
      </c>
      <c r="C99" s="25" t="s">
        <v>30</v>
      </c>
      <c r="D99" s="8">
        <v>0.28899999999999998</v>
      </c>
      <c r="E99" s="26">
        <v>0.20599999999999999</v>
      </c>
      <c r="F99" s="26">
        <v>0.21</v>
      </c>
      <c r="G99" s="6">
        <v>2804.8690000000001</v>
      </c>
    </row>
    <row r="100" spans="1:7" x14ac:dyDescent="0.3">
      <c r="A100" s="8" t="s">
        <v>10</v>
      </c>
      <c r="B100" s="24">
        <v>5</v>
      </c>
      <c r="C100" s="25" t="s">
        <v>30</v>
      </c>
      <c r="D100" s="8">
        <v>0.29399999999999998</v>
      </c>
      <c r="E100" s="26">
        <v>0.21199999999999999</v>
      </c>
      <c r="F100" s="26">
        <v>0.21</v>
      </c>
      <c r="G100" s="6">
        <v>2888.2069999999999</v>
      </c>
    </row>
    <row r="101" spans="1:7" x14ac:dyDescent="0.3">
      <c r="A101" s="8" t="s">
        <v>8</v>
      </c>
      <c r="B101" s="24">
        <v>6</v>
      </c>
      <c r="C101" s="25" t="s">
        <v>31</v>
      </c>
      <c r="D101" s="8">
        <v>0.30199999999999999</v>
      </c>
      <c r="E101" s="26">
        <v>0.22</v>
      </c>
      <c r="F101" s="26">
        <v>0.22</v>
      </c>
      <c r="G101" s="6">
        <v>3005.174</v>
      </c>
    </row>
    <row r="102" spans="1:7" x14ac:dyDescent="0.3">
      <c r="A102" s="8" t="s">
        <v>9</v>
      </c>
      <c r="B102" s="24">
        <v>6</v>
      </c>
      <c r="C102" s="25" t="s">
        <v>31</v>
      </c>
      <c r="D102" s="8">
        <v>0.30599999999999999</v>
      </c>
      <c r="E102" s="26">
        <v>0.224</v>
      </c>
      <c r="F102" s="26">
        <v>0.22</v>
      </c>
      <c r="G102" s="6">
        <v>3060.7339999999999</v>
      </c>
    </row>
    <row r="103" spans="1:7" x14ac:dyDescent="0.3">
      <c r="A103" s="8" t="s">
        <v>10</v>
      </c>
      <c r="B103" s="24">
        <v>6</v>
      </c>
      <c r="C103" s="25" t="s">
        <v>31</v>
      </c>
      <c r="D103" s="8">
        <v>0.3</v>
      </c>
      <c r="E103" s="26">
        <v>0.218</v>
      </c>
      <c r="F103" s="26">
        <v>0.22</v>
      </c>
      <c r="G103" s="6">
        <v>2974.471</v>
      </c>
    </row>
    <row r="104" spans="1:7" x14ac:dyDescent="0.3">
      <c r="A104" s="8" t="s">
        <v>8</v>
      </c>
      <c r="B104" s="24">
        <v>8</v>
      </c>
      <c r="C104" s="25" t="s">
        <v>32</v>
      </c>
      <c r="D104" s="8">
        <v>0.28199999999999997</v>
      </c>
      <c r="E104" s="26">
        <v>0.19900000000000001</v>
      </c>
      <c r="F104" s="26">
        <v>0.193</v>
      </c>
      <c r="G104" s="6">
        <v>2705.4470000000001</v>
      </c>
    </row>
    <row r="105" spans="1:7" x14ac:dyDescent="0.3">
      <c r="A105" s="8" t="s">
        <v>9</v>
      </c>
      <c r="B105" s="24">
        <v>8</v>
      </c>
      <c r="C105" s="25" t="s">
        <v>32</v>
      </c>
      <c r="D105" s="8">
        <v>0.27200000000000002</v>
      </c>
      <c r="E105" s="26">
        <v>0.189</v>
      </c>
      <c r="F105" s="26">
        <v>0.193</v>
      </c>
      <c r="G105" s="6">
        <v>2559.2379999999998</v>
      </c>
    </row>
    <row r="106" spans="1:7" x14ac:dyDescent="0.3">
      <c r="A106" s="8" t="s">
        <v>10</v>
      </c>
      <c r="B106" s="24">
        <v>8</v>
      </c>
      <c r="C106" s="25" t="s">
        <v>32</v>
      </c>
      <c r="D106" s="8">
        <v>0.27400000000000002</v>
      </c>
      <c r="E106" s="26">
        <v>0.192</v>
      </c>
      <c r="F106" s="26">
        <v>0.193</v>
      </c>
      <c r="G106" s="6">
        <v>2592.866</v>
      </c>
    </row>
    <row r="107" spans="1:7" x14ac:dyDescent="0.3">
      <c r="A107" s="8" t="s">
        <v>8</v>
      </c>
      <c r="B107" s="24">
        <v>7</v>
      </c>
      <c r="C107" s="25" t="s">
        <v>33</v>
      </c>
      <c r="D107" s="8">
        <v>0.315</v>
      </c>
      <c r="E107" s="26">
        <v>0.23300000000000001</v>
      </c>
      <c r="F107" s="26">
        <v>0.23499999999999999</v>
      </c>
      <c r="G107" s="6">
        <v>3190.8589999999999</v>
      </c>
    </row>
    <row r="108" spans="1:7" x14ac:dyDescent="0.3">
      <c r="A108" s="8" t="s">
        <v>9</v>
      </c>
      <c r="B108" s="24">
        <v>7</v>
      </c>
      <c r="C108" s="25" t="s">
        <v>33</v>
      </c>
      <c r="D108" s="8">
        <v>0.318</v>
      </c>
      <c r="E108" s="26">
        <v>0.23499999999999999</v>
      </c>
      <c r="F108" s="26">
        <v>0.23499999999999999</v>
      </c>
      <c r="G108" s="6">
        <v>3230.3359999999998</v>
      </c>
    </row>
    <row r="109" spans="1:7" x14ac:dyDescent="0.3">
      <c r="A109" s="8" t="s">
        <v>10</v>
      </c>
      <c r="B109" s="24">
        <v>7</v>
      </c>
      <c r="C109" s="25" t="s">
        <v>33</v>
      </c>
      <c r="D109" s="8">
        <v>0.32</v>
      </c>
      <c r="E109" s="26">
        <v>0.23699999999999999</v>
      </c>
      <c r="F109" s="26">
        <v>0.23499999999999999</v>
      </c>
      <c r="G109" s="6">
        <v>3253.7289999999998</v>
      </c>
    </row>
    <row r="110" spans="1:7" x14ac:dyDescent="0.3">
      <c r="A110" s="8" t="s">
        <v>8</v>
      </c>
      <c r="B110" s="24">
        <v>9</v>
      </c>
      <c r="C110" s="25" t="s">
        <v>34</v>
      </c>
      <c r="D110" s="8">
        <v>0.24299999999999999</v>
      </c>
      <c r="E110" s="26">
        <v>0.16</v>
      </c>
      <c r="F110" s="26">
        <v>0.16400000000000001</v>
      </c>
      <c r="G110" s="6">
        <v>2133.7710000000002</v>
      </c>
    </row>
    <row r="111" spans="1:7" x14ac:dyDescent="0.3">
      <c r="A111" s="8" t="s">
        <v>9</v>
      </c>
      <c r="B111" s="24">
        <v>9</v>
      </c>
      <c r="C111" s="25" t="s">
        <v>34</v>
      </c>
      <c r="D111" s="8">
        <v>0.248</v>
      </c>
      <c r="E111" s="26">
        <v>0.16600000000000001</v>
      </c>
      <c r="F111" s="26">
        <v>0.16400000000000001</v>
      </c>
      <c r="G111" s="6">
        <v>2211.2620000000002</v>
      </c>
    </row>
    <row r="112" spans="1:7" x14ac:dyDescent="0.3">
      <c r="A112" s="8" t="s">
        <v>10</v>
      </c>
      <c r="B112" s="24">
        <v>9</v>
      </c>
      <c r="C112" s="25" t="s">
        <v>34</v>
      </c>
      <c r="D112" s="8">
        <v>0.248</v>
      </c>
      <c r="E112" s="26">
        <v>0.16500000000000001</v>
      </c>
      <c r="F112" s="26">
        <v>0.16400000000000001</v>
      </c>
      <c r="G112" s="6">
        <v>2203.951</v>
      </c>
    </row>
    <row r="113" spans="1:7" x14ac:dyDescent="0.3">
      <c r="A113" s="8" t="s">
        <v>8</v>
      </c>
      <c r="B113" s="24">
        <v>10</v>
      </c>
      <c r="C113" s="25" t="s">
        <v>35</v>
      </c>
      <c r="D113" s="8">
        <v>0.248</v>
      </c>
      <c r="E113" s="26">
        <v>0.16600000000000001</v>
      </c>
      <c r="F113" s="26">
        <v>0.16600000000000001</v>
      </c>
      <c r="G113" s="6">
        <v>2215.6480000000001</v>
      </c>
    </row>
    <row r="114" spans="1:7" x14ac:dyDescent="0.3">
      <c r="A114" s="8" t="s">
        <v>9</v>
      </c>
      <c r="B114" s="24">
        <v>10</v>
      </c>
      <c r="C114" s="25" t="s">
        <v>35</v>
      </c>
      <c r="D114" s="8">
        <v>0.252</v>
      </c>
      <c r="E114" s="26">
        <v>0.16900000000000001</v>
      </c>
      <c r="F114" s="26">
        <v>0.16600000000000001</v>
      </c>
      <c r="G114" s="6">
        <v>2268.2829999999999</v>
      </c>
    </row>
    <row r="115" spans="1:7" x14ac:dyDescent="0.3">
      <c r="A115" s="8" t="s">
        <v>10</v>
      </c>
      <c r="B115" s="24">
        <v>10</v>
      </c>
      <c r="C115" s="25" t="s">
        <v>35</v>
      </c>
      <c r="D115" s="8">
        <v>0.247</v>
      </c>
      <c r="E115" s="26">
        <v>0.16400000000000001</v>
      </c>
      <c r="F115" s="26">
        <v>0.16600000000000001</v>
      </c>
      <c r="G115" s="6">
        <v>2187.8679999999999</v>
      </c>
    </row>
    <row r="116" spans="1:7" x14ac:dyDescent="0.3">
      <c r="A116" s="8" t="s">
        <v>8</v>
      </c>
      <c r="B116" s="24">
        <v>11</v>
      </c>
      <c r="C116" s="25" t="s">
        <v>36</v>
      </c>
      <c r="D116" s="8">
        <v>0.23100000000000001</v>
      </c>
      <c r="E116" s="26">
        <v>0.14899999999999999</v>
      </c>
      <c r="F116" s="26">
        <v>0.15</v>
      </c>
      <c r="G116" s="6">
        <v>1964.1690000000001</v>
      </c>
    </row>
    <row r="117" spans="1:7" x14ac:dyDescent="0.3">
      <c r="A117" s="8" t="s">
        <v>9</v>
      </c>
      <c r="B117" s="24">
        <v>11</v>
      </c>
      <c r="C117" s="25" t="s">
        <v>36</v>
      </c>
      <c r="D117" s="8">
        <v>0.23400000000000001</v>
      </c>
      <c r="E117" s="26">
        <v>0.151</v>
      </c>
      <c r="F117" s="26">
        <v>0.15</v>
      </c>
      <c r="G117" s="6">
        <v>2005.107</v>
      </c>
    </row>
    <row r="118" spans="1:7" x14ac:dyDescent="0.3">
      <c r="A118" s="8" t="s">
        <v>10</v>
      </c>
      <c r="B118" s="24">
        <v>11</v>
      </c>
      <c r="C118" s="25" t="s">
        <v>36</v>
      </c>
      <c r="D118" s="8">
        <v>0.23100000000000001</v>
      </c>
      <c r="E118" s="26">
        <v>0.14899999999999999</v>
      </c>
      <c r="F118" s="26">
        <v>0.15</v>
      </c>
      <c r="G118" s="6">
        <v>1965.6310000000001</v>
      </c>
    </row>
    <row r="119" spans="1:7" x14ac:dyDescent="0.3">
      <c r="A119" s="8" t="s">
        <v>8</v>
      </c>
      <c r="B119" s="24">
        <v>12</v>
      </c>
      <c r="C119" s="25" t="s">
        <v>37</v>
      </c>
      <c r="D119" s="8">
        <v>0.21299999999999999</v>
      </c>
      <c r="E119" s="26">
        <v>0.13</v>
      </c>
      <c r="F119" s="26">
        <v>0.128</v>
      </c>
      <c r="G119" s="6">
        <v>1690.759</v>
      </c>
    </row>
    <row r="120" spans="1:7" x14ac:dyDescent="0.3">
      <c r="A120" s="8" t="s">
        <v>9</v>
      </c>
      <c r="B120" s="24">
        <v>12</v>
      </c>
      <c r="C120" s="25" t="s">
        <v>37</v>
      </c>
      <c r="D120" s="8">
        <v>0.21</v>
      </c>
      <c r="E120" s="26">
        <v>0.128</v>
      </c>
      <c r="F120" s="26">
        <v>0.128</v>
      </c>
      <c r="G120" s="6">
        <v>1655.6690000000001</v>
      </c>
    </row>
    <row r="121" spans="1:7" x14ac:dyDescent="0.3">
      <c r="A121" s="8" t="s">
        <v>10</v>
      </c>
      <c r="B121" s="24">
        <v>12</v>
      </c>
      <c r="C121" s="25" t="s">
        <v>37</v>
      </c>
      <c r="D121" s="8">
        <v>0.21</v>
      </c>
      <c r="E121" s="26">
        <v>0.128</v>
      </c>
      <c r="F121" s="26">
        <v>0.128</v>
      </c>
      <c r="G121" s="6">
        <v>1657.1310000000001</v>
      </c>
    </row>
    <row r="122" spans="1:7" x14ac:dyDescent="0.3">
      <c r="A122" s="8" t="s">
        <v>11</v>
      </c>
      <c r="B122" s="24">
        <v>4</v>
      </c>
      <c r="C122" s="25" t="s">
        <v>38</v>
      </c>
      <c r="D122" s="8">
        <v>0.17599999999999999</v>
      </c>
      <c r="E122" s="26">
        <v>9.2999999999999999E-2</v>
      </c>
      <c r="F122" s="26">
        <v>9.5000000000000001E-2</v>
      </c>
      <c r="G122" s="6">
        <v>1157.097</v>
      </c>
    </row>
    <row r="123" spans="1:7" x14ac:dyDescent="0.3">
      <c r="A123" s="8" t="s">
        <v>12</v>
      </c>
      <c r="B123" s="24">
        <v>4</v>
      </c>
      <c r="C123" s="25" t="s">
        <v>38</v>
      </c>
      <c r="D123" s="8">
        <v>0.18</v>
      </c>
      <c r="E123" s="26">
        <v>9.8000000000000004E-2</v>
      </c>
      <c r="F123" s="26">
        <v>9.5000000000000001E-2</v>
      </c>
      <c r="G123" s="6">
        <v>1218.5050000000001</v>
      </c>
    </row>
    <row r="124" spans="1:7" x14ac:dyDescent="0.3">
      <c r="A124" s="8" t="s">
        <v>13</v>
      </c>
      <c r="B124" s="24">
        <v>4</v>
      </c>
      <c r="C124" s="25" t="s">
        <v>38</v>
      </c>
      <c r="D124" s="8">
        <v>0.17699999999999999</v>
      </c>
      <c r="E124" s="26">
        <v>9.4E-2</v>
      </c>
      <c r="F124" s="26">
        <v>9.5000000000000001E-2</v>
      </c>
      <c r="G124" s="6">
        <v>1170.2560000000001</v>
      </c>
    </row>
    <row r="125" spans="1:7" x14ac:dyDescent="0.3">
      <c r="A125" s="8" t="s">
        <v>11</v>
      </c>
      <c r="B125" s="24">
        <v>5</v>
      </c>
      <c r="C125" s="25" t="s">
        <v>39</v>
      </c>
      <c r="D125" s="8">
        <v>0.3</v>
      </c>
      <c r="E125" s="26">
        <v>0.217</v>
      </c>
      <c r="F125" s="26">
        <v>0.223</v>
      </c>
      <c r="G125" s="6">
        <v>2964.2359999999999</v>
      </c>
    </row>
    <row r="126" spans="1:7" x14ac:dyDescent="0.3">
      <c r="A126" s="8" t="s">
        <v>12</v>
      </c>
      <c r="B126" s="24">
        <v>5</v>
      </c>
      <c r="C126" s="25" t="s">
        <v>39</v>
      </c>
      <c r="D126" s="8">
        <v>0.308</v>
      </c>
      <c r="E126" s="26">
        <v>0.22600000000000001</v>
      </c>
      <c r="F126" s="26">
        <v>0.223</v>
      </c>
      <c r="G126" s="6">
        <v>3091.4369999999999</v>
      </c>
    </row>
    <row r="127" spans="1:7" x14ac:dyDescent="0.3">
      <c r="A127" s="8" t="s">
        <v>13</v>
      </c>
      <c r="B127" s="24">
        <v>5</v>
      </c>
      <c r="C127" s="25" t="s">
        <v>39</v>
      </c>
      <c r="D127" s="8">
        <v>0.308</v>
      </c>
      <c r="E127" s="26">
        <v>0.22500000000000001</v>
      </c>
      <c r="F127" s="26">
        <v>0.223</v>
      </c>
      <c r="G127" s="6">
        <v>3087.0509999999999</v>
      </c>
    </row>
    <row r="128" spans="1:7" x14ac:dyDescent="0.3">
      <c r="A128" s="8" t="s">
        <v>11</v>
      </c>
      <c r="B128" s="24">
        <v>6</v>
      </c>
      <c r="C128" s="25" t="s">
        <v>40</v>
      </c>
      <c r="D128" s="8">
        <v>0.27100000000000002</v>
      </c>
      <c r="E128" s="26">
        <v>0.188</v>
      </c>
      <c r="F128" s="26">
        <v>0.19</v>
      </c>
      <c r="G128" s="6">
        <v>2544.6170000000002</v>
      </c>
    </row>
    <row r="129" spans="1:7" x14ac:dyDescent="0.3">
      <c r="A129" s="8" t="s">
        <v>12</v>
      </c>
      <c r="B129" s="24">
        <v>6</v>
      </c>
      <c r="C129" s="25" t="s">
        <v>40</v>
      </c>
      <c r="D129" s="8">
        <v>0.27200000000000002</v>
      </c>
      <c r="E129" s="26">
        <v>0.189</v>
      </c>
      <c r="F129" s="26">
        <v>0.19</v>
      </c>
      <c r="G129" s="6">
        <v>2551.9279999999999</v>
      </c>
    </row>
    <row r="130" spans="1:7" x14ac:dyDescent="0.3">
      <c r="A130" s="8" t="s">
        <v>13</v>
      </c>
      <c r="B130" s="24">
        <v>6</v>
      </c>
      <c r="C130" s="25" t="s">
        <v>40</v>
      </c>
      <c r="D130" s="8">
        <v>0.27500000000000002</v>
      </c>
      <c r="E130" s="26">
        <v>0.192</v>
      </c>
      <c r="F130" s="26">
        <v>0.19</v>
      </c>
      <c r="G130" s="6">
        <v>2600.1770000000001</v>
      </c>
    </row>
    <row r="131" spans="1:7" x14ac:dyDescent="0.3">
      <c r="A131" s="8" t="s">
        <v>11</v>
      </c>
      <c r="B131" s="24">
        <v>7</v>
      </c>
      <c r="C131" s="25" t="s">
        <v>41</v>
      </c>
      <c r="D131" s="8">
        <v>0.27300000000000002</v>
      </c>
      <c r="E131" s="26">
        <v>0.19</v>
      </c>
      <c r="F131" s="26">
        <v>0.193</v>
      </c>
      <c r="G131" s="6">
        <v>2573.8589999999999</v>
      </c>
    </row>
    <row r="132" spans="1:7" x14ac:dyDescent="0.3">
      <c r="A132" s="8" t="s">
        <v>12</v>
      </c>
      <c r="B132" s="24">
        <v>7</v>
      </c>
      <c r="C132" s="25" t="s">
        <v>41</v>
      </c>
      <c r="D132" s="8">
        <v>0.27200000000000002</v>
      </c>
      <c r="E132" s="26">
        <v>0.189</v>
      </c>
      <c r="F132" s="26">
        <v>0.193</v>
      </c>
      <c r="G132" s="6">
        <v>2559.2379999999998</v>
      </c>
    </row>
    <row r="133" spans="1:7" x14ac:dyDescent="0.3">
      <c r="A133" s="8" t="s">
        <v>13</v>
      </c>
      <c r="B133" s="24">
        <v>7</v>
      </c>
      <c r="C133" s="25" t="s">
        <v>41</v>
      </c>
      <c r="D133" s="8">
        <v>0.28100000000000003</v>
      </c>
      <c r="E133" s="26">
        <v>0.19800000000000001</v>
      </c>
      <c r="F133" s="26">
        <v>0.193</v>
      </c>
      <c r="G133" s="6">
        <v>2690.826</v>
      </c>
    </row>
    <row r="134" spans="1:7" x14ac:dyDescent="0.3">
      <c r="A134" s="8" t="s">
        <v>11</v>
      </c>
      <c r="B134" s="24">
        <v>8</v>
      </c>
      <c r="C134" s="25" t="s">
        <v>42</v>
      </c>
      <c r="D134" s="8">
        <v>0.24</v>
      </c>
      <c r="E134" s="26">
        <v>0.158</v>
      </c>
      <c r="F134" s="26">
        <v>0.16</v>
      </c>
      <c r="G134" s="6">
        <v>2097.2190000000001</v>
      </c>
    </row>
    <row r="135" spans="1:7" x14ac:dyDescent="0.3">
      <c r="A135" s="8" t="s">
        <v>12</v>
      </c>
      <c r="B135" s="24">
        <v>8</v>
      </c>
      <c r="C135" s="25" t="s">
        <v>42</v>
      </c>
      <c r="D135" s="8">
        <v>0.251</v>
      </c>
      <c r="E135" s="26">
        <v>0.16800000000000001</v>
      </c>
      <c r="F135" s="26">
        <v>0.16</v>
      </c>
      <c r="G135" s="6">
        <v>2246.3519999999999</v>
      </c>
    </row>
    <row r="136" spans="1:7" x14ac:dyDescent="0.3">
      <c r="A136" s="8" t="s">
        <v>13</v>
      </c>
      <c r="B136" s="24">
        <v>8</v>
      </c>
      <c r="C136" s="25" t="s">
        <v>42</v>
      </c>
      <c r="D136" s="8">
        <v>0.23799999999999999</v>
      </c>
      <c r="E136" s="26">
        <v>0.155</v>
      </c>
      <c r="F136" s="26">
        <v>0.16</v>
      </c>
      <c r="G136" s="6">
        <v>2059.2049999999999</v>
      </c>
    </row>
    <row r="137" spans="1:7" x14ac:dyDescent="0.3">
      <c r="A137" s="8" t="s">
        <v>11</v>
      </c>
      <c r="B137" s="24">
        <v>9</v>
      </c>
      <c r="C137" s="25" t="s">
        <v>43</v>
      </c>
      <c r="D137" s="8">
        <v>0.20699999999999999</v>
      </c>
      <c r="E137" s="26">
        <v>0.125</v>
      </c>
      <c r="F137" s="26">
        <v>0.128</v>
      </c>
      <c r="G137" s="6">
        <v>1611.806</v>
      </c>
    </row>
    <row r="138" spans="1:7" x14ac:dyDescent="0.3">
      <c r="A138" s="8" t="s">
        <v>12</v>
      </c>
      <c r="B138" s="24">
        <v>9</v>
      </c>
      <c r="C138" s="25" t="s">
        <v>43</v>
      </c>
      <c r="D138" s="8">
        <v>0.21099999999999999</v>
      </c>
      <c r="E138" s="26">
        <v>0.128</v>
      </c>
      <c r="F138" s="26">
        <v>0.128</v>
      </c>
      <c r="G138" s="6">
        <v>1667.366</v>
      </c>
    </row>
    <row r="139" spans="1:7" x14ac:dyDescent="0.3">
      <c r="A139" s="8" t="s">
        <v>13</v>
      </c>
      <c r="B139" s="24">
        <v>9</v>
      </c>
      <c r="C139" s="25" t="s">
        <v>43</v>
      </c>
      <c r="D139" s="8">
        <v>0.214</v>
      </c>
      <c r="E139" s="26">
        <v>0.13100000000000001</v>
      </c>
      <c r="F139" s="26">
        <v>0.128</v>
      </c>
      <c r="G139" s="6">
        <v>1711.2280000000001</v>
      </c>
    </row>
    <row r="140" spans="1:7" x14ac:dyDescent="0.3">
      <c r="A140" s="8" t="s">
        <v>11</v>
      </c>
      <c r="B140" s="24">
        <v>10</v>
      </c>
      <c r="C140" s="25" t="s">
        <v>44</v>
      </c>
      <c r="D140" s="8">
        <v>0.23699999999999999</v>
      </c>
      <c r="E140" s="26">
        <v>0.154</v>
      </c>
      <c r="F140" s="26">
        <v>0.155</v>
      </c>
      <c r="G140" s="6">
        <v>2048.9699999999998</v>
      </c>
    </row>
    <row r="141" spans="1:7" x14ac:dyDescent="0.3">
      <c r="A141" s="8" t="s">
        <v>12</v>
      </c>
      <c r="B141" s="24">
        <v>10</v>
      </c>
      <c r="C141" s="25" t="s">
        <v>44</v>
      </c>
      <c r="D141" s="8">
        <v>0.23899999999999999</v>
      </c>
      <c r="E141" s="26">
        <v>0.157</v>
      </c>
      <c r="F141" s="26">
        <v>0.155</v>
      </c>
      <c r="G141" s="6">
        <v>2084.06</v>
      </c>
    </row>
    <row r="142" spans="1:7" x14ac:dyDescent="0.3">
      <c r="A142" s="8" t="s">
        <v>13</v>
      </c>
      <c r="B142" s="24">
        <v>10</v>
      </c>
      <c r="C142" s="25" t="s">
        <v>44</v>
      </c>
      <c r="D142" s="8">
        <v>0.23599999999999999</v>
      </c>
      <c r="E142" s="26">
        <v>0.154</v>
      </c>
      <c r="F142" s="26">
        <v>0.155</v>
      </c>
      <c r="G142" s="6">
        <v>2038.7349999999999</v>
      </c>
    </row>
    <row r="143" spans="1:7" x14ac:dyDescent="0.3">
      <c r="A143" s="8" t="s">
        <v>11</v>
      </c>
      <c r="B143" s="24">
        <v>11</v>
      </c>
      <c r="C143" s="25" t="s">
        <v>45</v>
      </c>
      <c r="D143" s="8">
        <v>0.21</v>
      </c>
      <c r="E143" s="26">
        <v>0.127</v>
      </c>
      <c r="F143" s="26">
        <v>0.13700000000000001</v>
      </c>
      <c r="G143" s="6">
        <v>1646.896</v>
      </c>
    </row>
    <row r="144" spans="1:7" x14ac:dyDescent="0.3">
      <c r="A144" s="8" t="s">
        <v>12</v>
      </c>
      <c r="B144" s="24">
        <v>11</v>
      </c>
      <c r="C144" s="25" t="s">
        <v>45</v>
      </c>
      <c r="D144" s="8">
        <v>0.23</v>
      </c>
      <c r="E144" s="26">
        <v>0.14699999999999999</v>
      </c>
      <c r="F144" s="26">
        <v>0.13700000000000001</v>
      </c>
      <c r="G144" s="6">
        <v>1939.3140000000001</v>
      </c>
    </row>
    <row r="145" spans="1:7" x14ac:dyDescent="0.3">
      <c r="A145" s="8" t="s">
        <v>13</v>
      </c>
      <c r="B145" s="24">
        <v>11</v>
      </c>
      <c r="C145" s="25" t="s">
        <v>45</v>
      </c>
      <c r="D145" s="8">
        <v>0.218</v>
      </c>
      <c r="E145" s="26">
        <v>0.13600000000000001</v>
      </c>
      <c r="F145" s="26">
        <v>0.13700000000000001</v>
      </c>
      <c r="G145" s="6">
        <v>1774.098</v>
      </c>
    </row>
    <row r="146" spans="1:7" x14ac:dyDescent="0.3">
      <c r="A146" s="8" t="s">
        <v>11</v>
      </c>
      <c r="B146" s="24">
        <v>12</v>
      </c>
      <c r="C146" s="25" t="s">
        <v>46</v>
      </c>
      <c r="D146" s="8">
        <v>0.19800000000000001</v>
      </c>
      <c r="E146" s="26">
        <v>0.115</v>
      </c>
      <c r="F146" s="26">
        <v>0.11700000000000001</v>
      </c>
      <c r="G146" s="6">
        <v>1471.4459999999999</v>
      </c>
    </row>
    <row r="147" spans="1:7" x14ac:dyDescent="0.3">
      <c r="A147" s="8" t="s">
        <v>12</v>
      </c>
      <c r="B147" s="24">
        <v>12</v>
      </c>
      <c r="C147" s="25" t="s">
        <v>46</v>
      </c>
      <c r="D147" s="8">
        <v>0.20100000000000001</v>
      </c>
      <c r="E147" s="26">
        <v>0.11799999999999999</v>
      </c>
      <c r="F147" s="26">
        <v>0.11700000000000001</v>
      </c>
      <c r="G147" s="6">
        <v>1519.6949999999999</v>
      </c>
    </row>
    <row r="148" spans="1:7" x14ac:dyDescent="0.3">
      <c r="A148" s="8" t="s">
        <v>13</v>
      </c>
      <c r="B148" s="24">
        <v>12</v>
      </c>
      <c r="C148" s="25" t="s">
        <v>46</v>
      </c>
      <c r="D148" s="8">
        <v>0.20100000000000001</v>
      </c>
      <c r="E148" s="26">
        <v>0.11899999999999999</v>
      </c>
      <c r="F148" s="26">
        <v>0.11700000000000001</v>
      </c>
      <c r="G148" s="6">
        <v>1527.0050000000001</v>
      </c>
    </row>
    <row r="149" spans="1:7" x14ac:dyDescent="0.3">
      <c r="A149" s="8" t="s">
        <v>14</v>
      </c>
      <c r="B149" s="24">
        <v>4</v>
      </c>
      <c r="C149" s="25" t="s">
        <v>47</v>
      </c>
      <c r="D149" s="8">
        <v>0.19</v>
      </c>
      <c r="E149" s="26">
        <v>0.107</v>
      </c>
      <c r="F149" s="26">
        <v>0.112</v>
      </c>
      <c r="G149" s="6">
        <v>1357.403</v>
      </c>
    </row>
    <row r="150" spans="1:7" x14ac:dyDescent="0.3">
      <c r="A150" s="8" t="s">
        <v>15</v>
      </c>
      <c r="B150" s="24">
        <v>4</v>
      </c>
      <c r="C150" s="25" t="s">
        <v>47</v>
      </c>
      <c r="D150" s="8">
        <v>0.19700000000000001</v>
      </c>
      <c r="E150" s="26">
        <v>0.114</v>
      </c>
      <c r="F150" s="26">
        <v>0.112</v>
      </c>
      <c r="G150" s="6">
        <v>1459.749</v>
      </c>
    </row>
    <row r="151" spans="1:7" x14ac:dyDescent="0.3">
      <c r="A151" s="8" t="s">
        <v>15</v>
      </c>
      <c r="B151" s="24">
        <v>5</v>
      </c>
      <c r="C151" s="25" t="s">
        <v>47</v>
      </c>
      <c r="D151" s="8">
        <v>0.19800000000000001</v>
      </c>
      <c r="E151" s="26">
        <v>0.115</v>
      </c>
      <c r="F151" s="26">
        <v>0.112</v>
      </c>
      <c r="G151" s="6">
        <v>1471.4459999999999</v>
      </c>
    </row>
    <row r="152" spans="1:7" x14ac:dyDescent="0.3">
      <c r="A152" s="8" t="s">
        <v>14</v>
      </c>
      <c r="B152" s="24">
        <v>5</v>
      </c>
      <c r="C152" s="25" t="s">
        <v>48</v>
      </c>
      <c r="D152" s="8">
        <v>0.18</v>
      </c>
      <c r="E152" s="26">
        <v>9.7000000000000003E-2</v>
      </c>
      <c r="F152" s="26">
        <v>9.9000000000000005E-2</v>
      </c>
      <c r="G152" s="6">
        <v>1208.27</v>
      </c>
    </row>
    <row r="153" spans="1:7" x14ac:dyDescent="0.3">
      <c r="A153" s="8" t="s">
        <v>14</v>
      </c>
      <c r="B153" s="24">
        <v>6</v>
      </c>
      <c r="C153" s="25" t="s">
        <v>48</v>
      </c>
      <c r="D153" s="8">
        <v>0.183</v>
      </c>
      <c r="E153" s="26">
        <v>0.10100000000000001</v>
      </c>
      <c r="F153" s="26">
        <v>9.9000000000000005E-2</v>
      </c>
      <c r="G153" s="6">
        <v>1265.2919999999999</v>
      </c>
    </row>
    <row r="154" spans="1:7" x14ac:dyDescent="0.3">
      <c r="A154" s="8" t="s">
        <v>15</v>
      </c>
      <c r="B154" s="24">
        <v>6</v>
      </c>
      <c r="C154" s="25" t="s">
        <v>48</v>
      </c>
      <c r="D154" s="8">
        <v>0.182</v>
      </c>
      <c r="E154" s="26">
        <v>0.1</v>
      </c>
      <c r="F154" s="26">
        <v>9.9000000000000005E-2</v>
      </c>
      <c r="G154" s="6">
        <v>1246.2850000000001</v>
      </c>
    </row>
    <row r="155" spans="1:7" x14ac:dyDescent="0.3">
      <c r="A155" s="8" t="s">
        <v>8</v>
      </c>
      <c r="B155" s="24">
        <v>1</v>
      </c>
      <c r="C155" s="25" t="s">
        <v>49</v>
      </c>
      <c r="D155" s="8">
        <v>1.208</v>
      </c>
      <c r="E155" s="26">
        <v>1.125</v>
      </c>
      <c r="F155" s="26">
        <v>1.0840000000000001</v>
      </c>
      <c r="G155" s="6">
        <v>2029.8150000000001</v>
      </c>
    </row>
    <row r="156" spans="1:7" x14ac:dyDescent="0.3">
      <c r="A156" s="8" t="s">
        <v>8</v>
      </c>
      <c r="B156" s="24">
        <v>2</v>
      </c>
      <c r="C156" s="25" t="s">
        <v>49</v>
      </c>
      <c r="D156" s="8">
        <v>1.1759999999999999</v>
      </c>
      <c r="E156" s="26">
        <v>1.093</v>
      </c>
      <c r="F156" s="26">
        <v>1.0840000000000001</v>
      </c>
      <c r="G156" s="6">
        <v>1972.0619999999999</v>
      </c>
    </row>
    <row r="157" spans="1:7" x14ac:dyDescent="0.3">
      <c r="A157" s="8" t="s">
        <v>8</v>
      </c>
      <c r="B157" s="24">
        <v>3</v>
      </c>
      <c r="C157" s="25" t="s">
        <v>49</v>
      </c>
      <c r="D157" s="8">
        <v>1.1160000000000001</v>
      </c>
      <c r="E157" s="26">
        <v>1.034</v>
      </c>
      <c r="F157" s="26">
        <v>1.0840000000000001</v>
      </c>
      <c r="G157" s="6">
        <v>1863.1369999999999</v>
      </c>
    </row>
    <row r="158" spans="1:7" x14ac:dyDescent="0.3">
      <c r="A158" s="8" t="s">
        <v>9</v>
      </c>
      <c r="B158" s="24">
        <v>1</v>
      </c>
      <c r="C158" s="25" t="s">
        <v>50</v>
      </c>
      <c r="D158" s="8">
        <v>0.89200000000000002</v>
      </c>
      <c r="E158" s="26">
        <v>0.81</v>
      </c>
      <c r="F158" s="26">
        <v>0.85599999999999998</v>
      </c>
      <c r="G158" s="6">
        <v>1453.3869999999999</v>
      </c>
    </row>
    <row r="159" spans="1:7" x14ac:dyDescent="0.3">
      <c r="A159" s="8" t="s">
        <v>9</v>
      </c>
      <c r="B159" s="24">
        <v>2</v>
      </c>
      <c r="C159" s="25" t="s">
        <v>50</v>
      </c>
      <c r="D159" s="8">
        <v>1.0529999999999999</v>
      </c>
      <c r="E159" s="26">
        <v>0.97</v>
      </c>
      <c r="F159" s="26">
        <v>0.85599999999999998</v>
      </c>
      <c r="G159" s="6">
        <v>1746.5350000000001</v>
      </c>
    </row>
    <row r="160" spans="1:7" x14ac:dyDescent="0.3">
      <c r="A160" s="8" t="s">
        <v>9</v>
      </c>
      <c r="B160" s="24">
        <v>3</v>
      </c>
      <c r="C160" s="25" t="s">
        <v>50</v>
      </c>
      <c r="D160" s="8">
        <v>0.872</v>
      </c>
      <c r="E160" s="26">
        <v>0.78900000000000003</v>
      </c>
      <c r="F160" s="26">
        <v>0.85599999999999998</v>
      </c>
      <c r="G160" s="6">
        <v>1416.652</v>
      </c>
    </row>
    <row r="161" spans="1:7" x14ac:dyDescent="0.3">
      <c r="A161" s="8" t="s">
        <v>10</v>
      </c>
      <c r="B161" s="24">
        <v>1</v>
      </c>
      <c r="C161" s="25" t="s">
        <v>51</v>
      </c>
      <c r="D161" s="8">
        <v>0.68300000000000005</v>
      </c>
      <c r="E161" s="26">
        <v>0.60099999999999998</v>
      </c>
      <c r="F161" s="26">
        <v>0.56100000000000005</v>
      </c>
      <c r="G161" s="6">
        <v>1071.4169999999999</v>
      </c>
    </row>
    <row r="162" spans="1:7" x14ac:dyDescent="0.3">
      <c r="A162" s="8" t="s">
        <v>10</v>
      </c>
      <c r="B162" s="24">
        <v>2</v>
      </c>
      <c r="C162" s="25" t="s">
        <v>51</v>
      </c>
      <c r="D162" s="8">
        <v>0.65300000000000002</v>
      </c>
      <c r="E162" s="26">
        <v>0.56999999999999995</v>
      </c>
      <c r="F162" s="26">
        <v>0.56100000000000005</v>
      </c>
      <c r="G162" s="6">
        <v>1015.492</v>
      </c>
    </row>
    <row r="163" spans="1:7" x14ac:dyDescent="0.3">
      <c r="A163" s="8" t="s">
        <v>10</v>
      </c>
      <c r="B163" s="24">
        <v>3</v>
      </c>
      <c r="C163" s="25" t="s">
        <v>51</v>
      </c>
      <c r="D163" s="8">
        <v>0.59499999999999997</v>
      </c>
      <c r="E163" s="26">
        <v>0.51200000000000001</v>
      </c>
      <c r="F163" s="26">
        <v>0.56100000000000005</v>
      </c>
      <c r="G163" s="6">
        <v>909.67399999999998</v>
      </c>
    </row>
    <row r="164" spans="1:7" x14ac:dyDescent="0.3">
      <c r="A164" s="8" t="s">
        <v>11</v>
      </c>
      <c r="B164" s="24">
        <v>1</v>
      </c>
      <c r="C164" s="25" t="s">
        <v>52</v>
      </c>
      <c r="D164" s="8">
        <v>0.47399999999999998</v>
      </c>
      <c r="E164" s="26">
        <v>0.39100000000000001</v>
      </c>
      <c r="F164" s="26">
        <v>0.41099999999999998</v>
      </c>
      <c r="G164" s="6">
        <v>688.899</v>
      </c>
    </row>
    <row r="165" spans="1:7" x14ac:dyDescent="0.3">
      <c r="A165" s="8" t="s">
        <v>11</v>
      </c>
      <c r="B165" s="24">
        <v>2</v>
      </c>
      <c r="C165" s="25" t="s">
        <v>52</v>
      </c>
      <c r="D165" s="8">
        <v>0.48699999999999999</v>
      </c>
      <c r="E165" s="26">
        <v>0.40400000000000003</v>
      </c>
      <c r="F165" s="26">
        <v>0.41099999999999998</v>
      </c>
      <c r="G165" s="6">
        <v>712.29200000000003</v>
      </c>
    </row>
    <row r="166" spans="1:7" x14ac:dyDescent="0.3">
      <c r="A166" s="8" t="s">
        <v>11</v>
      </c>
      <c r="B166" s="24">
        <v>3</v>
      </c>
      <c r="C166" s="25" t="s">
        <v>52</v>
      </c>
      <c r="D166" s="8">
        <v>0.51900000000000002</v>
      </c>
      <c r="E166" s="26">
        <v>0.436</v>
      </c>
      <c r="F166" s="26">
        <v>0.41099999999999998</v>
      </c>
      <c r="G166" s="6">
        <v>770.77599999999995</v>
      </c>
    </row>
    <row r="167" spans="1:7" x14ac:dyDescent="0.3">
      <c r="A167" s="8" t="s">
        <v>12</v>
      </c>
      <c r="B167" s="24">
        <v>1</v>
      </c>
      <c r="C167" s="25" t="s">
        <v>53</v>
      </c>
      <c r="D167" s="8">
        <v>0.47499999999999998</v>
      </c>
      <c r="E167" s="26">
        <v>0.39300000000000002</v>
      </c>
      <c r="F167" s="26">
        <v>0.35599999999999998</v>
      </c>
      <c r="G167" s="6">
        <v>691.09199999999998</v>
      </c>
    </row>
    <row r="168" spans="1:7" x14ac:dyDescent="0.3">
      <c r="A168" s="8" t="s">
        <v>12</v>
      </c>
      <c r="B168" s="24">
        <v>2</v>
      </c>
      <c r="C168" s="25" t="s">
        <v>53</v>
      </c>
      <c r="D168" s="8">
        <v>0.47699999999999998</v>
      </c>
      <c r="E168" s="26">
        <v>0.39400000000000002</v>
      </c>
      <c r="F168" s="26">
        <v>0.35599999999999998</v>
      </c>
      <c r="G168" s="6">
        <v>694.01599999999996</v>
      </c>
    </row>
    <row r="169" spans="1:7" x14ac:dyDescent="0.3">
      <c r="A169" s="8" t="s">
        <v>12</v>
      </c>
      <c r="B169" s="24">
        <v>3</v>
      </c>
      <c r="C169" s="25" t="s">
        <v>53</v>
      </c>
      <c r="D169" s="8">
        <v>0.36399999999999999</v>
      </c>
      <c r="E169" s="26">
        <v>0.28100000000000003</v>
      </c>
      <c r="F169" s="26">
        <v>0.35599999999999998</v>
      </c>
      <c r="G169" s="6">
        <v>487.31400000000002</v>
      </c>
    </row>
    <row r="170" spans="1:7" x14ac:dyDescent="0.3">
      <c r="A170" s="8" t="s">
        <v>13</v>
      </c>
      <c r="B170" s="24">
        <v>1</v>
      </c>
      <c r="C170" s="25" t="s">
        <v>54</v>
      </c>
      <c r="D170" s="8">
        <v>0.216</v>
      </c>
      <c r="E170" s="26">
        <v>0.13400000000000001</v>
      </c>
      <c r="F170" s="26">
        <v>0.13600000000000001</v>
      </c>
      <c r="G170" s="6">
        <v>217.92400000000001</v>
      </c>
    </row>
    <row r="171" spans="1:7" x14ac:dyDescent="0.3">
      <c r="A171" s="8" t="s">
        <v>13</v>
      </c>
      <c r="B171" s="24">
        <v>2</v>
      </c>
      <c r="C171" s="25" t="s">
        <v>54</v>
      </c>
      <c r="D171" s="8">
        <v>0.219</v>
      </c>
      <c r="E171" s="26">
        <v>0.13600000000000001</v>
      </c>
      <c r="F171" s="26">
        <v>0.13600000000000001</v>
      </c>
      <c r="G171" s="6">
        <v>223.22399999999999</v>
      </c>
    </row>
    <row r="172" spans="1:7" x14ac:dyDescent="0.3">
      <c r="A172" s="8" t="s">
        <v>13</v>
      </c>
      <c r="B172" s="24">
        <v>3</v>
      </c>
      <c r="C172" s="25" t="s">
        <v>54</v>
      </c>
      <c r="D172" s="8">
        <v>0.22</v>
      </c>
      <c r="E172" s="26">
        <v>0.13800000000000001</v>
      </c>
      <c r="F172" s="26">
        <v>0.13600000000000001</v>
      </c>
      <c r="G172" s="6">
        <v>225.6</v>
      </c>
    </row>
    <row r="173" spans="1:7" x14ac:dyDescent="0.3">
      <c r="A173" s="8" t="s">
        <v>14</v>
      </c>
      <c r="B173" s="24">
        <v>1</v>
      </c>
      <c r="C173" s="25" t="s">
        <v>55</v>
      </c>
      <c r="D173" s="8">
        <v>0.159</v>
      </c>
      <c r="E173" s="26">
        <v>7.5999999999999998E-2</v>
      </c>
      <c r="F173" s="26">
        <v>7.5999999999999998E-2</v>
      </c>
      <c r="G173" s="6">
        <v>112.654</v>
      </c>
    </row>
    <row r="174" spans="1:7" x14ac:dyDescent="0.3">
      <c r="A174" s="8" t="s">
        <v>14</v>
      </c>
      <c r="B174" s="24">
        <v>2</v>
      </c>
      <c r="C174" s="25" t="s">
        <v>55</v>
      </c>
      <c r="D174" s="8">
        <v>0.158</v>
      </c>
      <c r="E174" s="26">
        <v>7.5999999999999998E-2</v>
      </c>
      <c r="F174" s="26">
        <v>7.5999999999999998E-2</v>
      </c>
      <c r="G174" s="6">
        <v>111.923</v>
      </c>
    </row>
    <row r="175" spans="1:7" x14ac:dyDescent="0.3">
      <c r="A175" s="8" t="s">
        <v>14</v>
      </c>
      <c r="B175" s="24">
        <v>3</v>
      </c>
      <c r="C175" s="25" t="s">
        <v>55</v>
      </c>
      <c r="D175" s="8">
        <v>0.16</v>
      </c>
      <c r="E175" s="26">
        <v>7.6999999999999999E-2</v>
      </c>
      <c r="F175" s="26">
        <v>7.5999999999999998E-2</v>
      </c>
      <c r="G175" s="6">
        <v>114.29900000000001</v>
      </c>
    </row>
    <row r="176" spans="1:7" x14ac:dyDescent="0.3">
      <c r="A176" s="8" t="s">
        <v>15</v>
      </c>
      <c r="B176" s="24">
        <v>1</v>
      </c>
      <c r="C176" s="25" t="s">
        <v>56</v>
      </c>
      <c r="D176" s="8">
        <v>8.4000000000000005E-2</v>
      </c>
      <c r="E176" s="26">
        <v>1E-3</v>
      </c>
      <c r="F176" s="26">
        <v>1E-4</v>
      </c>
      <c r="G176" s="6">
        <v>-23.867999999999999</v>
      </c>
    </row>
    <row r="177" spans="1:7" x14ac:dyDescent="0.3">
      <c r="A177" s="8" t="s">
        <v>15</v>
      </c>
      <c r="B177" s="24">
        <v>2</v>
      </c>
      <c r="C177" s="25" t="s">
        <v>56</v>
      </c>
      <c r="D177" s="8">
        <v>0.08</v>
      </c>
      <c r="E177" s="26">
        <v>-2E-3</v>
      </c>
      <c r="F177" s="26">
        <v>1E-4</v>
      </c>
      <c r="G177" s="6">
        <v>-30.63</v>
      </c>
    </row>
    <row r="178" spans="1:7" x14ac:dyDescent="0.3">
      <c r="A178" s="8" t="s">
        <v>15</v>
      </c>
      <c r="B178" s="24">
        <v>3</v>
      </c>
      <c r="C178" s="25" t="s">
        <v>56</v>
      </c>
      <c r="D178" s="8">
        <v>8.4000000000000005E-2</v>
      </c>
      <c r="E178" s="26">
        <v>1E-3</v>
      </c>
      <c r="F178" s="26">
        <v>1E-4</v>
      </c>
      <c r="G178" s="6">
        <v>-23.684999999999999</v>
      </c>
    </row>
    <row r="180" spans="1:7" x14ac:dyDescent="0.3">
      <c r="A180" s="27" t="s">
        <v>65</v>
      </c>
    </row>
    <row r="182" spans="1:7" x14ac:dyDescent="0.3">
      <c r="A182" s="28" t="s">
        <v>66</v>
      </c>
      <c r="B182" s="28" t="s">
        <v>5</v>
      </c>
    </row>
    <row r="183" spans="1:7" x14ac:dyDescent="0.3">
      <c r="A183" s="28" t="s">
        <v>67</v>
      </c>
      <c r="B183" s="28" t="s">
        <v>68</v>
      </c>
    </row>
    <row r="184" spans="1:7" x14ac:dyDescent="0.3">
      <c r="A184" s="28"/>
      <c r="B184" s="28"/>
    </row>
    <row r="186" spans="1:7" x14ac:dyDescent="0.3">
      <c r="A186" s="27" t="s">
        <v>69</v>
      </c>
    </row>
    <row r="188" spans="1:7" x14ac:dyDescent="0.3">
      <c r="A188" s="28" t="s">
        <v>70</v>
      </c>
      <c r="B188" s="28">
        <v>22</v>
      </c>
    </row>
    <row r="189" spans="1:7" x14ac:dyDescent="0.3">
      <c r="A189" s="28"/>
      <c r="B189" s="28"/>
    </row>
    <row r="191" spans="1:7" x14ac:dyDescent="0.3">
      <c r="A191" s="27" t="s">
        <v>71</v>
      </c>
    </row>
    <row r="193" spans="1:2" x14ac:dyDescent="0.3">
      <c r="A193" s="28" t="s">
        <v>72</v>
      </c>
      <c r="B193" s="28">
        <v>562</v>
      </c>
    </row>
    <row r="194" spans="1:2" x14ac:dyDescent="0.3">
      <c r="A194" s="28"/>
      <c r="B194" s="28"/>
    </row>
    <row r="196" spans="1:2" x14ac:dyDescent="0.3">
      <c r="A196" s="27" t="s">
        <v>73</v>
      </c>
    </row>
    <row r="197" spans="1:2" x14ac:dyDescent="0.3">
      <c r="A197" t="s">
        <v>74</v>
      </c>
    </row>
    <row r="199" spans="1:2" x14ac:dyDescent="0.3">
      <c r="A199" s="28" t="s">
        <v>75</v>
      </c>
      <c r="B199" s="28">
        <v>0.5</v>
      </c>
    </row>
    <row r="200" spans="1:2" x14ac:dyDescent="0.3">
      <c r="A200" s="28" t="s">
        <v>76</v>
      </c>
      <c r="B200" s="28" t="s">
        <v>77</v>
      </c>
    </row>
    <row r="201" spans="1:2" x14ac:dyDescent="0.3">
      <c r="A201" s="28" t="s">
        <v>78</v>
      </c>
      <c r="B201" s="28" t="s">
        <v>79</v>
      </c>
    </row>
    <row r="202" spans="1:2" x14ac:dyDescent="0.3">
      <c r="A202" s="28" t="s">
        <v>80</v>
      </c>
      <c r="B202" s="28" t="s">
        <v>79</v>
      </c>
    </row>
    <row r="203" spans="1:2" x14ac:dyDescent="0.3">
      <c r="A203" s="28" t="s">
        <v>81</v>
      </c>
      <c r="B203" s="28" t="s">
        <v>79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51"/>
  <sheetViews>
    <sheetView workbookViewId="0"/>
  </sheetViews>
  <sheetFormatPr defaultRowHeight="14.4" x14ac:dyDescent="0.3"/>
  <sheetData>
    <row r="2" spans="1:13" x14ac:dyDescent="0.3">
      <c r="B2" t="s">
        <v>7</v>
      </c>
    </row>
    <row r="3" spans="1:13" x14ac:dyDescent="0.3">
      <c r="B3" s="2">
        <v>1</v>
      </c>
      <c r="C3" s="2">
        <v>2</v>
      </c>
      <c r="D3" s="2">
        <v>3</v>
      </c>
      <c r="E3" s="2">
        <v>4</v>
      </c>
      <c r="F3" s="2">
        <v>5</v>
      </c>
      <c r="G3" s="2">
        <v>6</v>
      </c>
      <c r="H3" s="2">
        <v>7</v>
      </c>
      <c r="I3" s="2">
        <v>8</v>
      </c>
      <c r="J3" s="2">
        <v>9</v>
      </c>
      <c r="K3" s="2">
        <v>10</v>
      </c>
      <c r="L3" s="2">
        <v>11</v>
      </c>
      <c r="M3" s="2">
        <v>12</v>
      </c>
    </row>
    <row r="4" spans="1:13" x14ac:dyDescent="0.3">
      <c r="A4" s="2" t="s">
        <v>8</v>
      </c>
      <c r="B4" s="3">
        <v>1.054</v>
      </c>
      <c r="C4" s="4">
        <v>1.0669999999999999</v>
      </c>
      <c r="D4" s="4">
        <v>1.113</v>
      </c>
      <c r="E4" s="4">
        <v>0.36199999999999999</v>
      </c>
      <c r="F4" s="4">
        <v>0.372</v>
      </c>
      <c r="G4" s="4">
        <v>0.32600000000000001</v>
      </c>
      <c r="H4" s="4">
        <v>0.36799999999999999</v>
      </c>
      <c r="I4" s="4">
        <v>0.252</v>
      </c>
      <c r="J4" s="4">
        <v>0.36299999999999999</v>
      </c>
      <c r="K4" s="4">
        <v>0.379</v>
      </c>
      <c r="L4" s="4">
        <v>0.34899999999999998</v>
      </c>
      <c r="M4" s="5">
        <v>0.379</v>
      </c>
    </row>
    <row r="5" spans="1:13" x14ac:dyDescent="0.3">
      <c r="A5" s="2" t="s">
        <v>9</v>
      </c>
      <c r="B5" s="6">
        <v>0.83599999999999997</v>
      </c>
      <c r="C5" s="7">
        <v>0.85399999999999998</v>
      </c>
      <c r="D5" s="7">
        <v>0.84699999999999998</v>
      </c>
      <c r="E5" s="7">
        <v>0.312</v>
      </c>
      <c r="F5" s="7">
        <v>0.377</v>
      </c>
      <c r="G5" s="7">
        <v>0.39300000000000002</v>
      </c>
      <c r="H5" s="7">
        <v>0.39</v>
      </c>
      <c r="I5" s="7">
        <v>0.44500000000000001</v>
      </c>
      <c r="J5" s="7">
        <v>0.41299999999999998</v>
      </c>
      <c r="K5" s="7">
        <v>0.38300000000000001</v>
      </c>
      <c r="L5" s="7">
        <v>0.42099999999999999</v>
      </c>
      <c r="M5" s="8">
        <v>0.40600000000000003</v>
      </c>
    </row>
    <row r="6" spans="1:13" x14ac:dyDescent="0.3">
      <c r="A6" s="2" t="s">
        <v>10</v>
      </c>
      <c r="B6" s="6">
        <v>0.6</v>
      </c>
      <c r="C6" s="7">
        <v>0.59299999999999997</v>
      </c>
      <c r="D6" s="7">
        <v>0.59099999999999997</v>
      </c>
      <c r="E6" s="7">
        <v>0.10199999999999999</v>
      </c>
      <c r="F6" s="7">
        <v>0.40899999999999997</v>
      </c>
      <c r="G6" s="7">
        <v>0.39900000000000002</v>
      </c>
      <c r="H6" s="7">
        <v>0.41899999999999998</v>
      </c>
      <c r="I6" s="7">
        <v>0.40400000000000003</v>
      </c>
      <c r="J6" s="7">
        <v>0.39900000000000002</v>
      </c>
      <c r="K6" s="7">
        <v>0.436</v>
      </c>
      <c r="L6" s="7">
        <v>0.41799999999999998</v>
      </c>
      <c r="M6" s="8">
        <v>0.42499999999999999</v>
      </c>
    </row>
    <row r="7" spans="1:13" x14ac:dyDescent="0.3">
      <c r="A7" s="2" t="s">
        <v>11</v>
      </c>
      <c r="B7" s="6">
        <v>0.51500000000000001</v>
      </c>
      <c r="C7" s="7">
        <v>0.51</v>
      </c>
      <c r="D7" s="7">
        <v>0.50900000000000001</v>
      </c>
      <c r="E7" s="7">
        <v>0.39600000000000002</v>
      </c>
      <c r="F7" s="7">
        <v>0.41199999999999998</v>
      </c>
      <c r="G7" s="7">
        <v>0.44900000000000001</v>
      </c>
      <c r="H7" s="7">
        <v>0.41299999999999998</v>
      </c>
      <c r="I7" s="7">
        <v>0.47</v>
      </c>
      <c r="J7" s="7">
        <v>0.44500000000000001</v>
      </c>
      <c r="K7" s="7">
        <v>0.39600000000000002</v>
      </c>
      <c r="L7" s="7">
        <v>0.44400000000000001</v>
      </c>
      <c r="M7" s="8">
        <v>0.41</v>
      </c>
    </row>
    <row r="8" spans="1:13" x14ac:dyDescent="0.3">
      <c r="A8" s="2" t="s">
        <v>12</v>
      </c>
      <c r="B8" s="6">
        <v>0.34599999999999997</v>
      </c>
      <c r="C8" s="7">
        <v>0.33900000000000002</v>
      </c>
      <c r="D8" s="7">
        <v>0.33400000000000002</v>
      </c>
      <c r="E8" s="7">
        <v>0.40699999999999997</v>
      </c>
      <c r="F8" s="7">
        <v>0.42</v>
      </c>
      <c r="G8" s="7">
        <v>0.45200000000000001</v>
      </c>
      <c r="H8" s="7">
        <v>0.53700000000000003</v>
      </c>
      <c r="I8" s="7"/>
      <c r="J8" s="7"/>
      <c r="K8" s="7"/>
      <c r="L8" s="7"/>
      <c r="M8" s="8"/>
    </row>
    <row r="9" spans="1:13" x14ac:dyDescent="0.3">
      <c r="A9" s="2" t="s">
        <v>13</v>
      </c>
      <c r="B9" s="6">
        <v>0.252</v>
      </c>
      <c r="C9" s="7">
        <v>0.22</v>
      </c>
      <c r="D9" s="7">
        <v>0.221</v>
      </c>
      <c r="E9" s="7"/>
      <c r="F9" s="7"/>
      <c r="G9" s="7"/>
      <c r="H9" s="7"/>
      <c r="I9" s="7"/>
      <c r="J9" s="7"/>
      <c r="K9" s="7"/>
      <c r="L9" s="7"/>
      <c r="M9" s="8"/>
    </row>
    <row r="10" spans="1:13" x14ac:dyDescent="0.3">
      <c r="A10" s="2" t="s">
        <v>14</v>
      </c>
      <c r="B10" s="6">
        <v>0.14599999999999999</v>
      </c>
      <c r="C10" s="7">
        <v>0.151</v>
      </c>
      <c r="D10" s="7">
        <v>0.156</v>
      </c>
      <c r="E10" s="7"/>
      <c r="F10" s="7"/>
      <c r="G10" s="7"/>
      <c r="H10" s="7"/>
      <c r="I10" s="7"/>
      <c r="J10" s="7"/>
      <c r="K10" s="7"/>
      <c r="L10" s="7"/>
      <c r="M10" s="8"/>
    </row>
    <row r="11" spans="1:13" x14ac:dyDescent="0.3">
      <c r="A11" s="2" t="s">
        <v>15</v>
      </c>
      <c r="B11" s="9">
        <v>7.9000000000000001E-2</v>
      </c>
      <c r="C11" s="10">
        <v>8.3000000000000004E-2</v>
      </c>
      <c r="D11" s="10">
        <v>8.2000000000000003E-2</v>
      </c>
      <c r="E11" s="10">
        <v>9.8000000000000004E-2</v>
      </c>
      <c r="F11" s="10">
        <v>0.10199999999999999</v>
      </c>
      <c r="G11" s="10">
        <v>0.1</v>
      </c>
      <c r="H11" s="10">
        <v>8.2000000000000003E-2</v>
      </c>
      <c r="I11" s="10">
        <v>0.08</v>
      </c>
      <c r="J11" s="10">
        <v>7.8E-2</v>
      </c>
      <c r="K11" s="10"/>
      <c r="L11" s="10"/>
      <c r="M11" s="11"/>
    </row>
    <row r="13" spans="1:13" x14ac:dyDescent="0.3">
      <c r="B13" t="s">
        <v>103</v>
      </c>
    </row>
    <row r="14" spans="1:13" x14ac:dyDescent="0.3">
      <c r="B14" s="2">
        <v>1</v>
      </c>
      <c r="C14" s="2">
        <v>2</v>
      </c>
      <c r="D14" s="2">
        <v>3</v>
      </c>
      <c r="E14" s="2">
        <v>4</v>
      </c>
      <c r="F14" s="2">
        <v>5</v>
      </c>
      <c r="G14" s="2">
        <v>6</v>
      </c>
      <c r="H14" s="2">
        <v>7</v>
      </c>
      <c r="I14" s="2">
        <v>8</v>
      </c>
      <c r="J14" s="2">
        <v>9</v>
      </c>
      <c r="K14" s="2">
        <v>10</v>
      </c>
      <c r="L14" s="2">
        <v>11</v>
      </c>
      <c r="M14" s="2">
        <v>12</v>
      </c>
    </row>
    <row r="15" spans="1:13" x14ac:dyDescent="0.3">
      <c r="A15" s="2" t="s">
        <v>8</v>
      </c>
      <c r="B15" s="3">
        <v>1920.489</v>
      </c>
      <c r="C15" s="4">
        <v>1945.519</v>
      </c>
      <c r="D15" s="4">
        <v>2037.4290000000001</v>
      </c>
      <c r="E15" s="4">
        <v>2135.3069999999998</v>
      </c>
      <c r="F15" s="4">
        <v>2220.2089999999998</v>
      </c>
      <c r="G15" s="4">
        <v>1851.7670000000001</v>
      </c>
      <c r="H15" s="4">
        <v>2185.7669999999998</v>
      </c>
      <c r="I15" s="4">
        <v>1259.056</v>
      </c>
      <c r="J15" s="4">
        <v>2143.3159999999998</v>
      </c>
      <c r="K15" s="4">
        <v>2276.2759999999998</v>
      </c>
      <c r="L15" s="4">
        <v>2033.585</v>
      </c>
      <c r="M15" s="5">
        <v>2273.873</v>
      </c>
    </row>
    <row r="16" spans="1:13" x14ac:dyDescent="0.3">
      <c r="A16" s="2" t="s">
        <v>9</v>
      </c>
      <c r="B16" s="6">
        <v>1483.7660000000001</v>
      </c>
      <c r="C16" s="7">
        <v>1519.809</v>
      </c>
      <c r="D16" s="7">
        <v>1505.3910000000001</v>
      </c>
      <c r="E16" s="7">
        <v>1738.8320000000001</v>
      </c>
      <c r="F16" s="7">
        <v>2256.252</v>
      </c>
      <c r="G16" s="7">
        <v>2386.0070000000001</v>
      </c>
      <c r="H16" s="7">
        <v>2357.9740000000002</v>
      </c>
      <c r="I16" s="7">
        <v>2798.502</v>
      </c>
      <c r="J16" s="7">
        <v>2543.797</v>
      </c>
      <c r="K16" s="7">
        <v>2301.1060000000002</v>
      </c>
      <c r="L16" s="7">
        <v>2611.0770000000002</v>
      </c>
      <c r="M16" s="8">
        <v>2486.9279999999999</v>
      </c>
    </row>
    <row r="17" spans="1:23" x14ac:dyDescent="0.3">
      <c r="A17" s="2" t="s">
        <v>10</v>
      </c>
      <c r="B17" s="6">
        <v>1009.797</v>
      </c>
      <c r="C17" s="7">
        <v>997.18200000000002</v>
      </c>
      <c r="D17" s="7">
        <v>992.77700000000004</v>
      </c>
      <c r="E17" s="7">
        <v>51.207999999999998</v>
      </c>
      <c r="F17" s="7">
        <v>2512.5590000000002</v>
      </c>
      <c r="G17" s="7">
        <v>2430.8609999999999</v>
      </c>
      <c r="H17" s="7">
        <v>2595.8589999999999</v>
      </c>
      <c r="I17" s="7">
        <v>2476.5160000000001</v>
      </c>
      <c r="J17" s="7">
        <v>2434.866</v>
      </c>
      <c r="K17" s="7">
        <v>2732.0219999999999</v>
      </c>
      <c r="L17" s="7">
        <v>2589.451</v>
      </c>
      <c r="M17" s="8">
        <v>2639.9119999999998</v>
      </c>
    </row>
    <row r="18" spans="1:23" x14ac:dyDescent="0.3">
      <c r="A18" s="2" t="s">
        <v>11</v>
      </c>
      <c r="B18" s="6">
        <v>840.995</v>
      </c>
      <c r="C18" s="7">
        <v>831.38300000000004</v>
      </c>
      <c r="D18" s="7">
        <v>827.779</v>
      </c>
      <c r="E18" s="7">
        <v>2412.4389999999999</v>
      </c>
      <c r="F18" s="7">
        <v>2540.5929999999998</v>
      </c>
      <c r="G18" s="7">
        <v>2834.5450000000001</v>
      </c>
      <c r="H18" s="7">
        <v>2545.3980000000001</v>
      </c>
      <c r="I18" s="7">
        <v>3001.145</v>
      </c>
      <c r="J18" s="7">
        <v>2802.5070000000001</v>
      </c>
      <c r="K18" s="7">
        <v>2411.6379999999999</v>
      </c>
      <c r="L18" s="7">
        <v>2790.4920000000002</v>
      </c>
      <c r="M18" s="8">
        <v>2518.9670000000001</v>
      </c>
    </row>
    <row r="19" spans="1:23" x14ac:dyDescent="0.3">
      <c r="A19" s="2" t="s">
        <v>12</v>
      </c>
      <c r="B19" s="6">
        <v>502.99</v>
      </c>
      <c r="C19" s="7">
        <v>487.77100000000002</v>
      </c>
      <c r="D19" s="7">
        <v>478.76100000000002</v>
      </c>
      <c r="E19" s="7">
        <v>2501.346</v>
      </c>
      <c r="F19" s="7">
        <v>2599.864</v>
      </c>
      <c r="G19" s="7">
        <v>2860.1759999999999</v>
      </c>
      <c r="H19" s="7">
        <v>3542.5940000000001</v>
      </c>
      <c r="I19" s="7"/>
      <c r="J19" s="7"/>
      <c r="K19" s="7"/>
      <c r="L19" s="7"/>
      <c r="M19" s="8"/>
    </row>
    <row r="20" spans="1:23" x14ac:dyDescent="0.3">
      <c r="A20" s="2" t="s">
        <v>13</v>
      </c>
      <c r="B20" s="6">
        <v>314.76400000000001</v>
      </c>
      <c r="C20" s="7">
        <v>249.48599999999999</v>
      </c>
      <c r="D20" s="7">
        <v>251.88900000000001</v>
      </c>
      <c r="E20" s="7"/>
      <c r="F20" s="7"/>
      <c r="G20" s="7"/>
      <c r="H20" s="7"/>
      <c r="I20" s="7"/>
      <c r="J20" s="7"/>
      <c r="K20" s="7"/>
      <c r="L20" s="7"/>
      <c r="M20" s="8"/>
    </row>
    <row r="21" spans="1:23" x14ac:dyDescent="0.3">
      <c r="A21" s="2" t="s">
        <v>14</v>
      </c>
      <c r="B21" s="6">
        <v>101.108</v>
      </c>
      <c r="C21" s="7">
        <v>112.321</v>
      </c>
      <c r="D21" s="7">
        <v>121.13200000000001</v>
      </c>
      <c r="E21" s="7"/>
      <c r="F21" s="7"/>
      <c r="G21" s="7"/>
      <c r="H21" s="7"/>
      <c r="I21" s="7"/>
      <c r="J21" s="7"/>
      <c r="K21" s="7"/>
      <c r="L21" s="7"/>
      <c r="M21" s="8"/>
    </row>
    <row r="22" spans="1:23" x14ac:dyDescent="0.3">
      <c r="A22" s="2" t="s">
        <v>15</v>
      </c>
      <c r="B22" s="9">
        <v>-31.651</v>
      </c>
      <c r="C22" s="10">
        <v>-25.244</v>
      </c>
      <c r="D22" s="10">
        <v>-25.643999999999998</v>
      </c>
      <c r="E22" s="10"/>
      <c r="F22" s="10"/>
      <c r="G22" s="10"/>
      <c r="H22" s="10">
        <v>-27.045999999999999</v>
      </c>
      <c r="I22" s="10">
        <v>-30.25</v>
      </c>
      <c r="J22" s="10">
        <v>-34.054000000000002</v>
      </c>
      <c r="K22" s="10"/>
      <c r="L22" s="10"/>
      <c r="M22" s="11"/>
    </row>
    <row r="24" spans="1:23" x14ac:dyDescent="0.3">
      <c r="U24" t="s">
        <v>57</v>
      </c>
      <c r="V24" t="s">
        <v>58</v>
      </c>
    </row>
    <row r="25" spans="1:23" x14ac:dyDescent="0.3">
      <c r="V25" t="s">
        <v>59</v>
      </c>
    </row>
    <row r="27" spans="1:23" x14ac:dyDescent="0.3">
      <c r="U27" t="s">
        <v>60</v>
      </c>
      <c r="V27" t="s">
        <v>61</v>
      </c>
      <c r="W27">
        <v>4.9940059202294867E-4</v>
      </c>
    </row>
    <row r="28" spans="1:23" x14ac:dyDescent="0.3">
      <c r="U28">
        <v>562</v>
      </c>
      <c r="V28" t="s">
        <v>62</v>
      </c>
      <c r="W28">
        <v>-4.7933717843083121E-3</v>
      </c>
    </row>
    <row r="29" spans="1:23" x14ac:dyDescent="0.3">
      <c r="V29" t="s">
        <v>63</v>
      </c>
      <c r="W29">
        <v>0.99831583093190723</v>
      </c>
    </row>
    <row r="30" spans="1:23" x14ac:dyDescent="0.3">
      <c r="V30" t="s">
        <v>64</v>
      </c>
      <c r="W30">
        <v>0.99663449828926431</v>
      </c>
    </row>
    <row r="56" spans="1:5" ht="101.4" thickBot="1" x14ac:dyDescent="0.35">
      <c r="A56" s="15" t="s">
        <v>20</v>
      </c>
      <c r="B56" s="16" t="s">
        <v>21</v>
      </c>
      <c r="C56" s="17" t="s">
        <v>22</v>
      </c>
      <c r="D56" s="15" t="s">
        <v>23</v>
      </c>
      <c r="E56" s="18" t="s">
        <v>26</v>
      </c>
    </row>
    <row r="57" spans="1:5" x14ac:dyDescent="0.3">
      <c r="A57" s="19" t="s">
        <v>15</v>
      </c>
      <c r="B57" s="20">
        <v>4</v>
      </c>
      <c r="C57" s="21" t="s">
        <v>27</v>
      </c>
      <c r="D57" s="19">
        <v>9.8000000000000004E-2</v>
      </c>
      <c r="E57" s="23"/>
    </row>
    <row r="58" spans="1:5" x14ac:dyDescent="0.3">
      <c r="A58" s="8" t="s">
        <v>15</v>
      </c>
      <c r="B58" s="24">
        <v>5</v>
      </c>
      <c r="C58" s="25" t="s">
        <v>27</v>
      </c>
      <c r="D58" s="8">
        <v>0.10199999999999999</v>
      </c>
      <c r="E58" s="6"/>
    </row>
    <row r="59" spans="1:5" x14ac:dyDescent="0.3">
      <c r="A59" s="8" t="s">
        <v>15</v>
      </c>
      <c r="B59" s="24">
        <v>6</v>
      </c>
      <c r="C59" s="25" t="s">
        <v>27</v>
      </c>
      <c r="D59" s="8">
        <v>0.1</v>
      </c>
      <c r="E59" s="6"/>
    </row>
    <row r="60" spans="1:5" x14ac:dyDescent="0.3">
      <c r="A60" s="8" t="s">
        <v>15</v>
      </c>
      <c r="B60" s="24">
        <v>7</v>
      </c>
      <c r="C60" s="25" t="s">
        <v>104</v>
      </c>
      <c r="D60" s="8">
        <v>8.2000000000000003E-2</v>
      </c>
      <c r="E60" s="6">
        <v>-27.045999999999999</v>
      </c>
    </row>
    <row r="61" spans="1:5" x14ac:dyDescent="0.3">
      <c r="A61" s="8" t="s">
        <v>15</v>
      </c>
      <c r="B61" s="24">
        <v>8</v>
      </c>
      <c r="C61" s="25" t="s">
        <v>105</v>
      </c>
      <c r="D61" s="8">
        <v>0.08</v>
      </c>
      <c r="E61" s="6">
        <v>-30.25</v>
      </c>
    </row>
    <row r="62" spans="1:5" x14ac:dyDescent="0.3">
      <c r="A62" s="8" t="s">
        <v>15</v>
      </c>
      <c r="B62" s="24">
        <v>9</v>
      </c>
      <c r="C62" s="25" t="s">
        <v>106</v>
      </c>
      <c r="D62" s="8">
        <v>7.8E-2</v>
      </c>
      <c r="E62" s="6">
        <v>-34.054000000000002</v>
      </c>
    </row>
    <row r="63" spans="1:5" x14ac:dyDescent="0.3">
      <c r="A63" s="8" t="s">
        <v>8</v>
      </c>
      <c r="B63" s="24">
        <v>4</v>
      </c>
      <c r="C63" s="25" t="s">
        <v>107</v>
      </c>
      <c r="D63" s="8">
        <v>0.36199999999999999</v>
      </c>
      <c r="E63" s="6">
        <v>2135.3069999999998</v>
      </c>
    </row>
    <row r="64" spans="1:5" x14ac:dyDescent="0.3">
      <c r="A64" s="8" t="s">
        <v>8</v>
      </c>
      <c r="B64" s="24">
        <v>5</v>
      </c>
      <c r="C64" s="25" t="s">
        <v>108</v>
      </c>
      <c r="D64" s="8">
        <v>0.372</v>
      </c>
      <c r="E64" s="6">
        <v>2220.2089999999998</v>
      </c>
    </row>
    <row r="65" spans="1:5" x14ac:dyDescent="0.3">
      <c r="A65" s="8" t="s">
        <v>8</v>
      </c>
      <c r="B65" s="24">
        <v>6</v>
      </c>
      <c r="C65" s="25" t="s">
        <v>109</v>
      </c>
      <c r="D65" s="8">
        <v>0.32600000000000001</v>
      </c>
      <c r="E65" s="6">
        <v>1851.7670000000001</v>
      </c>
    </row>
    <row r="66" spans="1:5" x14ac:dyDescent="0.3">
      <c r="A66" s="8" t="s">
        <v>8</v>
      </c>
      <c r="B66" s="24">
        <v>7</v>
      </c>
      <c r="C66" s="25" t="s">
        <v>110</v>
      </c>
      <c r="D66" s="8">
        <v>0.36799999999999999</v>
      </c>
      <c r="E66" s="6">
        <v>2185.7669999999998</v>
      </c>
    </row>
    <row r="67" spans="1:5" x14ac:dyDescent="0.3">
      <c r="A67" s="8" t="s">
        <v>8</v>
      </c>
      <c r="B67" s="24">
        <v>8</v>
      </c>
      <c r="C67" s="25" t="s">
        <v>111</v>
      </c>
      <c r="D67" s="8">
        <v>0.252</v>
      </c>
      <c r="E67" s="6">
        <v>1259.056</v>
      </c>
    </row>
    <row r="68" spans="1:5" x14ac:dyDescent="0.3">
      <c r="A68" s="8" t="s">
        <v>8</v>
      </c>
      <c r="B68" s="24">
        <v>9</v>
      </c>
      <c r="C68" s="25" t="s">
        <v>112</v>
      </c>
      <c r="D68" s="8">
        <v>0.36299999999999999</v>
      </c>
      <c r="E68" s="6">
        <v>2143.3159999999998</v>
      </c>
    </row>
    <row r="69" spans="1:5" x14ac:dyDescent="0.3">
      <c r="A69" s="8" t="s">
        <v>8</v>
      </c>
      <c r="B69" s="24">
        <v>10</v>
      </c>
      <c r="C69" s="25" t="s">
        <v>113</v>
      </c>
      <c r="D69" s="8">
        <v>0.379</v>
      </c>
      <c r="E69" s="6">
        <v>2276.2759999999998</v>
      </c>
    </row>
    <row r="70" spans="1:5" x14ac:dyDescent="0.3">
      <c r="A70" s="8" t="s">
        <v>8</v>
      </c>
      <c r="B70" s="24">
        <v>11</v>
      </c>
      <c r="C70" s="25" t="s">
        <v>114</v>
      </c>
      <c r="D70" s="8">
        <v>0.34899999999999998</v>
      </c>
      <c r="E70" s="6">
        <v>2033.585</v>
      </c>
    </row>
    <row r="71" spans="1:5" x14ac:dyDescent="0.3">
      <c r="A71" s="8" t="s">
        <v>8</v>
      </c>
      <c r="B71" s="24">
        <v>12</v>
      </c>
      <c r="C71" s="25" t="s">
        <v>115</v>
      </c>
      <c r="D71" s="8">
        <v>0.379</v>
      </c>
      <c r="E71" s="6">
        <v>2273.873</v>
      </c>
    </row>
    <row r="72" spans="1:5" x14ac:dyDescent="0.3">
      <c r="A72" s="8" t="s">
        <v>9</v>
      </c>
      <c r="B72" s="24">
        <v>4</v>
      </c>
      <c r="C72" s="25" t="s">
        <v>116</v>
      </c>
      <c r="D72" s="8">
        <v>0.312</v>
      </c>
      <c r="E72" s="6">
        <v>1738.8320000000001</v>
      </c>
    </row>
    <row r="73" spans="1:5" x14ac:dyDescent="0.3">
      <c r="A73" s="8" t="s">
        <v>9</v>
      </c>
      <c r="B73" s="24">
        <v>5</v>
      </c>
      <c r="C73" s="25" t="s">
        <v>29</v>
      </c>
      <c r="D73" s="8">
        <v>0.377</v>
      </c>
      <c r="E73" s="6">
        <v>2256.252</v>
      </c>
    </row>
    <row r="74" spans="1:5" x14ac:dyDescent="0.3">
      <c r="A74" s="8" t="s">
        <v>9</v>
      </c>
      <c r="B74" s="24">
        <v>6</v>
      </c>
      <c r="C74" s="25" t="s">
        <v>117</v>
      </c>
      <c r="D74" s="8">
        <v>0.39300000000000002</v>
      </c>
      <c r="E74" s="6">
        <v>2386.0070000000001</v>
      </c>
    </row>
    <row r="75" spans="1:5" x14ac:dyDescent="0.3">
      <c r="A75" s="8" t="s">
        <v>9</v>
      </c>
      <c r="B75" s="24">
        <v>7</v>
      </c>
      <c r="C75" s="25" t="s">
        <v>30</v>
      </c>
      <c r="D75" s="8">
        <v>0.39</v>
      </c>
      <c r="E75" s="6">
        <v>2357.9740000000002</v>
      </c>
    </row>
    <row r="76" spans="1:5" x14ac:dyDescent="0.3">
      <c r="A76" s="8" t="s">
        <v>9</v>
      </c>
      <c r="B76" s="24">
        <v>8</v>
      </c>
      <c r="C76" s="25" t="s">
        <v>118</v>
      </c>
      <c r="D76" s="8">
        <v>0.44500000000000001</v>
      </c>
      <c r="E76" s="6">
        <v>2798.502</v>
      </c>
    </row>
    <row r="77" spans="1:5" x14ac:dyDescent="0.3">
      <c r="A77" s="8" t="s">
        <v>9</v>
      </c>
      <c r="B77" s="24">
        <v>9</v>
      </c>
      <c r="C77" s="25" t="s">
        <v>31</v>
      </c>
      <c r="D77" s="8">
        <v>0.41299999999999998</v>
      </c>
      <c r="E77" s="6">
        <v>2543.797</v>
      </c>
    </row>
    <row r="78" spans="1:5" x14ac:dyDescent="0.3">
      <c r="A78" s="8" t="s">
        <v>9</v>
      </c>
      <c r="B78" s="24">
        <v>10</v>
      </c>
      <c r="C78" s="25" t="s">
        <v>119</v>
      </c>
      <c r="D78" s="8">
        <v>0.38300000000000001</v>
      </c>
      <c r="E78" s="6">
        <v>2301.1060000000002</v>
      </c>
    </row>
    <row r="79" spans="1:5" x14ac:dyDescent="0.3">
      <c r="A79" s="8" t="s">
        <v>9</v>
      </c>
      <c r="B79" s="24">
        <v>11</v>
      </c>
      <c r="C79" s="25" t="s">
        <v>120</v>
      </c>
      <c r="D79" s="8">
        <v>0.42099999999999999</v>
      </c>
      <c r="E79" s="6">
        <v>2611.0770000000002</v>
      </c>
    </row>
    <row r="80" spans="1:5" x14ac:dyDescent="0.3">
      <c r="A80" s="8" t="s">
        <v>9</v>
      </c>
      <c r="B80" s="24">
        <v>12</v>
      </c>
      <c r="C80" s="25" t="s">
        <v>121</v>
      </c>
      <c r="D80" s="8">
        <v>0.40600000000000003</v>
      </c>
      <c r="E80" s="6">
        <v>2486.9279999999999</v>
      </c>
    </row>
    <row r="81" spans="1:5" x14ac:dyDescent="0.3">
      <c r="A81" s="8" t="s">
        <v>10</v>
      </c>
      <c r="B81" s="24">
        <v>4</v>
      </c>
      <c r="C81" s="25" t="s">
        <v>32</v>
      </c>
      <c r="D81" s="8">
        <v>0.10199999999999999</v>
      </c>
      <c r="E81" s="6">
        <v>51.207999999999998</v>
      </c>
    </row>
    <row r="82" spans="1:5" x14ac:dyDescent="0.3">
      <c r="A82" s="8" t="s">
        <v>10</v>
      </c>
      <c r="B82" s="24">
        <v>5</v>
      </c>
      <c r="C82" s="25" t="s">
        <v>122</v>
      </c>
      <c r="D82" s="8">
        <v>0.40899999999999997</v>
      </c>
      <c r="E82" s="6">
        <v>2512.5590000000002</v>
      </c>
    </row>
    <row r="83" spans="1:5" x14ac:dyDescent="0.3">
      <c r="A83" s="8" t="s">
        <v>10</v>
      </c>
      <c r="B83" s="24">
        <v>6</v>
      </c>
      <c r="C83" s="25" t="s">
        <v>33</v>
      </c>
      <c r="D83" s="8">
        <v>0.39900000000000002</v>
      </c>
      <c r="E83" s="6">
        <v>2430.8609999999999</v>
      </c>
    </row>
    <row r="84" spans="1:5" x14ac:dyDescent="0.3">
      <c r="A84" s="8" t="s">
        <v>10</v>
      </c>
      <c r="B84" s="24">
        <v>7</v>
      </c>
      <c r="C84" s="25" t="s">
        <v>123</v>
      </c>
      <c r="D84" s="8">
        <v>0.41899999999999998</v>
      </c>
      <c r="E84" s="6">
        <v>2595.8589999999999</v>
      </c>
    </row>
    <row r="85" spans="1:5" x14ac:dyDescent="0.3">
      <c r="A85" s="8" t="s">
        <v>10</v>
      </c>
      <c r="B85" s="24">
        <v>8</v>
      </c>
      <c r="C85" s="25" t="s">
        <v>34</v>
      </c>
      <c r="D85" s="8">
        <v>0.40400000000000003</v>
      </c>
      <c r="E85" s="6">
        <v>2476.5160000000001</v>
      </c>
    </row>
    <row r="86" spans="1:5" x14ac:dyDescent="0.3">
      <c r="A86" s="8" t="s">
        <v>10</v>
      </c>
      <c r="B86" s="24">
        <v>9</v>
      </c>
      <c r="C86" s="25" t="s">
        <v>35</v>
      </c>
      <c r="D86" s="8">
        <v>0.39900000000000002</v>
      </c>
      <c r="E86" s="6">
        <v>2434.866</v>
      </c>
    </row>
    <row r="87" spans="1:5" x14ac:dyDescent="0.3">
      <c r="A87" s="8" t="s">
        <v>10</v>
      </c>
      <c r="B87" s="24">
        <v>10</v>
      </c>
      <c r="C87" s="25" t="s">
        <v>124</v>
      </c>
      <c r="D87" s="8">
        <v>0.436</v>
      </c>
      <c r="E87" s="6">
        <v>2732.0219999999999</v>
      </c>
    </row>
    <row r="88" spans="1:5" x14ac:dyDescent="0.3">
      <c r="A88" s="8" t="s">
        <v>10</v>
      </c>
      <c r="B88" s="24">
        <v>11</v>
      </c>
      <c r="C88" s="25" t="s">
        <v>36</v>
      </c>
      <c r="D88" s="8">
        <v>0.41799999999999998</v>
      </c>
      <c r="E88" s="6">
        <v>2589.451</v>
      </c>
    </row>
    <row r="89" spans="1:5" x14ac:dyDescent="0.3">
      <c r="A89" s="8" t="s">
        <v>10</v>
      </c>
      <c r="B89" s="24">
        <v>12</v>
      </c>
      <c r="C89" s="25" t="s">
        <v>125</v>
      </c>
      <c r="D89" s="8">
        <v>0.42499999999999999</v>
      </c>
      <c r="E89" s="6">
        <v>2639.9119999999998</v>
      </c>
    </row>
    <row r="90" spans="1:5" x14ac:dyDescent="0.3">
      <c r="A90" s="8" t="s">
        <v>11</v>
      </c>
      <c r="B90" s="24">
        <v>4</v>
      </c>
      <c r="C90" s="25" t="s">
        <v>37</v>
      </c>
      <c r="D90" s="8">
        <v>0.39600000000000002</v>
      </c>
      <c r="E90" s="6">
        <v>2412.4389999999999</v>
      </c>
    </row>
    <row r="91" spans="1:5" x14ac:dyDescent="0.3">
      <c r="A91" s="8" t="s">
        <v>11</v>
      </c>
      <c r="B91" s="24">
        <v>5</v>
      </c>
      <c r="C91" s="25" t="s">
        <v>38</v>
      </c>
      <c r="D91" s="8">
        <v>0.41199999999999998</v>
      </c>
      <c r="E91" s="6">
        <v>2540.5929999999998</v>
      </c>
    </row>
    <row r="92" spans="1:5" x14ac:dyDescent="0.3">
      <c r="A92" s="8" t="s">
        <v>11</v>
      </c>
      <c r="B92" s="24">
        <v>6</v>
      </c>
      <c r="C92" s="25" t="s">
        <v>39</v>
      </c>
      <c r="D92" s="8">
        <v>0.44900000000000001</v>
      </c>
      <c r="E92" s="6">
        <v>2834.5450000000001</v>
      </c>
    </row>
    <row r="93" spans="1:5" x14ac:dyDescent="0.3">
      <c r="A93" s="8" t="s">
        <v>11</v>
      </c>
      <c r="B93" s="24">
        <v>7</v>
      </c>
      <c r="C93" s="25" t="s">
        <v>40</v>
      </c>
      <c r="D93" s="8">
        <v>0.41299999999999998</v>
      </c>
      <c r="E93" s="6">
        <v>2545.3980000000001</v>
      </c>
    </row>
    <row r="94" spans="1:5" x14ac:dyDescent="0.3">
      <c r="A94" s="8" t="s">
        <v>11</v>
      </c>
      <c r="B94" s="24">
        <v>8</v>
      </c>
      <c r="C94" s="25" t="s">
        <v>41</v>
      </c>
      <c r="D94" s="8">
        <v>0.47</v>
      </c>
      <c r="E94" s="6">
        <v>3001.145</v>
      </c>
    </row>
    <row r="95" spans="1:5" x14ac:dyDescent="0.3">
      <c r="A95" s="8" t="s">
        <v>11</v>
      </c>
      <c r="B95" s="24">
        <v>9</v>
      </c>
      <c r="C95" s="25" t="s">
        <v>42</v>
      </c>
      <c r="D95" s="8">
        <v>0.44500000000000001</v>
      </c>
      <c r="E95" s="6">
        <v>2802.5070000000001</v>
      </c>
    </row>
    <row r="96" spans="1:5" x14ac:dyDescent="0.3">
      <c r="A96" s="8" t="s">
        <v>11</v>
      </c>
      <c r="B96" s="24">
        <v>10</v>
      </c>
      <c r="C96" s="25" t="s">
        <v>43</v>
      </c>
      <c r="D96" s="8">
        <v>0.39600000000000002</v>
      </c>
      <c r="E96" s="6">
        <v>2411.6379999999999</v>
      </c>
    </row>
    <row r="97" spans="1:5" x14ac:dyDescent="0.3">
      <c r="A97" s="8" t="s">
        <v>11</v>
      </c>
      <c r="B97" s="24">
        <v>11</v>
      </c>
      <c r="C97" s="25" t="s">
        <v>44</v>
      </c>
      <c r="D97" s="8">
        <v>0.44400000000000001</v>
      </c>
      <c r="E97" s="6">
        <v>2790.4920000000002</v>
      </c>
    </row>
    <row r="98" spans="1:5" x14ac:dyDescent="0.3">
      <c r="A98" s="8" t="s">
        <v>11</v>
      </c>
      <c r="B98" s="24">
        <v>12</v>
      </c>
      <c r="C98" s="25" t="s">
        <v>45</v>
      </c>
      <c r="D98" s="8">
        <v>0.41</v>
      </c>
      <c r="E98" s="6">
        <v>2518.9670000000001</v>
      </c>
    </row>
    <row r="99" spans="1:5" x14ac:dyDescent="0.3">
      <c r="A99" s="8" t="s">
        <v>12</v>
      </c>
      <c r="B99" s="24">
        <v>4</v>
      </c>
      <c r="C99" s="25" t="s">
        <v>46</v>
      </c>
      <c r="D99" s="8">
        <v>0.40699999999999997</v>
      </c>
      <c r="E99" s="6">
        <v>2501.346</v>
      </c>
    </row>
    <row r="100" spans="1:5" x14ac:dyDescent="0.3">
      <c r="A100" s="8" t="s">
        <v>12</v>
      </c>
      <c r="B100" s="24">
        <v>5</v>
      </c>
      <c r="C100" s="25" t="s">
        <v>47</v>
      </c>
      <c r="D100" s="8">
        <v>0.42</v>
      </c>
      <c r="E100" s="6">
        <v>2599.864</v>
      </c>
    </row>
    <row r="101" spans="1:5" x14ac:dyDescent="0.3">
      <c r="A101" s="8" t="s">
        <v>12</v>
      </c>
      <c r="B101" s="24">
        <v>6</v>
      </c>
      <c r="C101" s="25" t="s">
        <v>48</v>
      </c>
      <c r="D101" s="8">
        <v>0.45200000000000001</v>
      </c>
      <c r="E101" s="6">
        <v>2860.1759999999999</v>
      </c>
    </row>
    <row r="102" spans="1:5" x14ac:dyDescent="0.3">
      <c r="A102" s="8" t="s">
        <v>12</v>
      </c>
      <c r="B102" s="24">
        <v>7</v>
      </c>
      <c r="C102" s="25" t="s">
        <v>126</v>
      </c>
      <c r="D102" s="8">
        <v>0.53700000000000003</v>
      </c>
      <c r="E102" s="6">
        <v>3542.5940000000001</v>
      </c>
    </row>
    <row r="103" spans="1:5" x14ac:dyDescent="0.3">
      <c r="A103" s="8" t="s">
        <v>8</v>
      </c>
      <c r="B103" s="24">
        <v>1</v>
      </c>
      <c r="C103" s="25" t="s">
        <v>49</v>
      </c>
      <c r="D103" s="8">
        <v>1.054</v>
      </c>
      <c r="E103" s="6">
        <v>1920.489</v>
      </c>
    </row>
    <row r="104" spans="1:5" x14ac:dyDescent="0.3">
      <c r="A104" s="8" t="s">
        <v>8</v>
      </c>
      <c r="B104" s="24">
        <v>2</v>
      </c>
      <c r="C104" s="25" t="s">
        <v>49</v>
      </c>
      <c r="D104" s="8">
        <v>1.0669999999999999</v>
      </c>
      <c r="E104" s="6">
        <v>1945.519</v>
      </c>
    </row>
    <row r="105" spans="1:5" x14ac:dyDescent="0.3">
      <c r="A105" s="8" t="s">
        <v>8</v>
      </c>
      <c r="B105" s="24">
        <v>3</v>
      </c>
      <c r="C105" s="25" t="s">
        <v>49</v>
      </c>
      <c r="D105" s="8">
        <v>1.113</v>
      </c>
      <c r="E105" s="6">
        <v>2037.4290000000001</v>
      </c>
    </row>
    <row r="106" spans="1:5" x14ac:dyDescent="0.3">
      <c r="A106" s="8" t="s">
        <v>9</v>
      </c>
      <c r="B106" s="24">
        <v>1</v>
      </c>
      <c r="C106" s="25" t="s">
        <v>50</v>
      </c>
      <c r="D106" s="8">
        <v>0.83599999999999997</v>
      </c>
      <c r="E106" s="6">
        <v>1483.7660000000001</v>
      </c>
    </row>
    <row r="107" spans="1:5" x14ac:dyDescent="0.3">
      <c r="A107" s="8" t="s">
        <v>9</v>
      </c>
      <c r="B107" s="24">
        <v>2</v>
      </c>
      <c r="C107" s="25" t="s">
        <v>50</v>
      </c>
      <c r="D107" s="8">
        <v>0.85399999999999998</v>
      </c>
      <c r="E107" s="6">
        <v>1519.809</v>
      </c>
    </row>
    <row r="108" spans="1:5" x14ac:dyDescent="0.3">
      <c r="A108" s="8" t="s">
        <v>9</v>
      </c>
      <c r="B108" s="24">
        <v>3</v>
      </c>
      <c r="C108" s="25" t="s">
        <v>50</v>
      </c>
      <c r="D108" s="8">
        <v>0.84699999999999998</v>
      </c>
      <c r="E108" s="6">
        <v>1505.3910000000001</v>
      </c>
    </row>
    <row r="109" spans="1:5" x14ac:dyDescent="0.3">
      <c r="A109" s="8" t="s">
        <v>10</v>
      </c>
      <c r="B109" s="24">
        <v>1</v>
      </c>
      <c r="C109" s="25" t="s">
        <v>51</v>
      </c>
      <c r="D109" s="8">
        <v>0.6</v>
      </c>
      <c r="E109" s="6">
        <v>1009.797</v>
      </c>
    </row>
    <row r="110" spans="1:5" x14ac:dyDescent="0.3">
      <c r="A110" s="8" t="s">
        <v>10</v>
      </c>
      <c r="B110" s="24">
        <v>2</v>
      </c>
      <c r="C110" s="25" t="s">
        <v>51</v>
      </c>
      <c r="D110" s="8">
        <v>0.59299999999999997</v>
      </c>
      <c r="E110" s="6">
        <v>997.18200000000002</v>
      </c>
    </row>
    <row r="111" spans="1:5" x14ac:dyDescent="0.3">
      <c r="A111" s="8" t="s">
        <v>10</v>
      </c>
      <c r="B111" s="24">
        <v>3</v>
      </c>
      <c r="C111" s="25" t="s">
        <v>51</v>
      </c>
      <c r="D111" s="8">
        <v>0.59099999999999997</v>
      </c>
      <c r="E111" s="6">
        <v>992.77700000000004</v>
      </c>
    </row>
    <row r="112" spans="1:5" x14ac:dyDescent="0.3">
      <c r="A112" s="8" t="s">
        <v>11</v>
      </c>
      <c r="B112" s="24">
        <v>1</v>
      </c>
      <c r="C112" s="25" t="s">
        <v>52</v>
      </c>
      <c r="D112" s="8">
        <v>0.51500000000000001</v>
      </c>
      <c r="E112" s="6">
        <v>840.995</v>
      </c>
    </row>
    <row r="113" spans="1:5" x14ac:dyDescent="0.3">
      <c r="A113" s="8" t="s">
        <v>11</v>
      </c>
      <c r="B113" s="24">
        <v>2</v>
      </c>
      <c r="C113" s="25" t="s">
        <v>52</v>
      </c>
      <c r="D113" s="8">
        <v>0.51</v>
      </c>
      <c r="E113" s="6">
        <v>831.38300000000004</v>
      </c>
    </row>
    <row r="114" spans="1:5" x14ac:dyDescent="0.3">
      <c r="A114" s="8" t="s">
        <v>11</v>
      </c>
      <c r="B114" s="24">
        <v>3</v>
      </c>
      <c r="C114" s="25" t="s">
        <v>52</v>
      </c>
      <c r="D114" s="8">
        <v>0.50900000000000001</v>
      </c>
      <c r="E114" s="6">
        <v>827.779</v>
      </c>
    </row>
    <row r="115" spans="1:5" x14ac:dyDescent="0.3">
      <c r="A115" s="8" t="s">
        <v>12</v>
      </c>
      <c r="B115" s="24">
        <v>1</v>
      </c>
      <c r="C115" s="25" t="s">
        <v>53</v>
      </c>
      <c r="D115" s="8">
        <v>0.34599999999999997</v>
      </c>
      <c r="E115" s="6">
        <v>502.99</v>
      </c>
    </row>
    <row r="116" spans="1:5" x14ac:dyDescent="0.3">
      <c r="A116" s="8" t="s">
        <v>12</v>
      </c>
      <c r="B116" s="24">
        <v>2</v>
      </c>
      <c r="C116" s="25" t="s">
        <v>53</v>
      </c>
      <c r="D116" s="8">
        <v>0.33900000000000002</v>
      </c>
      <c r="E116" s="6">
        <v>487.77100000000002</v>
      </c>
    </row>
    <row r="117" spans="1:5" x14ac:dyDescent="0.3">
      <c r="A117" s="8" t="s">
        <v>12</v>
      </c>
      <c r="B117" s="24">
        <v>3</v>
      </c>
      <c r="C117" s="25" t="s">
        <v>53</v>
      </c>
      <c r="D117" s="8">
        <v>0.33400000000000002</v>
      </c>
      <c r="E117" s="6">
        <v>478.76100000000002</v>
      </c>
    </row>
    <row r="118" spans="1:5" x14ac:dyDescent="0.3">
      <c r="A118" s="8" t="s">
        <v>13</v>
      </c>
      <c r="B118" s="24">
        <v>1</v>
      </c>
      <c r="C118" s="25" t="s">
        <v>54</v>
      </c>
      <c r="D118" s="8">
        <v>0.252</v>
      </c>
      <c r="E118" s="6">
        <v>314.76400000000001</v>
      </c>
    </row>
    <row r="119" spans="1:5" x14ac:dyDescent="0.3">
      <c r="A119" s="8" t="s">
        <v>13</v>
      </c>
      <c r="B119" s="24">
        <v>2</v>
      </c>
      <c r="C119" s="25" t="s">
        <v>54</v>
      </c>
      <c r="D119" s="8">
        <v>0.22</v>
      </c>
      <c r="E119" s="6">
        <v>249.48599999999999</v>
      </c>
    </row>
    <row r="120" spans="1:5" x14ac:dyDescent="0.3">
      <c r="A120" s="8" t="s">
        <v>13</v>
      </c>
      <c r="B120" s="24">
        <v>3</v>
      </c>
      <c r="C120" s="25" t="s">
        <v>54</v>
      </c>
      <c r="D120" s="8">
        <v>0.221</v>
      </c>
      <c r="E120" s="6">
        <v>251.88900000000001</v>
      </c>
    </row>
    <row r="121" spans="1:5" x14ac:dyDescent="0.3">
      <c r="A121" s="8" t="s">
        <v>14</v>
      </c>
      <c r="B121" s="24">
        <v>1</v>
      </c>
      <c r="C121" s="25" t="s">
        <v>55</v>
      </c>
      <c r="D121" s="8">
        <v>0.14599999999999999</v>
      </c>
      <c r="E121" s="6">
        <v>101.108</v>
      </c>
    </row>
    <row r="122" spans="1:5" x14ac:dyDescent="0.3">
      <c r="A122" s="8" t="s">
        <v>14</v>
      </c>
      <c r="B122" s="24">
        <v>2</v>
      </c>
      <c r="C122" s="25" t="s">
        <v>55</v>
      </c>
      <c r="D122" s="8">
        <v>0.151</v>
      </c>
      <c r="E122" s="6">
        <v>112.321</v>
      </c>
    </row>
    <row r="123" spans="1:5" x14ac:dyDescent="0.3">
      <c r="A123" s="8" t="s">
        <v>14</v>
      </c>
      <c r="B123" s="24">
        <v>3</v>
      </c>
      <c r="C123" s="25" t="s">
        <v>55</v>
      </c>
      <c r="D123" s="8">
        <v>0.156</v>
      </c>
      <c r="E123" s="6">
        <v>121.13200000000001</v>
      </c>
    </row>
    <row r="124" spans="1:5" x14ac:dyDescent="0.3">
      <c r="A124" s="8" t="s">
        <v>15</v>
      </c>
      <c r="B124" s="24">
        <v>1</v>
      </c>
      <c r="C124" s="25" t="s">
        <v>56</v>
      </c>
      <c r="D124" s="8">
        <v>7.9000000000000001E-2</v>
      </c>
      <c r="E124" s="6">
        <v>-31.651</v>
      </c>
    </row>
    <row r="125" spans="1:5" x14ac:dyDescent="0.3">
      <c r="A125" s="8" t="s">
        <v>15</v>
      </c>
      <c r="B125" s="24">
        <v>2</v>
      </c>
      <c r="C125" s="25" t="s">
        <v>56</v>
      </c>
      <c r="D125" s="8">
        <v>8.3000000000000004E-2</v>
      </c>
      <c r="E125" s="6">
        <v>-25.244</v>
      </c>
    </row>
    <row r="126" spans="1:5" x14ac:dyDescent="0.3">
      <c r="A126" s="8" t="s">
        <v>15</v>
      </c>
      <c r="B126" s="24">
        <v>3</v>
      </c>
      <c r="C126" s="25" t="s">
        <v>56</v>
      </c>
      <c r="D126" s="8">
        <v>8.2000000000000003E-2</v>
      </c>
      <c r="E126" s="6">
        <v>-25.643999999999998</v>
      </c>
    </row>
    <row r="128" spans="1:5" x14ac:dyDescent="0.3">
      <c r="A128" s="27" t="s">
        <v>65</v>
      </c>
    </row>
    <row r="130" spans="1:2" x14ac:dyDescent="0.3">
      <c r="A130" s="28" t="s">
        <v>66</v>
      </c>
      <c r="B130" s="28" t="s">
        <v>5</v>
      </c>
    </row>
    <row r="131" spans="1:2" x14ac:dyDescent="0.3">
      <c r="A131" s="28" t="s">
        <v>67</v>
      </c>
      <c r="B131" s="28" t="s">
        <v>68</v>
      </c>
    </row>
    <row r="132" spans="1:2" x14ac:dyDescent="0.3">
      <c r="A132" s="28"/>
      <c r="B132" s="28"/>
    </row>
    <row r="134" spans="1:2" x14ac:dyDescent="0.3">
      <c r="A134" s="27" t="s">
        <v>69</v>
      </c>
    </row>
    <row r="136" spans="1:2" x14ac:dyDescent="0.3">
      <c r="A136" s="28" t="s">
        <v>70</v>
      </c>
      <c r="B136" s="28">
        <v>22</v>
      </c>
    </row>
    <row r="137" spans="1:2" x14ac:dyDescent="0.3">
      <c r="A137" s="28"/>
      <c r="B137" s="28"/>
    </row>
    <row r="139" spans="1:2" x14ac:dyDescent="0.3">
      <c r="A139" s="27" t="s">
        <v>71</v>
      </c>
    </row>
    <row r="141" spans="1:2" x14ac:dyDescent="0.3">
      <c r="A141" s="28" t="s">
        <v>72</v>
      </c>
      <c r="B141" s="28">
        <v>562</v>
      </c>
    </row>
    <row r="142" spans="1:2" x14ac:dyDescent="0.3">
      <c r="A142" s="28"/>
      <c r="B142" s="28"/>
    </row>
    <row r="144" spans="1:2" x14ac:dyDescent="0.3">
      <c r="A144" s="27" t="s">
        <v>73</v>
      </c>
    </row>
    <row r="145" spans="1:2" x14ac:dyDescent="0.3">
      <c r="A145" t="s">
        <v>74</v>
      </c>
    </row>
    <row r="147" spans="1:2" x14ac:dyDescent="0.3">
      <c r="A147" s="28" t="s">
        <v>75</v>
      </c>
      <c r="B147" s="28">
        <v>0.5</v>
      </c>
    </row>
    <row r="148" spans="1:2" x14ac:dyDescent="0.3">
      <c r="A148" s="28" t="s">
        <v>76</v>
      </c>
      <c r="B148" s="28" t="s">
        <v>77</v>
      </c>
    </row>
    <row r="149" spans="1:2" x14ac:dyDescent="0.3">
      <c r="A149" s="28" t="s">
        <v>78</v>
      </c>
      <c r="B149" s="28" t="s">
        <v>79</v>
      </c>
    </row>
    <row r="150" spans="1:2" x14ac:dyDescent="0.3">
      <c r="A150" s="28" t="s">
        <v>80</v>
      </c>
      <c r="B150" s="28" t="s">
        <v>79</v>
      </c>
    </row>
    <row r="151" spans="1:2" x14ac:dyDescent="0.3">
      <c r="A151" s="28" t="s">
        <v>81</v>
      </c>
      <c r="B151" s="28" t="s">
        <v>79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56"/>
  <sheetViews>
    <sheetView workbookViewId="0"/>
  </sheetViews>
  <sheetFormatPr defaultRowHeight="14.4" x14ac:dyDescent="0.3"/>
  <cols>
    <col min="2" max="2" width="17.5546875" customWidth="1"/>
    <col min="3" max="3" width="22.109375" customWidth="1"/>
    <col min="4" max="4" width="13.88671875" customWidth="1"/>
    <col min="5" max="5" width="9.44140625" bestFit="1" customWidth="1"/>
    <col min="6" max="6" width="14.33203125" customWidth="1"/>
    <col min="7" max="7" width="17.5546875" customWidth="1"/>
    <col min="8" max="8" width="11.33203125" customWidth="1"/>
    <col min="9" max="9" width="9.33203125" customWidth="1"/>
    <col min="10" max="10" width="15.6640625" customWidth="1"/>
  </cols>
  <sheetData>
    <row r="2" spans="1:13" x14ac:dyDescent="0.3">
      <c r="B2" t="s">
        <v>7</v>
      </c>
    </row>
    <row r="3" spans="1:13" x14ac:dyDescent="0.3">
      <c r="B3" s="2">
        <v>1</v>
      </c>
      <c r="C3" s="2">
        <v>2</v>
      </c>
      <c r="D3" s="2">
        <v>3</v>
      </c>
      <c r="E3" s="2">
        <v>4</v>
      </c>
      <c r="F3" s="2">
        <v>5</v>
      </c>
      <c r="G3" s="2">
        <v>6</v>
      </c>
      <c r="H3" s="2">
        <v>7</v>
      </c>
      <c r="I3" s="2">
        <v>8</v>
      </c>
      <c r="J3" s="2">
        <v>9</v>
      </c>
      <c r="K3" s="2">
        <v>10</v>
      </c>
      <c r="L3" s="2">
        <v>11</v>
      </c>
      <c r="M3" s="2">
        <v>12</v>
      </c>
    </row>
    <row r="4" spans="1:13" x14ac:dyDescent="0.3">
      <c r="A4" s="2" t="s">
        <v>8</v>
      </c>
      <c r="B4" s="3">
        <v>0.98199999999999998</v>
      </c>
      <c r="C4" s="4">
        <v>0.96499999999999997</v>
      </c>
      <c r="D4" s="4">
        <v>0.97399999999999998</v>
      </c>
      <c r="E4" s="4">
        <v>0.17399999999999999</v>
      </c>
      <c r="F4" s="4">
        <v>0.245</v>
      </c>
      <c r="G4" s="4">
        <v>0.60799999999999998</v>
      </c>
      <c r="H4" s="4">
        <v>0.74399999999999999</v>
      </c>
      <c r="I4" s="4">
        <v>8.2000000000000003E-2</v>
      </c>
      <c r="J4" s="4"/>
      <c r="K4" s="4"/>
      <c r="L4" s="4"/>
      <c r="M4" s="5"/>
    </row>
    <row r="5" spans="1:13" x14ac:dyDescent="0.3">
      <c r="A5" s="2" t="s">
        <v>9</v>
      </c>
      <c r="B5" s="6">
        <v>0.79300000000000004</v>
      </c>
      <c r="C5" s="7">
        <v>0.79300000000000004</v>
      </c>
      <c r="D5" s="7">
        <v>0.78600000000000003</v>
      </c>
      <c r="E5" s="7">
        <v>0.187</v>
      </c>
      <c r="F5" s="7">
        <v>0.32600000000000001</v>
      </c>
      <c r="G5" s="7">
        <v>0.70299999999999996</v>
      </c>
      <c r="H5" s="7">
        <v>0.83099999999999996</v>
      </c>
      <c r="I5" s="7">
        <v>8.3000000000000004E-2</v>
      </c>
      <c r="J5" s="7"/>
      <c r="K5" s="7"/>
      <c r="L5" s="7"/>
      <c r="M5" s="8"/>
    </row>
    <row r="6" spans="1:13" x14ac:dyDescent="0.3">
      <c r="A6" s="2" t="s">
        <v>10</v>
      </c>
      <c r="B6" s="6">
        <v>0.54900000000000004</v>
      </c>
      <c r="C6" s="7">
        <v>0.55100000000000005</v>
      </c>
      <c r="D6" s="7">
        <v>0.55000000000000004</v>
      </c>
      <c r="E6" s="7">
        <v>0.28000000000000003</v>
      </c>
      <c r="F6" s="7">
        <v>0.32300000000000001</v>
      </c>
      <c r="G6" s="7">
        <v>0.81799999999999995</v>
      </c>
      <c r="H6" s="7">
        <v>0.81699999999999995</v>
      </c>
      <c r="I6" s="7">
        <v>8.3000000000000004E-2</v>
      </c>
      <c r="J6" s="7"/>
      <c r="K6" s="7"/>
      <c r="L6" s="7"/>
      <c r="M6" s="8"/>
    </row>
    <row r="7" spans="1:13" x14ac:dyDescent="0.3">
      <c r="A7" s="2" t="s">
        <v>11</v>
      </c>
      <c r="B7" s="6">
        <v>0.46800000000000003</v>
      </c>
      <c r="C7" s="7">
        <v>0.46600000000000003</v>
      </c>
      <c r="D7" s="7">
        <v>0.47399999999999998</v>
      </c>
      <c r="E7" s="7"/>
      <c r="F7" s="7"/>
      <c r="G7" s="7"/>
      <c r="H7" s="7"/>
      <c r="I7" s="7"/>
      <c r="J7" s="7"/>
      <c r="K7" s="7"/>
      <c r="L7" s="7"/>
      <c r="M7" s="8"/>
    </row>
    <row r="8" spans="1:13" x14ac:dyDescent="0.3">
      <c r="A8" s="2" t="s">
        <v>12</v>
      </c>
      <c r="B8" s="6">
        <v>0.33600000000000002</v>
      </c>
      <c r="C8" s="7">
        <v>0.33600000000000002</v>
      </c>
      <c r="D8" s="7">
        <v>0.34599999999999997</v>
      </c>
      <c r="E8" s="7"/>
      <c r="F8" s="7"/>
      <c r="G8" s="7"/>
      <c r="H8" s="7"/>
      <c r="I8" s="7"/>
      <c r="J8" s="7"/>
      <c r="K8" s="7"/>
      <c r="L8" s="7"/>
      <c r="M8" s="8"/>
    </row>
    <row r="9" spans="1:13" x14ac:dyDescent="0.3">
      <c r="A9" s="2" t="s">
        <v>13</v>
      </c>
      <c r="B9" s="6">
        <v>0.21099999999999999</v>
      </c>
      <c r="C9" s="7">
        <v>0.21199999999999999</v>
      </c>
      <c r="D9" s="7">
        <v>0.216</v>
      </c>
      <c r="E9" s="7"/>
      <c r="F9" s="7"/>
      <c r="G9" s="7"/>
      <c r="H9" s="7"/>
      <c r="I9" s="7"/>
      <c r="J9" s="7"/>
      <c r="K9" s="7"/>
      <c r="L9" s="7"/>
      <c r="M9" s="8"/>
    </row>
    <row r="10" spans="1:13" x14ac:dyDescent="0.3">
      <c r="A10" s="2" t="s">
        <v>14</v>
      </c>
      <c r="B10" s="6">
        <v>0.14699999999999999</v>
      </c>
      <c r="C10" s="7">
        <v>0.14499999999999999</v>
      </c>
      <c r="D10" s="7">
        <v>0.14699999999999999</v>
      </c>
      <c r="E10" s="7"/>
      <c r="F10" s="7"/>
      <c r="G10" s="7"/>
      <c r="H10" s="7"/>
      <c r="I10" s="7"/>
      <c r="J10" s="7"/>
      <c r="K10" s="7"/>
      <c r="L10" s="7"/>
      <c r="M10" s="8"/>
    </row>
    <row r="11" spans="1:13" x14ac:dyDescent="0.3">
      <c r="A11" s="2" t="s">
        <v>15</v>
      </c>
      <c r="B11" s="9">
        <v>0.09</v>
      </c>
      <c r="C11" s="10">
        <v>0.09</v>
      </c>
      <c r="D11" s="10">
        <v>8.7999999999999995E-2</v>
      </c>
      <c r="E11" s="10"/>
      <c r="F11" s="10"/>
      <c r="G11" s="10"/>
      <c r="H11" s="10"/>
      <c r="I11" s="10"/>
      <c r="J11" s="10"/>
      <c r="K11" s="10"/>
      <c r="L11" s="10"/>
      <c r="M11" s="11"/>
    </row>
    <row r="13" spans="1:13" x14ac:dyDescent="0.3">
      <c r="B13" t="s">
        <v>179</v>
      </c>
    </row>
    <row r="14" spans="1:13" ht="43.2" x14ac:dyDescent="0.3">
      <c r="B14" s="73" t="s">
        <v>131</v>
      </c>
      <c r="C14" s="73" t="s">
        <v>132</v>
      </c>
      <c r="D14" s="73" t="s">
        <v>133</v>
      </c>
      <c r="E14" s="73" t="s">
        <v>134</v>
      </c>
      <c r="F14" s="73" t="s">
        <v>135</v>
      </c>
      <c r="G14" s="73" t="s">
        <v>136</v>
      </c>
      <c r="H14" s="73" t="s">
        <v>137</v>
      </c>
      <c r="I14" s="73" t="s">
        <v>181</v>
      </c>
      <c r="J14" s="73" t="s">
        <v>180</v>
      </c>
      <c r="L14" s="2"/>
      <c r="M14" s="2"/>
    </row>
    <row r="15" spans="1:13" x14ac:dyDescent="0.3">
      <c r="A15" s="77" t="s">
        <v>8</v>
      </c>
      <c r="B15" s="74">
        <v>0.97366666666666679</v>
      </c>
      <c r="C15" s="74">
        <v>2000</v>
      </c>
      <c r="D15" s="74">
        <v>20</v>
      </c>
      <c r="E15" s="74" t="s">
        <v>138</v>
      </c>
      <c r="F15" s="74">
        <v>0.17399999999999999</v>
      </c>
      <c r="G15" s="74">
        <v>1.6450719999999999</v>
      </c>
      <c r="H15" s="74">
        <v>0.27417866666666663</v>
      </c>
      <c r="I15" s="74">
        <f t="shared" ref="I15:I26" si="0">J15/H15</f>
        <v>0.30000000000000004</v>
      </c>
      <c r="J15" s="75">
        <v>8.2253599999999996E-2</v>
      </c>
      <c r="L15" s="7"/>
      <c r="M15" s="7"/>
    </row>
    <row r="16" spans="1:13" x14ac:dyDescent="0.3">
      <c r="A16" s="77" t="s">
        <v>9</v>
      </c>
      <c r="B16" s="74">
        <v>0.79066666666666663</v>
      </c>
      <c r="C16" s="74">
        <v>1500</v>
      </c>
      <c r="D16" s="74">
        <v>15</v>
      </c>
      <c r="E16" s="74" t="s">
        <v>139</v>
      </c>
      <c r="F16" s="74">
        <v>0.187</v>
      </c>
      <c r="G16" s="74">
        <v>1.933386</v>
      </c>
      <c r="H16" s="74">
        <v>0.32223099999999999</v>
      </c>
      <c r="I16" s="74">
        <f t="shared" si="0"/>
        <v>0.3</v>
      </c>
      <c r="J16" s="75">
        <v>9.66693E-2</v>
      </c>
      <c r="L16" s="7"/>
      <c r="M16" s="7"/>
    </row>
    <row r="17" spans="1:13" x14ac:dyDescent="0.3">
      <c r="A17" s="77" t="s">
        <v>10</v>
      </c>
      <c r="B17" s="74">
        <v>0.55000000000000004</v>
      </c>
      <c r="C17" s="74">
        <v>1000</v>
      </c>
      <c r="D17" s="74">
        <v>10</v>
      </c>
      <c r="E17" s="74" t="s">
        <v>140</v>
      </c>
      <c r="F17" s="74">
        <v>0.28000000000000003</v>
      </c>
      <c r="G17" s="74">
        <v>3.9959400000000005</v>
      </c>
      <c r="H17" s="74">
        <v>0.66599000000000008</v>
      </c>
      <c r="I17" s="74">
        <f t="shared" si="0"/>
        <v>0.3</v>
      </c>
      <c r="J17" s="75">
        <v>0.199797</v>
      </c>
      <c r="L17" s="7"/>
      <c r="M17" s="7"/>
    </row>
    <row r="18" spans="1:13" x14ac:dyDescent="0.3">
      <c r="A18" s="77" t="s">
        <v>11</v>
      </c>
      <c r="B18" s="74">
        <v>0.46933333333333332</v>
      </c>
      <c r="C18" s="74">
        <v>750</v>
      </c>
      <c r="D18" s="74">
        <v>7.5</v>
      </c>
      <c r="E18" s="74" t="s">
        <v>141</v>
      </c>
      <c r="F18" s="74">
        <v>0.245</v>
      </c>
      <c r="G18" s="74">
        <v>3.2197099999999996</v>
      </c>
      <c r="H18" s="74">
        <v>0.53661833333333331</v>
      </c>
      <c r="I18" s="74">
        <f t="shared" si="0"/>
        <v>0.30000000000000004</v>
      </c>
      <c r="J18" s="75">
        <v>0.1609855</v>
      </c>
      <c r="L18" s="7"/>
      <c r="M18" s="7"/>
    </row>
    <row r="19" spans="1:13" x14ac:dyDescent="0.3">
      <c r="A19" s="77" t="s">
        <v>12</v>
      </c>
      <c r="B19" s="74">
        <v>0.33933333333333332</v>
      </c>
      <c r="C19" s="74">
        <v>500</v>
      </c>
      <c r="D19" s="74">
        <v>5</v>
      </c>
      <c r="E19" s="74" t="s">
        <v>142</v>
      </c>
      <c r="F19" s="74">
        <v>0.32600000000000001</v>
      </c>
      <c r="G19" s="74">
        <v>5.0161280000000001</v>
      </c>
      <c r="H19" s="74">
        <v>0.83602133333333339</v>
      </c>
      <c r="I19" s="74">
        <f t="shared" si="0"/>
        <v>0.29999999999999993</v>
      </c>
      <c r="J19" s="75">
        <v>0.25080639999999998</v>
      </c>
      <c r="L19" s="7"/>
      <c r="M19" s="7"/>
    </row>
    <row r="20" spans="1:13" x14ac:dyDescent="0.3">
      <c r="A20" s="77" t="s">
        <v>13</v>
      </c>
      <c r="B20" s="74">
        <v>0.21299999999999999</v>
      </c>
      <c r="C20" s="74">
        <v>250</v>
      </c>
      <c r="D20" s="74">
        <v>2.5</v>
      </c>
      <c r="E20" s="74" t="s">
        <v>143</v>
      </c>
      <c r="F20" s="74">
        <v>0.32300000000000001</v>
      </c>
      <c r="G20" s="74">
        <v>4.9495940000000012</v>
      </c>
      <c r="H20" s="74">
        <v>0.82493233333333349</v>
      </c>
      <c r="I20" s="74">
        <f t="shared" si="0"/>
        <v>0.29999999999999993</v>
      </c>
      <c r="J20" s="75">
        <v>0.2474797</v>
      </c>
      <c r="L20" s="7"/>
      <c r="M20" s="7"/>
    </row>
    <row r="21" spans="1:13" x14ac:dyDescent="0.3">
      <c r="A21" s="77" t="s">
        <v>14</v>
      </c>
      <c r="B21" s="74">
        <v>0.14633333333333332</v>
      </c>
      <c r="C21" s="74">
        <v>125</v>
      </c>
      <c r="D21" s="74">
        <v>1.25</v>
      </c>
      <c r="E21" s="74" t="s">
        <v>144</v>
      </c>
      <c r="F21" s="74">
        <v>0.60799999999999998</v>
      </c>
      <c r="G21" s="74">
        <v>11.270323999999999</v>
      </c>
      <c r="H21" s="74">
        <v>1.8783873333333332</v>
      </c>
      <c r="I21" s="74">
        <f t="shared" si="0"/>
        <v>0.30000000000000004</v>
      </c>
      <c r="J21" s="75">
        <v>0.56351620000000002</v>
      </c>
      <c r="L21" s="7"/>
      <c r="M21" s="7"/>
    </row>
    <row r="22" spans="1:13" x14ac:dyDescent="0.3">
      <c r="A22" s="77" t="s">
        <v>15</v>
      </c>
      <c r="B22" s="74">
        <v>8.9333333333333334E-2</v>
      </c>
      <c r="C22" s="74">
        <v>25</v>
      </c>
      <c r="D22" s="74">
        <v>0.25</v>
      </c>
      <c r="E22" s="74" t="s">
        <v>145</v>
      </c>
      <c r="F22" s="74">
        <v>0.70299999999999996</v>
      </c>
      <c r="G22" s="74">
        <v>13.377234</v>
      </c>
      <c r="H22" s="74">
        <v>2.2295389999999999</v>
      </c>
      <c r="I22" s="74">
        <f t="shared" si="0"/>
        <v>0.3</v>
      </c>
      <c r="J22" s="75">
        <v>0.6688617</v>
      </c>
      <c r="L22" s="7"/>
      <c r="M22" s="7"/>
    </row>
    <row r="23" spans="1:13" x14ac:dyDescent="0.3">
      <c r="A23" s="75"/>
      <c r="B23" s="75"/>
      <c r="C23" s="75"/>
      <c r="D23" s="75"/>
      <c r="E23" s="75" t="s">
        <v>146</v>
      </c>
      <c r="F23" s="75">
        <v>0.81799999999999995</v>
      </c>
      <c r="G23" s="75">
        <v>15.927704</v>
      </c>
      <c r="H23" s="75">
        <v>2.6546173333333334</v>
      </c>
      <c r="I23" s="74">
        <f t="shared" si="0"/>
        <v>0.3</v>
      </c>
      <c r="J23" s="75">
        <v>0.79638520000000002</v>
      </c>
    </row>
    <row r="24" spans="1:13" x14ac:dyDescent="0.3">
      <c r="A24" s="75"/>
      <c r="B24" s="75"/>
      <c r="C24" s="75"/>
      <c r="D24" s="75"/>
      <c r="E24" s="75" t="s">
        <v>147</v>
      </c>
      <c r="F24" s="75">
        <v>0.74399999999999999</v>
      </c>
      <c r="G24" s="75">
        <v>14.286531999999999</v>
      </c>
      <c r="H24" s="75">
        <v>2.3810886666666664</v>
      </c>
      <c r="I24" s="74">
        <f t="shared" si="0"/>
        <v>0.30000000000000004</v>
      </c>
      <c r="J24" s="75">
        <v>0.71432660000000003</v>
      </c>
    </row>
    <row r="25" spans="1:13" x14ac:dyDescent="0.3">
      <c r="A25" s="75"/>
      <c r="B25" s="75"/>
      <c r="C25" s="75"/>
      <c r="D25" s="75"/>
      <c r="E25" s="75" t="s">
        <v>148</v>
      </c>
      <c r="F25" s="75">
        <v>0.83099999999999996</v>
      </c>
      <c r="G25" s="75">
        <v>16.216018000000002</v>
      </c>
      <c r="H25" s="75">
        <v>2.702669666666667</v>
      </c>
      <c r="I25" s="74">
        <f t="shared" si="0"/>
        <v>0.3</v>
      </c>
      <c r="J25" s="75">
        <v>0.81080090000000005</v>
      </c>
    </row>
    <row r="26" spans="1:13" x14ac:dyDescent="0.3">
      <c r="A26" s="75"/>
      <c r="B26" s="75"/>
      <c r="C26" s="75"/>
      <c r="D26" s="75"/>
      <c r="E26" s="75" t="s">
        <v>149</v>
      </c>
      <c r="F26" s="75">
        <v>0.81699999999999995</v>
      </c>
      <c r="G26" s="75">
        <v>15.905526</v>
      </c>
      <c r="H26" s="75">
        <v>2.6509209999999999</v>
      </c>
      <c r="I26" s="74">
        <f t="shared" si="0"/>
        <v>0.30000000000000004</v>
      </c>
      <c r="J26" s="75">
        <v>0.79527630000000005</v>
      </c>
    </row>
    <row r="30" spans="1:13" x14ac:dyDescent="0.3">
      <c r="A30" t="s">
        <v>150</v>
      </c>
    </row>
    <row r="31" spans="1:13" x14ac:dyDescent="0.3">
      <c r="A31" t="s">
        <v>151</v>
      </c>
      <c r="E31" t="s">
        <v>8</v>
      </c>
    </row>
    <row r="32" spans="1:13" x14ac:dyDescent="0.3">
      <c r="A32" t="s">
        <v>152</v>
      </c>
      <c r="E32" t="s">
        <v>153</v>
      </c>
    </row>
    <row r="33" spans="1:5" x14ac:dyDescent="0.3">
      <c r="A33" t="s">
        <v>154</v>
      </c>
      <c r="E33" t="s">
        <v>155</v>
      </c>
    </row>
    <row r="34" spans="1:5" x14ac:dyDescent="0.3">
      <c r="A34" t="s">
        <v>156</v>
      </c>
      <c r="E34" t="s">
        <v>157</v>
      </c>
    </row>
    <row r="35" spans="1:5" x14ac:dyDescent="0.3">
      <c r="A35" t="s">
        <v>158</v>
      </c>
      <c r="E35">
        <v>90</v>
      </c>
    </row>
    <row r="36" spans="1:5" x14ac:dyDescent="0.3">
      <c r="A36" t="s">
        <v>159</v>
      </c>
      <c r="E36">
        <v>43</v>
      </c>
    </row>
    <row r="37" spans="1:5" x14ac:dyDescent="0.3">
      <c r="A37" t="s">
        <v>160</v>
      </c>
      <c r="E37" s="76">
        <v>1</v>
      </c>
    </row>
    <row r="38" spans="1:5" x14ac:dyDescent="0.3">
      <c r="A38" t="s">
        <v>161</v>
      </c>
      <c r="E38" s="76">
        <v>1</v>
      </c>
    </row>
    <row r="39" spans="1:5" x14ac:dyDescent="0.3">
      <c r="A39" t="s">
        <v>162</v>
      </c>
      <c r="E39" s="76">
        <v>1</v>
      </c>
    </row>
    <row r="40" spans="1:5" x14ac:dyDescent="0.3">
      <c r="A40" t="s">
        <v>163</v>
      </c>
      <c r="E40">
        <v>1</v>
      </c>
    </row>
    <row r="41" spans="1:5" x14ac:dyDescent="0.3">
      <c r="A41" t="s">
        <v>164</v>
      </c>
      <c r="E41">
        <v>60246</v>
      </c>
    </row>
    <row r="43" spans="1:5" x14ac:dyDescent="0.3">
      <c r="A43" t="s">
        <v>166</v>
      </c>
    </row>
    <row r="44" spans="1:5" x14ac:dyDescent="0.3">
      <c r="A44" t="s">
        <v>167</v>
      </c>
      <c r="E44">
        <v>140</v>
      </c>
    </row>
    <row r="45" spans="1:5" x14ac:dyDescent="0.3">
      <c r="A45" t="s">
        <v>168</v>
      </c>
      <c r="E45" t="s">
        <v>169</v>
      </c>
    </row>
    <row r="46" spans="1:5" x14ac:dyDescent="0.3">
      <c r="A46" t="s">
        <v>170</v>
      </c>
      <c r="E46" t="s">
        <v>171</v>
      </c>
    </row>
    <row r="47" spans="1:5" x14ac:dyDescent="0.3">
      <c r="A47" t="s">
        <v>172</v>
      </c>
      <c r="E47">
        <v>141</v>
      </c>
    </row>
    <row r="48" spans="1:5" x14ac:dyDescent="0.3">
      <c r="A48" t="s">
        <v>168</v>
      </c>
      <c r="E48" t="s">
        <v>169</v>
      </c>
    </row>
    <row r="49" spans="1:5" x14ac:dyDescent="0.3">
      <c r="A49" t="s">
        <v>170</v>
      </c>
      <c r="E49" t="s">
        <v>173</v>
      </c>
    </row>
    <row r="50" spans="1:5" x14ac:dyDescent="0.3">
      <c r="A50" t="s">
        <v>174</v>
      </c>
      <c r="E50">
        <v>142</v>
      </c>
    </row>
    <row r="51" spans="1:5" x14ac:dyDescent="0.3">
      <c r="A51" t="s">
        <v>168</v>
      </c>
      <c r="E51" t="s">
        <v>169</v>
      </c>
    </row>
    <row r="52" spans="1:5" x14ac:dyDescent="0.3">
      <c r="A52" t="s">
        <v>170</v>
      </c>
      <c r="E52" t="s">
        <v>175</v>
      </c>
    </row>
    <row r="54" spans="1:5" x14ac:dyDescent="0.3">
      <c r="A54" t="s">
        <v>176</v>
      </c>
    </row>
    <row r="55" spans="1:5" x14ac:dyDescent="0.3">
      <c r="A55" t="s">
        <v>177</v>
      </c>
      <c r="E55">
        <v>23000782</v>
      </c>
    </row>
    <row r="56" spans="1:5" x14ac:dyDescent="0.3">
      <c r="A56" t="s">
        <v>178</v>
      </c>
      <c r="E56" t="s">
        <v>165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8"/>
  <sheetViews>
    <sheetView zoomScale="60" zoomScaleNormal="60" workbookViewId="0">
      <selection sqref="A1:A4"/>
    </sheetView>
  </sheetViews>
  <sheetFormatPr defaultColWidth="8.88671875" defaultRowHeight="14.4" x14ac:dyDescent="0.3"/>
  <cols>
    <col min="1" max="1" width="8.88671875" style="45"/>
    <col min="2" max="2" width="36.6640625" style="45" bestFit="1" customWidth="1"/>
    <col min="3" max="3" width="18.5546875" style="45" bestFit="1" customWidth="1"/>
    <col min="4" max="4" width="16.33203125" style="45" customWidth="1"/>
    <col min="5" max="5" width="16.88671875" style="45" customWidth="1"/>
    <col min="6" max="42" width="8.88671875" style="45"/>
    <col min="43" max="16384" width="8.88671875" style="42"/>
  </cols>
  <sheetData>
    <row r="1" spans="1:42" s="46" customFormat="1" ht="109.8" thickBot="1" x14ac:dyDescent="0.35">
      <c r="A1" s="84"/>
      <c r="B1" s="27" t="s">
        <v>84</v>
      </c>
      <c r="C1" s="29" t="s">
        <v>85</v>
      </c>
      <c r="D1" s="29" t="s">
        <v>85</v>
      </c>
      <c r="E1" s="29" t="s">
        <v>85</v>
      </c>
      <c r="F1" s="29" t="s">
        <v>85</v>
      </c>
      <c r="G1" s="29" t="s">
        <v>85</v>
      </c>
      <c r="H1" s="29" t="s">
        <v>127</v>
      </c>
      <c r="I1" s="29" t="s">
        <v>127</v>
      </c>
      <c r="J1" s="29" t="s">
        <v>127</v>
      </c>
      <c r="K1" s="29" t="s">
        <v>127</v>
      </c>
      <c r="L1" s="29" t="s">
        <v>127</v>
      </c>
      <c r="M1" s="29" t="s">
        <v>86</v>
      </c>
      <c r="N1" s="29" t="s">
        <v>86</v>
      </c>
      <c r="O1" s="29" t="s">
        <v>86</v>
      </c>
      <c r="P1" s="29" t="s">
        <v>86</v>
      </c>
      <c r="Q1" s="29" t="s">
        <v>86</v>
      </c>
      <c r="R1" s="29" t="s">
        <v>128</v>
      </c>
      <c r="S1" s="29" t="s">
        <v>128</v>
      </c>
      <c r="T1" s="29" t="s">
        <v>128</v>
      </c>
      <c r="U1" s="30" t="s">
        <v>128</v>
      </c>
      <c r="V1" s="29" t="s">
        <v>128</v>
      </c>
      <c r="W1" s="29" t="s">
        <v>87</v>
      </c>
      <c r="X1" s="29" t="s">
        <v>87</v>
      </c>
      <c r="Y1" s="29" t="s">
        <v>87</v>
      </c>
      <c r="Z1" s="29" t="s">
        <v>87</v>
      </c>
      <c r="AA1" s="29" t="s">
        <v>87</v>
      </c>
      <c r="AB1" s="29" t="s">
        <v>129</v>
      </c>
      <c r="AC1" s="29" t="s">
        <v>129</v>
      </c>
      <c r="AD1" s="29" t="s">
        <v>129</v>
      </c>
      <c r="AE1" s="29" t="s">
        <v>129</v>
      </c>
      <c r="AF1" s="29" t="s">
        <v>129</v>
      </c>
      <c r="AG1" s="29" t="s">
        <v>88</v>
      </c>
      <c r="AH1" s="29" t="s">
        <v>88</v>
      </c>
      <c r="AI1" s="29" t="s">
        <v>88</v>
      </c>
      <c r="AJ1" s="29" t="s">
        <v>88</v>
      </c>
      <c r="AK1" s="29" t="s">
        <v>88</v>
      </c>
      <c r="AL1" s="29" t="s">
        <v>130</v>
      </c>
      <c r="AM1" s="29" t="s">
        <v>130</v>
      </c>
      <c r="AN1" s="29" t="s">
        <v>130</v>
      </c>
      <c r="AO1" s="29" t="s">
        <v>130</v>
      </c>
      <c r="AP1" s="29" t="s">
        <v>130</v>
      </c>
    </row>
    <row r="2" spans="1:42" x14ac:dyDescent="0.3">
      <c r="A2" s="84"/>
      <c r="B2" s="50" t="s">
        <v>89</v>
      </c>
      <c r="C2" s="51">
        <v>6153.92</v>
      </c>
      <c r="D2" s="52">
        <v>3308.087</v>
      </c>
      <c r="E2" s="52">
        <v>4582.7650000000003</v>
      </c>
      <c r="F2" s="52">
        <v>3347.1439999999998</v>
      </c>
      <c r="G2" s="52">
        <v>1683.671</v>
      </c>
      <c r="H2" s="52">
        <v>2203.8389999999999</v>
      </c>
      <c r="I2" s="52">
        <v>2576.6559999999999</v>
      </c>
      <c r="J2" s="52">
        <v>1923.3389999999999</v>
      </c>
      <c r="K2" s="52">
        <v>973.54399999999998</v>
      </c>
      <c r="L2" s="52">
        <v>1188.3579999999999</v>
      </c>
      <c r="M2" s="52">
        <v>758.73099999999999</v>
      </c>
      <c r="N2" s="52">
        <v>1848.7760000000001</v>
      </c>
      <c r="O2" s="52">
        <v>2818.0990000000002</v>
      </c>
      <c r="P2" s="52">
        <v>1261.146</v>
      </c>
      <c r="Q2" s="52">
        <v>1227.415</v>
      </c>
      <c r="R2" s="52">
        <v>2225.143</v>
      </c>
      <c r="S2" s="52">
        <v>1722.7280000000001</v>
      </c>
      <c r="T2" s="52">
        <v>1637.5129999999999</v>
      </c>
      <c r="U2" s="32">
        <v>-370.37099999999998</v>
      </c>
      <c r="V2" s="52">
        <v>1396.07</v>
      </c>
      <c r="W2" s="52">
        <v>2872.125</v>
      </c>
      <c r="X2" s="52">
        <v>2892.5940000000001</v>
      </c>
      <c r="Y2" s="52">
        <v>3005.174</v>
      </c>
      <c r="Z2" s="52">
        <v>3190.8589999999999</v>
      </c>
      <c r="AA2" s="52">
        <v>2705.4470000000001</v>
      </c>
      <c r="AB2" s="52">
        <v>2133.7710000000002</v>
      </c>
      <c r="AC2" s="52">
        <v>2215.6480000000001</v>
      </c>
      <c r="AD2" s="52">
        <v>1964.1690000000001</v>
      </c>
      <c r="AE2" s="52">
        <v>1690.759</v>
      </c>
      <c r="AF2" s="52">
        <v>1157.097</v>
      </c>
      <c r="AG2" s="52">
        <v>2964.2359999999999</v>
      </c>
      <c r="AH2" s="52">
        <v>2544.6170000000002</v>
      </c>
      <c r="AI2" s="52">
        <v>2573.8589999999999</v>
      </c>
      <c r="AJ2" s="52">
        <v>2097.2190000000001</v>
      </c>
      <c r="AK2" s="52">
        <v>1611.806</v>
      </c>
      <c r="AL2" s="52">
        <v>2048.9699999999998</v>
      </c>
      <c r="AM2" s="52">
        <v>1646.896</v>
      </c>
      <c r="AN2" s="52">
        <v>1471.4459999999999</v>
      </c>
      <c r="AO2" s="52">
        <v>1357.403</v>
      </c>
      <c r="AP2" s="52">
        <v>1208.27</v>
      </c>
    </row>
    <row r="3" spans="1:42" x14ac:dyDescent="0.3">
      <c r="A3" s="84"/>
      <c r="B3" s="53" t="s">
        <v>90</v>
      </c>
      <c r="C3" s="54">
        <v>5291.116</v>
      </c>
      <c r="D3" s="55">
        <v>3492.72</v>
      </c>
      <c r="E3" s="55">
        <v>4103.4290000000001</v>
      </c>
      <c r="F3" s="55">
        <v>3547.7550000000001</v>
      </c>
      <c r="G3" s="55">
        <v>1690.7719999999999</v>
      </c>
      <c r="H3" s="55">
        <v>2361.8420000000001</v>
      </c>
      <c r="I3" s="55">
        <v>2503.8679999999999</v>
      </c>
      <c r="J3" s="55">
        <v>2003.2280000000001</v>
      </c>
      <c r="K3" s="55">
        <v>1001.949</v>
      </c>
      <c r="L3" s="55">
        <v>1142.1990000000001</v>
      </c>
      <c r="M3" s="55">
        <v>680.61699999999996</v>
      </c>
      <c r="N3" s="55">
        <v>2139.9279999999999</v>
      </c>
      <c r="O3" s="55">
        <v>2473.6869999999999</v>
      </c>
      <c r="P3" s="55">
        <v>1497.2629999999999</v>
      </c>
      <c r="Q3" s="55">
        <v>1202.56</v>
      </c>
      <c r="R3" s="55">
        <v>2258.8739999999998</v>
      </c>
      <c r="S3" s="55">
        <v>1696.098</v>
      </c>
      <c r="T3" s="55">
        <v>1745.807</v>
      </c>
      <c r="U3" s="33">
        <v>-357.94400000000002</v>
      </c>
      <c r="V3" s="55">
        <v>1548.7470000000001</v>
      </c>
      <c r="W3" s="55">
        <v>2826.8</v>
      </c>
      <c r="X3" s="55">
        <v>2804.8690000000001</v>
      </c>
      <c r="Y3" s="55">
        <v>3060.7339999999999</v>
      </c>
      <c r="Z3" s="55">
        <v>3230.3359999999998</v>
      </c>
      <c r="AA3" s="55">
        <v>2559.2379999999998</v>
      </c>
      <c r="AB3" s="55">
        <v>2211.2620000000002</v>
      </c>
      <c r="AC3" s="55">
        <v>2268.2829999999999</v>
      </c>
      <c r="AD3" s="55">
        <v>2005.107</v>
      </c>
      <c r="AE3" s="55">
        <v>1655.6690000000001</v>
      </c>
      <c r="AF3" s="55">
        <v>1218.5050000000001</v>
      </c>
      <c r="AG3" s="55">
        <v>3091.4369999999999</v>
      </c>
      <c r="AH3" s="55">
        <v>2551.9279999999999</v>
      </c>
      <c r="AI3" s="55">
        <v>2559.2379999999998</v>
      </c>
      <c r="AJ3" s="55">
        <v>2246.3519999999999</v>
      </c>
      <c r="AK3" s="55">
        <v>1667.366</v>
      </c>
      <c r="AL3" s="55">
        <v>2084.06</v>
      </c>
      <c r="AM3" s="55">
        <v>1939.3140000000001</v>
      </c>
      <c r="AN3" s="55">
        <v>1519.6949999999999</v>
      </c>
      <c r="AO3" s="55">
        <v>1459.749</v>
      </c>
      <c r="AP3" s="55">
        <v>1265.2919999999999</v>
      </c>
    </row>
    <row r="4" spans="1:42" ht="15" thickBot="1" x14ac:dyDescent="0.35">
      <c r="A4" s="85"/>
      <c r="B4" s="53" t="s">
        <v>91</v>
      </c>
      <c r="C4" s="54">
        <v>5172.17</v>
      </c>
      <c r="D4" s="55">
        <v>3288.558</v>
      </c>
      <c r="E4" s="55">
        <v>3840.6819999999998</v>
      </c>
      <c r="F4" s="55">
        <v>3576.16</v>
      </c>
      <c r="G4" s="55">
        <v>8470.7099999999991</v>
      </c>
      <c r="H4" s="55">
        <v>2468.3620000000001</v>
      </c>
      <c r="I4" s="55">
        <v>2587.308</v>
      </c>
      <c r="J4" s="55">
        <v>2015.6559999999999</v>
      </c>
      <c r="K4" s="55">
        <v>920.28499999999997</v>
      </c>
      <c r="L4" s="55">
        <v>1183.0319999999999</v>
      </c>
      <c r="M4" s="55">
        <v>847.49699999999996</v>
      </c>
      <c r="N4" s="55">
        <v>2008.5540000000001</v>
      </c>
      <c r="O4" s="55">
        <v>2647.6689999999999</v>
      </c>
      <c r="P4" s="55">
        <v>1159.953</v>
      </c>
      <c r="Q4" s="55">
        <v>1323.2819999999999</v>
      </c>
      <c r="R4" s="55">
        <v>2342.3139999999999</v>
      </c>
      <c r="S4" s="55">
        <v>2161.232</v>
      </c>
      <c r="T4" s="55">
        <v>1781.3140000000001</v>
      </c>
      <c r="U4" s="33">
        <v>-377.47199999999998</v>
      </c>
      <c r="V4" s="55">
        <v>1577.152</v>
      </c>
      <c r="W4" s="55">
        <v>2788.7860000000001</v>
      </c>
      <c r="X4" s="55">
        <v>2888.2069999999999</v>
      </c>
      <c r="Y4" s="55">
        <v>2974.471</v>
      </c>
      <c r="Z4" s="55">
        <v>3253.7289999999998</v>
      </c>
      <c r="AA4" s="55">
        <v>2592.866</v>
      </c>
      <c r="AB4" s="55">
        <v>2203.951</v>
      </c>
      <c r="AC4" s="55">
        <v>2187.8679999999999</v>
      </c>
      <c r="AD4" s="55">
        <v>1965.6310000000001</v>
      </c>
      <c r="AE4" s="55">
        <v>1657.1310000000001</v>
      </c>
      <c r="AF4" s="55">
        <v>1170.2560000000001</v>
      </c>
      <c r="AG4" s="55">
        <v>3087.0509999999999</v>
      </c>
      <c r="AH4" s="55">
        <v>2600.1770000000001</v>
      </c>
      <c r="AI4" s="55">
        <v>2690.826</v>
      </c>
      <c r="AJ4" s="55">
        <v>2059.2049999999999</v>
      </c>
      <c r="AK4" s="55">
        <v>1711.2280000000001</v>
      </c>
      <c r="AL4" s="55">
        <v>2038.7349999999999</v>
      </c>
      <c r="AM4" s="55">
        <v>1774.098</v>
      </c>
      <c r="AN4" s="55">
        <v>1527.0050000000001</v>
      </c>
      <c r="AO4" s="55">
        <v>1471.4459999999999</v>
      </c>
      <c r="AP4" s="55">
        <v>1246.2850000000001</v>
      </c>
    </row>
    <row r="5" spans="1:42" s="47" customFormat="1" x14ac:dyDescent="0.3">
      <c r="A5" s="78" t="s">
        <v>92</v>
      </c>
      <c r="B5" s="44" t="s">
        <v>93</v>
      </c>
      <c r="C5" s="44">
        <f>AVERAGE(C2:C4)</f>
        <v>5539.0686666666661</v>
      </c>
      <c r="D5" s="44">
        <f t="shared" ref="D5:AP5" si="0">AVERAGE(D2:D4)</f>
        <v>3363.1216666666664</v>
      </c>
      <c r="E5" s="44">
        <f t="shared" si="0"/>
        <v>4175.6253333333334</v>
      </c>
      <c r="F5" s="44">
        <f t="shared" si="0"/>
        <v>3490.3529999999996</v>
      </c>
      <c r="G5" s="44">
        <f t="shared" si="0"/>
        <v>3948.384333333333</v>
      </c>
      <c r="H5" s="44">
        <f t="shared" si="0"/>
        <v>2344.681</v>
      </c>
      <c r="I5" s="44">
        <f t="shared" si="0"/>
        <v>2555.944</v>
      </c>
      <c r="J5" s="44">
        <f t="shared" si="0"/>
        <v>1980.741</v>
      </c>
      <c r="K5" s="44">
        <f t="shared" si="0"/>
        <v>965.2593333333333</v>
      </c>
      <c r="L5" s="44">
        <f t="shared" si="0"/>
        <v>1171.1963333333333</v>
      </c>
      <c r="M5" s="44">
        <f t="shared" si="0"/>
        <v>762.28166666666664</v>
      </c>
      <c r="N5" s="44">
        <f t="shared" si="0"/>
        <v>1999.086</v>
      </c>
      <c r="O5" s="44">
        <f t="shared" si="0"/>
        <v>2646.4850000000001</v>
      </c>
      <c r="P5" s="44">
        <f t="shared" si="0"/>
        <v>1306.1206666666665</v>
      </c>
      <c r="Q5" s="44">
        <f t="shared" si="0"/>
        <v>1251.0856666666666</v>
      </c>
      <c r="R5" s="44">
        <f t="shared" si="0"/>
        <v>2275.4436666666666</v>
      </c>
      <c r="S5" s="44">
        <f t="shared" si="0"/>
        <v>1860.0193333333334</v>
      </c>
      <c r="T5" s="44">
        <f t="shared" si="0"/>
        <v>1721.5446666666667</v>
      </c>
      <c r="U5" s="34">
        <f t="shared" si="0"/>
        <v>-368.59566666666666</v>
      </c>
      <c r="V5" s="44">
        <f t="shared" si="0"/>
        <v>1507.3230000000001</v>
      </c>
      <c r="W5" s="44">
        <f t="shared" si="0"/>
        <v>2829.2369999999996</v>
      </c>
      <c r="X5" s="44">
        <f t="shared" si="0"/>
        <v>2861.89</v>
      </c>
      <c r="Y5" s="44">
        <f t="shared" si="0"/>
        <v>3013.4596666666662</v>
      </c>
      <c r="Z5" s="44">
        <f t="shared" si="0"/>
        <v>3224.9746666666665</v>
      </c>
      <c r="AA5" s="44">
        <f t="shared" si="0"/>
        <v>2619.1836666666663</v>
      </c>
      <c r="AB5" s="44">
        <f t="shared" si="0"/>
        <v>2182.9946666666669</v>
      </c>
      <c r="AC5" s="44">
        <f t="shared" si="0"/>
        <v>2223.9330000000004</v>
      </c>
      <c r="AD5" s="44">
        <f t="shared" si="0"/>
        <v>1978.3023333333333</v>
      </c>
      <c r="AE5" s="44">
        <f t="shared" si="0"/>
        <v>1667.8530000000001</v>
      </c>
      <c r="AF5" s="44">
        <f t="shared" si="0"/>
        <v>1181.9526666666668</v>
      </c>
      <c r="AG5" s="44">
        <f t="shared" si="0"/>
        <v>3047.5746666666669</v>
      </c>
      <c r="AH5" s="44">
        <f t="shared" si="0"/>
        <v>2565.5740000000001</v>
      </c>
      <c r="AI5" s="44">
        <f t="shared" si="0"/>
        <v>2607.9743333333331</v>
      </c>
      <c r="AJ5" s="44">
        <f t="shared" si="0"/>
        <v>2134.2586666666666</v>
      </c>
      <c r="AK5" s="44">
        <f t="shared" si="0"/>
        <v>1663.4666666666665</v>
      </c>
      <c r="AL5" s="44">
        <f t="shared" si="0"/>
        <v>2057.2549999999997</v>
      </c>
      <c r="AM5" s="44">
        <f t="shared" si="0"/>
        <v>1786.7693333333334</v>
      </c>
      <c r="AN5" s="44">
        <f t="shared" si="0"/>
        <v>1506.0486666666666</v>
      </c>
      <c r="AO5" s="44">
        <f t="shared" si="0"/>
        <v>1429.5326666666667</v>
      </c>
      <c r="AP5" s="44">
        <f t="shared" si="0"/>
        <v>1239.9489999999998</v>
      </c>
    </row>
    <row r="6" spans="1:42" x14ac:dyDescent="0.3">
      <c r="A6" s="79"/>
      <c r="B6" s="42" t="s">
        <v>94</v>
      </c>
      <c r="C6" s="42">
        <f t="shared" ref="C6:AP6" si="1">C5/1000</f>
        <v>5.5390686666666662</v>
      </c>
      <c r="D6" s="42">
        <f t="shared" si="1"/>
        <v>3.3631216666666663</v>
      </c>
      <c r="E6" s="42">
        <f t="shared" si="1"/>
        <v>4.1756253333333335</v>
      </c>
      <c r="F6" s="42">
        <f t="shared" si="1"/>
        <v>3.4903529999999998</v>
      </c>
      <c r="G6" s="42">
        <f t="shared" si="1"/>
        <v>3.9483843333333328</v>
      </c>
      <c r="H6" s="42">
        <f t="shared" si="1"/>
        <v>2.344681</v>
      </c>
      <c r="I6" s="42">
        <f t="shared" si="1"/>
        <v>2.5559439999999998</v>
      </c>
      <c r="J6" s="42">
        <f t="shared" si="1"/>
        <v>1.9807410000000001</v>
      </c>
      <c r="K6" s="42">
        <f t="shared" si="1"/>
        <v>0.96525933333333325</v>
      </c>
      <c r="L6" s="42">
        <f t="shared" si="1"/>
        <v>1.1711963333333333</v>
      </c>
      <c r="M6" s="42">
        <f t="shared" si="1"/>
        <v>0.76228166666666664</v>
      </c>
      <c r="N6" s="42">
        <f t="shared" si="1"/>
        <v>1.9990859999999999</v>
      </c>
      <c r="O6" s="42">
        <f t="shared" si="1"/>
        <v>2.6464850000000002</v>
      </c>
      <c r="P6" s="42">
        <f t="shared" si="1"/>
        <v>1.3061206666666665</v>
      </c>
      <c r="Q6" s="42">
        <f t="shared" si="1"/>
        <v>1.2510856666666665</v>
      </c>
      <c r="R6" s="42">
        <f t="shared" si="1"/>
        <v>2.2754436666666664</v>
      </c>
      <c r="S6" s="42">
        <f t="shared" si="1"/>
        <v>1.8600193333333335</v>
      </c>
      <c r="T6" s="42">
        <f t="shared" si="1"/>
        <v>1.7215446666666667</v>
      </c>
      <c r="U6" s="35">
        <f t="shared" si="1"/>
        <v>-0.36859566666666665</v>
      </c>
      <c r="V6" s="42">
        <f t="shared" si="1"/>
        <v>1.5073230000000002</v>
      </c>
      <c r="W6" s="42">
        <f t="shared" si="1"/>
        <v>2.8292369999999996</v>
      </c>
      <c r="X6" s="42">
        <f t="shared" si="1"/>
        <v>2.8618899999999998</v>
      </c>
      <c r="Y6" s="42">
        <f t="shared" si="1"/>
        <v>3.013459666666666</v>
      </c>
      <c r="Z6" s="42">
        <f t="shared" si="1"/>
        <v>3.2249746666666663</v>
      </c>
      <c r="AA6" s="42">
        <f t="shared" si="1"/>
        <v>2.6191836666666664</v>
      </c>
      <c r="AB6" s="42">
        <f t="shared" si="1"/>
        <v>2.1829946666666671</v>
      </c>
      <c r="AC6" s="42">
        <f t="shared" si="1"/>
        <v>2.2239330000000006</v>
      </c>
      <c r="AD6" s="42">
        <f t="shared" si="1"/>
        <v>1.9783023333333334</v>
      </c>
      <c r="AE6" s="42">
        <f t="shared" si="1"/>
        <v>1.667853</v>
      </c>
      <c r="AF6" s="42">
        <f t="shared" si="1"/>
        <v>1.1819526666666669</v>
      </c>
      <c r="AG6" s="42">
        <f t="shared" si="1"/>
        <v>3.0475746666666668</v>
      </c>
      <c r="AH6" s="42">
        <f t="shared" si="1"/>
        <v>2.5655740000000002</v>
      </c>
      <c r="AI6" s="42">
        <f t="shared" si="1"/>
        <v>2.607974333333333</v>
      </c>
      <c r="AJ6" s="42">
        <f t="shared" si="1"/>
        <v>2.1342586666666667</v>
      </c>
      <c r="AK6" s="42">
        <f t="shared" si="1"/>
        <v>1.6634666666666664</v>
      </c>
      <c r="AL6" s="42">
        <f t="shared" si="1"/>
        <v>2.0572549999999996</v>
      </c>
      <c r="AM6" s="42">
        <f t="shared" si="1"/>
        <v>1.7867693333333334</v>
      </c>
      <c r="AN6" s="42">
        <f t="shared" si="1"/>
        <v>1.5060486666666666</v>
      </c>
      <c r="AO6" s="42">
        <f t="shared" si="1"/>
        <v>1.4295326666666668</v>
      </c>
      <c r="AP6" s="42">
        <f t="shared" si="1"/>
        <v>1.2399489999999997</v>
      </c>
    </row>
    <row r="7" spans="1:42" x14ac:dyDescent="0.3">
      <c r="A7" s="79"/>
      <c r="B7" s="42" t="s">
        <v>95</v>
      </c>
      <c r="C7" s="42">
        <f>C6*100</f>
        <v>553.90686666666659</v>
      </c>
      <c r="D7" s="42">
        <f t="shared" ref="D7:AP7" si="2">D6*100</f>
        <v>336.31216666666666</v>
      </c>
      <c r="E7" s="42">
        <f t="shared" si="2"/>
        <v>417.56253333333336</v>
      </c>
      <c r="F7" s="42">
        <f t="shared" si="2"/>
        <v>349.03530000000001</v>
      </c>
      <c r="G7" s="42">
        <f t="shared" si="2"/>
        <v>394.83843333333328</v>
      </c>
      <c r="H7" s="42">
        <f t="shared" si="2"/>
        <v>234.46809999999999</v>
      </c>
      <c r="I7" s="42">
        <f t="shared" si="2"/>
        <v>255.59439999999998</v>
      </c>
      <c r="J7" s="42">
        <f t="shared" si="2"/>
        <v>198.07410000000002</v>
      </c>
      <c r="K7" s="42">
        <f t="shared" si="2"/>
        <v>96.525933333333327</v>
      </c>
      <c r="L7" s="42">
        <f t="shared" si="2"/>
        <v>117.11963333333333</v>
      </c>
      <c r="M7" s="42">
        <f t="shared" si="2"/>
        <v>76.228166666666667</v>
      </c>
      <c r="N7" s="42">
        <f t="shared" si="2"/>
        <v>199.90859999999998</v>
      </c>
      <c r="O7" s="42">
        <f t="shared" si="2"/>
        <v>264.64850000000001</v>
      </c>
      <c r="P7" s="42">
        <f t="shared" si="2"/>
        <v>130.61206666666664</v>
      </c>
      <c r="Q7" s="42">
        <f t="shared" si="2"/>
        <v>125.10856666666666</v>
      </c>
      <c r="R7" s="42">
        <f t="shared" si="2"/>
        <v>227.54436666666663</v>
      </c>
      <c r="S7" s="42">
        <f t="shared" si="2"/>
        <v>186.00193333333334</v>
      </c>
      <c r="T7" s="42">
        <f t="shared" si="2"/>
        <v>172.15446666666668</v>
      </c>
      <c r="U7" s="35">
        <f t="shared" si="2"/>
        <v>-36.859566666666666</v>
      </c>
      <c r="V7" s="42">
        <f t="shared" si="2"/>
        <v>150.73230000000001</v>
      </c>
      <c r="W7" s="42">
        <f t="shared" si="2"/>
        <v>282.92369999999994</v>
      </c>
      <c r="X7" s="42">
        <f t="shared" si="2"/>
        <v>286.18899999999996</v>
      </c>
      <c r="Y7" s="42">
        <f t="shared" si="2"/>
        <v>301.34596666666658</v>
      </c>
      <c r="Z7" s="42">
        <f t="shared" si="2"/>
        <v>322.49746666666664</v>
      </c>
      <c r="AA7" s="42">
        <f t="shared" si="2"/>
        <v>261.91836666666666</v>
      </c>
      <c r="AB7" s="42">
        <f t="shared" si="2"/>
        <v>218.29946666666672</v>
      </c>
      <c r="AC7" s="42">
        <f t="shared" si="2"/>
        <v>222.39330000000007</v>
      </c>
      <c r="AD7" s="42">
        <f t="shared" si="2"/>
        <v>197.83023333333333</v>
      </c>
      <c r="AE7" s="42">
        <f t="shared" si="2"/>
        <v>166.78530000000001</v>
      </c>
      <c r="AF7" s="42">
        <f t="shared" si="2"/>
        <v>118.19526666666668</v>
      </c>
      <c r="AG7" s="42">
        <f t="shared" si="2"/>
        <v>304.75746666666669</v>
      </c>
      <c r="AH7" s="42">
        <f t="shared" si="2"/>
        <v>256.55740000000003</v>
      </c>
      <c r="AI7" s="42">
        <f t="shared" si="2"/>
        <v>260.79743333333329</v>
      </c>
      <c r="AJ7" s="42">
        <f t="shared" si="2"/>
        <v>213.42586666666668</v>
      </c>
      <c r="AK7" s="42">
        <f t="shared" si="2"/>
        <v>166.34666666666664</v>
      </c>
      <c r="AL7" s="42">
        <f t="shared" si="2"/>
        <v>205.72549999999995</v>
      </c>
      <c r="AM7" s="42">
        <f t="shared" si="2"/>
        <v>178.67693333333335</v>
      </c>
      <c r="AN7" s="42">
        <f t="shared" si="2"/>
        <v>150.60486666666665</v>
      </c>
      <c r="AO7" s="42">
        <f t="shared" si="2"/>
        <v>142.95326666666668</v>
      </c>
      <c r="AP7" s="42">
        <f t="shared" si="2"/>
        <v>123.99489999999997</v>
      </c>
    </row>
    <row r="8" spans="1:42" ht="15.6" x14ac:dyDescent="0.35">
      <c r="A8" s="79"/>
      <c r="B8" s="42" t="s">
        <v>96</v>
      </c>
      <c r="C8" s="42">
        <v>40</v>
      </c>
      <c r="D8" s="42">
        <v>40</v>
      </c>
      <c r="E8" s="42">
        <v>40</v>
      </c>
      <c r="F8" s="42">
        <v>40</v>
      </c>
      <c r="G8" s="42">
        <v>40</v>
      </c>
      <c r="H8" s="42">
        <v>40</v>
      </c>
      <c r="I8" s="42">
        <v>40</v>
      </c>
      <c r="J8" s="42">
        <v>40</v>
      </c>
      <c r="K8" s="42">
        <v>40</v>
      </c>
      <c r="L8" s="42">
        <v>40</v>
      </c>
      <c r="M8" s="56">
        <v>27.3</v>
      </c>
      <c r="N8" s="42">
        <v>40</v>
      </c>
      <c r="O8" s="42">
        <v>40</v>
      </c>
      <c r="P8" s="42">
        <v>40</v>
      </c>
      <c r="Q8" s="42">
        <v>40</v>
      </c>
      <c r="R8" s="42">
        <v>40</v>
      </c>
      <c r="S8" s="42">
        <v>40</v>
      </c>
      <c r="T8" s="42">
        <v>40</v>
      </c>
      <c r="U8" s="35">
        <v>40</v>
      </c>
      <c r="V8" s="42">
        <v>40</v>
      </c>
      <c r="W8" s="42">
        <v>40</v>
      </c>
      <c r="X8" s="56">
        <v>37</v>
      </c>
      <c r="Y8" s="42">
        <v>40</v>
      </c>
      <c r="Z8" s="42">
        <v>40</v>
      </c>
      <c r="AA8" s="42">
        <v>40</v>
      </c>
      <c r="AB8" s="42">
        <v>40</v>
      </c>
      <c r="AC8" s="42">
        <v>40</v>
      </c>
      <c r="AD8" s="42">
        <v>40</v>
      </c>
      <c r="AE8" s="42">
        <v>40</v>
      </c>
      <c r="AF8" s="42">
        <v>40</v>
      </c>
      <c r="AG8" s="42">
        <v>40</v>
      </c>
      <c r="AH8" s="42">
        <v>40</v>
      </c>
      <c r="AI8" s="42">
        <v>40</v>
      </c>
      <c r="AJ8" s="42">
        <v>40</v>
      </c>
      <c r="AK8" s="42">
        <v>40</v>
      </c>
      <c r="AL8" s="42">
        <v>40</v>
      </c>
      <c r="AM8" s="42">
        <v>40</v>
      </c>
      <c r="AN8" s="42">
        <v>40</v>
      </c>
      <c r="AO8" s="42">
        <v>40</v>
      </c>
      <c r="AP8" s="42">
        <v>40</v>
      </c>
    </row>
    <row r="9" spans="1:42" ht="15.6" x14ac:dyDescent="0.35">
      <c r="A9" s="79"/>
      <c r="B9" s="57" t="s">
        <v>97</v>
      </c>
      <c r="C9" s="36">
        <f t="shared" ref="C9:AP9" si="3">C7/C8</f>
        <v>13.847671666666665</v>
      </c>
      <c r="D9" s="36">
        <f t="shared" si="3"/>
        <v>8.4078041666666667</v>
      </c>
      <c r="E9" s="36">
        <f t="shared" si="3"/>
        <v>10.439063333333333</v>
      </c>
      <c r="F9" s="36">
        <f t="shared" si="3"/>
        <v>8.7258825000000009</v>
      </c>
      <c r="G9" s="36">
        <f t="shared" si="3"/>
        <v>9.8709608333333314</v>
      </c>
      <c r="H9" s="36">
        <f t="shared" si="3"/>
        <v>5.8617024999999998</v>
      </c>
      <c r="I9" s="36">
        <f t="shared" si="3"/>
        <v>6.3898599999999997</v>
      </c>
      <c r="J9" s="36">
        <f t="shared" si="3"/>
        <v>4.9518525000000002</v>
      </c>
      <c r="K9" s="36">
        <f t="shared" si="3"/>
        <v>2.413148333333333</v>
      </c>
      <c r="L9" s="36">
        <f t="shared" si="3"/>
        <v>2.9279908333333333</v>
      </c>
      <c r="M9" s="36">
        <f t="shared" si="3"/>
        <v>2.792240537240537</v>
      </c>
      <c r="N9" s="36">
        <f t="shared" si="3"/>
        <v>4.9977149999999995</v>
      </c>
      <c r="O9" s="36">
        <f t="shared" si="3"/>
        <v>6.6162125000000005</v>
      </c>
      <c r="P9" s="36">
        <f t="shared" si="3"/>
        <v>3.2653016666666659</v>
      </c>
      <c r="Q9" s="36">
        <f t="shared" si="3"/>
        <v>3.1277141666666664</v>
      </c>
      <c r="R9" s="36">
        <f t="shared" si="3"/>
        <v>5.6886091666666658</v>
      </c>
      <c r="S9" s="36">
        <f t="shared" si="3"/>
        <v>4.6500483333333333</v>
      </c>
      <c r="T9" s="36">
        <f t="shared" si="3"/>
        <v>4.3038616666666671</v>
      </c>
      <c r="U9" s="36">
        <f t="shared" si="3"/>
        <v>-0.92148916666666669</v>
      </c>
      <c r="V9" s="36">
        <f t="shared" si="3"/>
        <v>3.7683075000000001</v>
      </c>
      <c r="W9" s="36">
        <f t="shared" si="3"/>
        <v>7.0730924999999987</v>
      </c>
      <c r="X9" s="36">
        <f t="shared" si="3"/>
        <v>7.7348378378378371</v>
      </c>
      <c r="Y9" s="36">
        <f t="shared" si="3"/>
        <v>7.533649166666665</v>
      </c>
      <c r="Z9" s="36">
        <f t="shared" si="3"/>
        <v>8.0624366666666667</v>
      </c>
      <c r="AA9" s="36">
        <f t="shared" si="3"/>
        <v>6.5479591666666668</v>
      </c>
      <c r="AB9" s="36">
        <f t="shared" si="3"/>
        <v>5.4574866666666679</v>
      </c>
      <c r="AC9" s="36">
        <f t="shared" si="3"/>
        <v>5.5598325000000015</v>
      </c>
      <c r="AD9" s="36">
        <f t="shared" si="3"/>
        <v>4.9457558333333331</v>
      </c>
      <c r="AE9" s="36">
        <f t="shared" si="3"/>
        <v>4.1696325000000005</v>
      </c>
      <c r="AF9" s="36">
        <f t="shared" si="3"/>
        <v>2.9548816666666671</v>
      </c>
      <c r="AG9" s="36">
        <f t="shared" si="3"/>
        <v>7.6189366666666674</v>
      </c>
      <c r="AH9" s="36">
        <f t="shared" si="3"/>
        <v>6.4139350000000004</v>
      </c>
      <c r="AI9" s="36">
        <f t="shared" si="3"/>
        <v>6.5199358333333324</v>
      </c>
      <c r="AJ9" s="36">
        <f t="shared" si="3"/>
        <v>5.3356466666666673</v>
      </c>
      <c r="AK9" s="36">
        <f t="shared" si="3"/>
        <v>4.1586666666666661</v>
      </c>
      <c r="AL9" s="36">
        <f t="shared" si="3"/>
        <v>5.143137499999999</v>
      </c>
      <c r="AM9" s="36">
        <f t="shared" si="3"/>
        <v>4.4669233333333338</v>
      </c>
      <c r="AN9" s="36">
        <f t="shared" si="3"/>
        <v>3.7651216666666665</v>
      </c>
      <c r="AO9" s="36">
        <f t="shared" si="3"/>
        <v>3.573831666666667</v>
      </c>
      <c r="AP9" s="36">
        <f t="shared" si="3"/>
        <v>3.0998724999999991</v>
      </c>
    </row>
    <row r="10" spans="1:42" s="43" customFormat="1" x14ac:dyDescent="0.3">
      <c r="A10" s="79"/>
      <c r="B10" s="58" t="s">
        <v>98</v>
      </c>
      <c r="C10" s="43">
        <f t="shared" ref="C10:AP10" si="4">100/C6</f>
        <v>18.053576515811383</v>
      </c>
      <c r="D10" s="43">
        <f t="shared" si="4"/>
        <v>29.734279610262888</v>
      </c>
      <c r="E10" s="43">
        <f t="shared" si="4"/>
        <v>23.948508790220323</v>
      </c>
      <c r="F10" s="43">
        <f t="shared" si="4"/>
        <v>28.650397252083099</v>
      </c>
      <c r="G10" s="43">
        <f t="shared" si="4"/>
        <v>25.326815111632584</v>
      </c>
      <c r="H10" s="43">
        <f t="shared" si="4"/>
        <v>42.649725058547411</v>
      </c>
      <c r="I10" s="43">
        <f t="shared" si="4"/>
        <v>39.124487860453911</v>
      </c>
      <c r="J10" s="43">
        <f t="shared" si="4"/>
        <v>50.486156443472417</v>
      </c>
      <c r="K10" s="43">
        <f t="shared" si="4"/>
        <v>103.59910186485291</v>
      </c>
      <c r="L10" s="43">
        <f t="shared" si="4"/>
        <v>85.382780968405811</v>
      </c>
      <c r="M10" s="43">
        <f t="shared" si="4"/>
        <v>131.18510436868263</v>
      </c>
      <c r="N10" s="43">
        <f t="shared" si="4"/>
        <v>50.022860447224382</v>
      </c>
      <c r="O10" s="43">
        <f t="shared" si="4"/>
        <v>37.785968936154937</v>
      </c>
      <c r="P10" s="43">
        <f t="shared" si="4"/>
        <v>76.562604476054034</v>
      </c>
      <c r="Q10" s="43">
        <f t="shared" si="4"/>
        <v>79.93057762897665</v>
      </c>
      <c r="R10" s="43">
        <f t="shared" si="4"/>
        <v>43.947473393833384</v>
      </c>
      <c r="S10" s="43">
        <f t="shared" si="4"/>
        <v>53.762882034559496</v>
      </c>
      <c r="T10" s="43">
        <f t="shared" si="4"/>
        <v>58.087368824199352</v>
      </c>
      <c r="U10" s="35">
        <f t="shared" si="4"/>
        <v>-271.29998815323387</v>
      </c>
      <c r="V10" s="43">
        <f t="shared" si="4"/>
        <v>66.342781208805278</v>
      </c>
      <c r="W10" s="43">
        <f t="shared" si="4"/>
        <v>35.3452185165117</v>
      </c>
      <c r="X10" s="43">
        <f t="shared" si="4"/>
        <v>34.941943960110279</v>
      </c>
      <c r="Y10" s="43">
        <f t="shared" si="4"/>
        <v>33.184449457262808</v>
      </c>
      <c r="Z10" s="43">
        <f t="shared" si="4"/>
        <v>31.007995515003532</v>
      </c>
      <c r="AA10" s="43">
        <f t="shared" si="4"/>
        <v>38.179834912939164</v>
      </c>
      <c r="AB10" s="43">
        <f t="shared" si="4"/>
        <v>45.808632300827114</v>
      </c>
      <c r="AC10" s="43">
        <f t="shared" si="4"/>
        <v>44.965383399589811</v>
      </c>
      <c r="AD10" s="43">
        <f t="shared" si="4"/>
        <v>50.548391069986437</v>
      </c>
      <c r="AE10" s="43">
        <f t="shared" si="4"/>
        <v>59.957322377931391</v>
      </c>
      <c r="AF10" s="43">
        <f t="shared" si="4"/>
        <v>84.605756914123447</v>
      </c>
      <c r="AG10" s="43">
        <f t="shared" si="4"/>
        <v>32.812977838989781</v>
      </c>
      <c r="AH10" s="43">
        <f t="shared" si="4"/>
        <v>38.977632295930654</v>
      </c>
      <c r="AI10" s="43">
        <f t="shared" si="4"/>
        <v>38.343935644560922</v>
      </c>
      <c r="AJ10" s="43">
        <f t="shared" si="4"/>
        <v>46.85467678394496</v>
      </c>
      <c r="AK10" s="43">
        <f t="shared" si="4"/>
        <v>60.115421609490227</v>
      </c>
      <c r="AL10" s="43">
        <f t="shared" si="4"/>
        <v>48.608461274854122</v>
      </c>
      <c r="AM10" s="43">
        <f t="shared" si="4"/>
        <v>55.966933243388247</v>
      </c>
      <c r="AN10" s="43">
        <f t="shared" si="4"/>
        <v>66.398916723806622</v>
      </c>
      <c r="AO10" s="43">
        <f t="shared" si="4"/>
        <v>69.952931004491433</v>
      </c>
      <c r="AP10" s="43">
        <f t="shared" si="4"/>
        <v>80.648478284187505</v>
      </c>
    </row>
    <row r="11" spans="1:42" ht="15" thickBot="1" x14ac:dyDescent="0.35">
      <c r="A11" s="80"/>
      <c r="B11" s="59" t="s">
        <v>99</v>
      </c>
      <c r="C11" s="49">
        <f>100-C10</f>
        <v>81.946423484188614</v>
      </c>
      <c r="D11" s="49">
        <f t="shared" ref="D11:AP11" si="5">100-D10</f>
        <v>70.265720389737112</v>
      </c>
      <c r="E11" s="49">
        <f t="shared" si="5"/>
        <v>76.05149120977967</v>
      </c>
      <c r="F11" s="49">
        <f t="shared" si="5"/>
        <v>71.349602747916904</v>
      </c>
      <c r="G11" s="49">
        <f t="shared" si="5"/>
        <v>74.673184888367416</v>
      </c>
      <c r="H11" s="49">
        <f t="shared" si="5"/>
        <v>57.350274941452589</v>
      </c>
      <c r="I11" s="49">
        <f t="shared" si="5"/>
        <v>60.875512139546089</v>
      </c>
      <c r="J11" s="49">
        <f t="shared" si="5"/>
        <v>49.513843556527583</v>
      </c>
      <c r="K11" s="49">
        <f t="shared" si="5"/>
        <v>-3.5991018648529121</v>
      </c>
      <c r="L11" s="49">
        <f t="shared" si="5"/>
        <v>14.617219031594189</v>
      </c>
      <c r="M11" s="49">
        <f t="shared" si="5"/>
        <v>-31.18510436868263</v>
      </c>
      <c r="N11" s="49">
        <f t="shared" si="5"/>
        <v>49.977139552775618</v>
      </c>
      <c r="O11" s="49">
        <f t="shared" si="5"/>
        <v>62.214031063845063</v>
      </c>
      <c r="P11" s="49">
        <f t="shared" si="5"/>
        <v>23.437395523945966</v>
      </c>
      <c r="Q11" s="49">
        <f t="shared" si="5"/>
        <v>20.06942237102335</v>
      </c>
      <c r="R11" s="49">
        <f t="shared" si="5"/>
        <v>56.052526606166616</v>
      </c>
      <c r="S11" s="49">
        <f t="shared" si="5"/>
        <v>46.237117965440504</v>
      </c>
      <c r="T11" s="49">
        <f t="shared" si="5"/>
        <v>41.912631175800648</v>
      </c>
      <c r="U11" s="39">
        <f t="shared" si="5"/>
        <v>371.29998815323387</v>
      </c>
      <c r="V11" s="49">
        <f t="shared" si="5"/>
        <v>33.657218791194722</v>
      </c>
      <c r="W11" s="49">
        <f t="shared" si="5"/>
        <v>64.654781483488307</v>
      </c>
      <c r="X11" s="49">
        <f t="shared" si="5"/>
        <v>65.058056039889721</v>
      </c>
      <c r="Y11" s="49">
        <f t="shared" si="5"/>
        <v>66.815550542737185</v>
      </c>
      <c r="Z11" s="49">
        <f t="shared" si="5"/>
        <v>68.992004484996471</v>
      </c>
      <c r="AA11" s="49">
        <f t="shared" si="5"/>
        <v>61.820165087060836</v>
      </c>
      <c r="AB11" s="49">
        <f t="shared" si="5"/>
        <v>54.191367699172886</v>
      </c>
      <c r="AC11" s="49">
        <f t="shared" si="5"/>
        <v>55.034616600410189</v>
      </c>
      <c r="AD11" s="49">
        <f t="shared" si="5"/>
        <v>49.451608930013563</v>
      </c>
      <c r="AE11" s="49">
        <f t="shared" si="5"/>
        <v>40.042677622068609</v>
      </c>
      <c r="AF11" s="49">
        <f t="shared" si="5"/>
        <v>15.394243085876553</v>
      </c>
      <c r="AG11" s="49">
        <f t="shared" si="5"/>
        <v>67.187022161010219</v>
      </c>
      <c r="AH11" s="49">
        <f t="shared" si="5"/>
        <v>61.022367704069346</v>
      </c>
      <c r="AI11" s="49">
        <f t="shared" si="5"/>
        <v>61.656064355439078</v>
      </c>
      <c r="AJ11" s="49">
        <f t="shared" si="5"/>
        <v>53.14532321605504</v>
      </c>
      <c r="AK11" s="49">
        <f t="shared" si="5"/>
        <v>39.884578390509773</v>
      </c>
      <c r="AL11" s="49">
        <f t="shared" si="5"/>
        <v>51.391538725145878</v>
      </c>
      <c r="AM11" s="49">
        <f t="shared" si="5"/>
        <v>44.033066756611753</v>
      </c>
      <c r="AN11" s="49">
        <f t="shared" si="5"/>
        <v>33.601083276193378</v>
      </c>
      <c r="AO11" s="49">
        <f t="shared" si="5"/>
        <v>30.047068995508567</v>
      </c>
      <c r="AP11" s="49">
        <f t="shared" si="5"/>
        <v>19.351521715812495</v>
      </c>
    </row>
    <row r="12" spans="1:42" x14ac:dyDescent="0.3">
      <c r="A12" s="78" t="s">
        <v>100</v>
      </c>
      <c r="B12" s="44" t="s">
        <v>93</v>
      </c>
      <c r="C12" s="44">
        <v>2135.3069999999998</v>
      </c>
      <c r="D12" s="44">
        <v>2220.2089999999998</v>
      </c>
      <c r="E12" s="44">
        <v>1851.7670000000001</v>
      </c>
      <c r="F12" s="44">
        <v>2185.7669999999998</v>
      </c>
      <c r="G12" s="44">
        <v>1259.056</v>
      </c>
      <c r="H12" s="44">
        <v>2143.3159999999998</v>
      </c>
      <c r="I12" s="44">
        <v>2276.2759999999998</v>
      </c>
      <c r="J12" s="44">
        <v>2033.585</v>
      </c>
      <c r="K12" s="44">
        <v>2273.873</v>
      </c>
      <c r="L12" s="44">
        <v>1738.8320000000001</v>
      </c>
      <c r="M12" s="44">
        <v>2256.252</v>
      </c>
      <c r="N12" s="44">
        <v>2386.0070000000001</v>
      </c>
      <c r="O12" s="44">
        <v>2357.9740000000002</v>
      </c>
      <c r="P12" s="44">
        <v>2798.502</v>
      </c>
      <c r="Q12" s="44">
        <v>2543.797</v>
      </c>
      <c r="R12" s="44">
        <v>2301.1060000000002</v>
      </c>
      <c r="S12" s="44">
        <v>2611.0770000000002</v>
      </c>
      <c r="T12" s="44">
        <v>2486.9279999999999</v>
      </c>
      <c r="U12" s="34">
        <v>51.207999999999998</v>
      </c>
      <c r="V12" s="44">
        <v>2512.5590000000002</v>
      </c>
      <c r="W12" s="44">
        <v>2430.8609999999999</v>
      </c>
      <c r="X12" s="44">
        <v>2595.8589999999999</v>
      </c>
      <c r="Y12" s="44">
        <v>2476.5160000000001</v>
      </c>
      <c r="Z12" s="44">
        <v>2434.866</v>
      </c>
      <c r="AA12" s="44">
        <v>2732.0219999999999</v>
      </c>
      <c r="AB12" s="44">
        <v>2589.451</v>
      </c>
      <c r="AC12" s="44">
        <v>2639.9119999999998</v>
      </c>
      <c r="AD12" s="44">
        <v>2412.4389999999999</v>
      </c>
      <c r="AE12" s="44">
        <v>2540.5929999999998</v>
      </c>
      <c r="AF12" s="44">
        <v>2834.5450000000001</v>
      </c>
      <c r="AG12" s="44">
        <v>2545.3980000000001</v>
      </c>
      <c r="AH12" s="44">
        <v>3001.145</v>
      </c>
      <c r="AI12" s="44">
        <v>2802.5070000000001</v>
      </c>
      <c r="AJ12" s="44">
        <v>2411.6379999999999</v>
      </c>
      <c r="AK12" s="44">
        <v>2790.4920000000002</v>
      </c>
      <c r="AL12" s="44">
        <v>2518.9670000000001</v>
      </c>
      <c r="AM12" s="44">
        <v>2501.346</v>
      </c>
      <c r="AN12" s="44">
        <v>2599.864</v>
      </c>
      <c r="AO12" s="44">
        <v>2860.1759999999999</v>
      </c>
      <c r="AP12" s="44">
        <v>3542.5940000000001</v>
      </c>
    </row>
    <row r="13" spans="1:42" x14ac:dyDescent="0.3">
      <c r="A13" s="79"/>
      <c r="B13" s="42" t="s">
        <v>94</v>
      </c>
      <c r="C13" s="42">
        <f>C12/1000</f>
        <v>2.1353069999999996</v>
      </c>
      <c r="D13" s="42">
        <f t="shared" ref="D13:AP13" si="6">D12/1000</f>
        <v>2.2202089999999997</v>
      </c>
      <c r="E13" s="42">
        <f t="shared" si="6"/>
        <v>1.8517670000000002</v>
      </c>
      <c r="F13" s="42">
        <f t="shared" si="6"/>
        <v>2.1857669999999998</v>
      </c>
      <c r="G13" s="42">
        <f t="shared" si="6"/>
        <v>1.259056</v>
      </c>
      <c r="H13" s="42">
        <f t="shared" si="6"/>
        <v>2.143316</v>
      </c>
      <c r="I13" s="42">
        <f t="shared" si="6"/>
        <v>2.2762759999999997</v>
      </c>
      <c r="J13" s="42">
        <f t="shared" si="6"/>
        <v>2.033585</v>
      </c>
      <c r="K13" s="42">
        <f t="shared" si="6"/>
        <v>2.273873</v>
      </c>
      <c r="L13" s="42">
        <f t="shared" si="6"/>
        <v>1.7388320000000002</v>
      </c>
      <c r="M13" s="42">
        <f t="shared" si="6"/>
        <v>2.2562519999999999</v>
      </c>
      <c r="N13" s="42">
        <f t="shared" si="6"/>
        <v>2.3860070000000002</v>
      </c>
      <c r="O13" s="42">
        <f t="shared" si="6"/>
        <v>2.357974</v>
      </c>
      <c r="P13" s="42">
        <f t="shared" si="6"/>
        <v>2.798502</v>
      </c>
      <c r="Q13" s="42">
        <f t="shared" si="6"/>
        <v>2.5437970000000001</v>
      </c>
      <c r="R13" s="42">
        <f t="shared" si="6"/>
        <v>2.3011060000000003</v>
      </c>
      <c r="S13" s="42">
        <f t="shared" si="6"/>
        <v>2.6110770000000003</v>
      </c>
      <c r="T13" s="42">
        <f t="shared" si="6"/>
        <v>2.4869279999999998</v>
      </c>
      <c r="U13" s="35">
        <f t="shared" si="6"/>
        <v>5.1207999999999997E-2</v>
      </c>
      <c r="V13" s="42">
        <f t="shared" si="6"/>
        <v>2.512559</v>
      </c>
      <c r="W13" s="42">
        <f t="shared" si="6"/>
        <v>2.4308609999999997</v>
      </c>
      <c r="X13" s="42">
        <f t="shared" si="6"/>
        <v>2.5958589999999999</v>
      </c>
      <c r="Y13" s="42">
        <f t="shared" si="6"/>
        <v>2.4765160000000002</v>
      </c>
      <c r="Z13" s="42">
        <f t="shared" si="6"/>
        <v>2.434866</v>
      </c>
      <c r="AA13" s="42">
        <f t="shared" si="6"/>
        <v>2.7320219999999997</v>
      </c>
      <c r="AB13" s="42">
        <f t="shared" si="6"/>
        <v>2.5894509999999999</v>
      </c>
      <c r="AC13" s="42">
        <f t="shared" si="6"/>
        <v>2.6399119999999998</v>
      </c>
      <c r="AD13" s="42">
        <f t="shared" si="6"/>
        <v>2.412439</v>
      </c>
      <c r="AE13" s="42">
        <f t="shared" si="6"/>
        <v>2.5405929999999999</v>
      </c>
      <c r="AF13" s="42">
        <f t="shared" si="6"/>
        <v>2.8345449999999999</v>
      </c>
      <c r="AG13" s="42">
        <f t="shared" si="6"/>
        <v>2.545398</v>
      </c>
      <c r="AH13" s="42">
        <f t="shared" si="6"/>
        <v>3.0011450000000002</v>
      </c>
      <c r="AI13" s="42">
        <f t="shared" si="6"/>
        <v>2.8025069999999999</v>
      </c>
      <c r="AJ13" s="42">
        <f t="shared" si="6"/>
        <v>2.4116379999999999</v>
      </c>
      <c r="AK13" s="42">
        <f t="shared" si="6"/>
        <v>2.790492</v>
      </c>
      <c r="AL13" s="42">
        <f t="shared" si="6"/>
        <v>2.518967</v>
      </c>
      <c r="AM13" s="42">
        <f t="shared" si="6"/>
        <v>2.5013459999999998</v>
      </c>
      <c r="AN13" s="42">
        <f t="shared" si="6"/>
        <v>2.5998640000000002</v>
      </c>
      <c r="AO13" s="42">
        <f t="shared" si="6"/>
        <v>2.8601760000000001</v>
      </c>
      <c r="AP13" s="42">
        <f t="shared" si="6"/>
        <v>3.5425940000000002</v>
      </c>
    </row>
    <row r="14" spans="1:42" x14ac:dyDescent="0.3">
      <c r="A14" s="79"/>
      <c r="B14" s="60" t="s">
        <v>101</v>
      </c>
      <c r="C14" s="48">
        <f>10/C13</f>
        <v>4.6831673384670225</v>
      </c>
      <c r="D14" s="48">
        <f t="shared" ref="D14:AP14" si="7">10/D13</f>
        <v>4.5040804717033405</v>
      </c>
      <c r="E14" s="48">
        <f t="shared" si="7"/>
        <v>5.4002474393376696</v>
      </c>
      <c r="F14" s="48">
        <f t="shared" si="7"/>
        <v>4.5750530591778542</v>
      </c>
      <c r="G14" s="48">
        <f t="shared" si="7"/>
        <v>7.9424584768270838</v>
      </c>
      <c r="H14" s="48">
        <f t="shared" si="7"/>
        <v>4.6656675917130279</v>
      </c>
      <c r="I14" s="48">
        <f t="shared" si="7"/>
        <v>4.3931403748930276</v>
      </c>
      <c r="J14" s="48">
        <f t="shared" si="7"/>
        <v>4.9174241548791908</v>
      </c>
      <c r="K14" s="48">
        <f t="shared" si="7"/>
        <v>4.3977829896392633</v>
      </c>
      <c r="L14" s="48">
        <f t="shared" si="7"/>
        <v>5.7509868693467796</v>
      </c>
      <c r="M14" s="48">
        <f t="shared" si="7"/>
        <v>4.4321290352318803</v>
      </c>
      <c r="N14" s="48">
        <f t="shared" si="7"/>
        <v>4.1911025407720928</v>
      </c>
      <c r="O14" s="48">
        <f t="shared" si="7"/>
        <v>4.240928865203772</v>
      </c>
      <c r="P14" s="48">
        <f t="shared" si="7"/>
        <v>3.5733403084936155</v>
      </c>
      <c r="Q14" s="48">
        <f t="shared" si="7"/>
        <v>3.931131297033529</v>
      </c>
      <c r="R14" s="48">
        <f t="shared" si="7"/>
        <v>4.3457363546051324</v>
      </c>
      <c r="S14" s="48">
        <f t="shared" si="7"/>
        <v>3.8298372663847138</v>
      </c>
      <c r="T14" s="48">
        <f t="shared" si="7"/>
        <v>4.0210251362323319</v>
      </c>
      <c r="U14" s="35">
        <f t="shared" si="7"/>
        <v>195.28198718950165</v>
      </c>
      <c r="V14" s="48">
        <f t="shared" si="7"/>
        <v>3.9800060416491712</v>
      </c>
      <c r="W14" s="48">
        <f t="shared" si="7"/>
        <v>4.1137687428446137</v>
      </c>
      <c r="X14" s="48">
        <f t="shared" si="7"/>
        <v>3.8522893577809891</v>
      </c>
      <c r="Y14" s="48">
        <f t="shared" si="7"/>
        <v>4.0379307058787424</v>
      </c>
      <c r="Z14" s="48">
        <f t="shared" si="7"/>
        <v>4.1070021923177702</v>
      </c>
      <c r="AA14" s="48">
        <f t="shared" si="7"/>
        <v>3.6602926330754295</v>
      </c>
      <c r="AB14" s="48">
        <f t="shared" si="7"/>
        <v>3.8618224480787626</v>
      </c>
      <c r="AC14" s="48">
        <f t="shared" si="7"/>
        <v>3.7880050547139454</v>
      </c>
      <c r="AD14" s="48">
        <f t="shared" si="7"/>
        <v>4.1451825310401631</v>
      </c>
      <c r="AE14" s="48">
        <f t="shared" si="7"/>
        <v>3.9360889367167431</v>
      </c>
      <c r="AF14" s="48">
        <f t="shared" si="7"/>
        <v>3.527903067335322</v>
      </c>
      <c r="AG14" s="48">
        <f t="shared" si="7"/>
        <v>3.9286587009182847</v>
      </c>
      <c r="AH14" s="48">
        <f t="shared" si="7"/>
        <v>3.3320615964906724</v>
      </c>
      <c r="AI14" s="48">
        <f t="shared" si="7"/>
        <v>3.5682337278729368</v>
      </c>
      <c r="AJ14" s="48">
        <f t="shared" si="7"/>
        <v>4.1465593094817716</v>
      </c>
      <c r="AK14" s="48">
        <f t="shared" si="7"/>
        <v>3.5835974444649903</v>
      </c>
      <c r="AL14" s="48">
        <f t="shared" si="7"/>
        <v>3.9698813045188763</v>
      </c>
      <c r="AM14" s="48">
        <f t="shared" si="7"/>
        <v>3.9978475588743021</v>
      </c>
      <c r="AN14" s="48">
        <f t="shared" si="7"/>
        <v>3.8463550401097901</v>
      </c>
      <c r="AO14" s="48">
        <f t="shared" si="7"/>
        <v>3.4962883402979394</v>
      </c>
      <c r="AP14" s="48">
        <f t="shared" si="7"/>
        <v>2.8227903056347974</v>
      </c>
    </row>
    <row r="15" spans="1:42" ht="15" thickBot="1" x14ac:dyDescent="0.35">
      <c r="A15" s="80"/>
      <c r="B15" s="61" t="s">
        <v>102</v>
      </c>
      <c r="C15" s="62">
        <f>10-C14</f>
        <v>5.3168326615329775</v>
      </c>
      <c r="D15" s="62">
        <f t="shared" ref="D15:AP15" si="8">10-D14</f>
        <v>5.4959195282966595</v>
      </c>
      <c r="E15" s="62">
        <f t="shared" si="8"/>
        <v>4.5997525606623304</v>
      </c>
      <c r="F15" s="62">
        <f t="shared" si="8"/>
        <v>5.4249469408221458</v>
      </c>
      <c r="G15" s="62">
        <f t="shared" si="8"/>
        <v>2.0575415231729162</v>
      </c>
      <c r="H15" s="62">
        <f t="shared" si="8"/>
        <v>5.3343324082869721</v>
      </c>
      <c r="I15" s="62">
        <f t="shared" si="8"/>
        <v>5.6068596251069724</v>
      </c>
      <c r="J15" s="62">
        <f t="shared" si="8"/>
        <v>5.0825758451208092</v>
      </c>
      <c r="K15" s="62">
        <f t="shared" si="8"/>
        <v>5.6022170103607367</v>
      </c>
      <c r="L15" s="62">
        <f t="shared" si="8"/>
        <v>4.2490131306532204</v>
      </c>
      <c r="M15" s="62">
        <f t="shared" si="8"/>
        <v>5.5678709647681197</v>
      </c>
      <c r="N15" s="62">
        <f t="shared" si="8"/>
        <v>5.8088974592279072</v>
      </c>
      <c r="O15" s="62">
        <f t="shared" si="8"/>
        <v>5.759071134796228</v>
      </c>
      <c r="P15" s="62">
        <f t="shared" si="8"/>
        <v>6.4266596915063845</v>
      </c>
      <c r="Q15" s="62">
        <f t="shared" si="8"/>
        <v>6.068868702966471</v>
      </c>
      <c r="R15" s="62">
        <f t="shared" si="8"/>
        <v>5.6542636453948676</v>
      </c>
      <c r="S15" s="62">
        <f t="shared" si="8"/>
        <v>6.1701627336152862</v>
      </c>
      <c r="T15" s="62">
        <f t="shared" si="8"/>
        <v>5.9789748637676681</v>
      </c>
      <c r="U15" s="39">
        <f t="shared" si="8"/>
        <v>-185.28198718950165</v>
      </c>
      <c r="V15" s="62">
        <f t="shared" si="8"/>
        <v>6.0199939583508293</v>
      </c>
      <c r="W15" s="62">
        <f t="shared" si="8"/>
        <v>5.8862312571553863</v>
      </c>
      <c r="X15" s="62">
        <f t="shared" si="8"/>
        <v>6.1477106422190104</v>
      </c>
      <c r="Y15" s="62">
        <f t="shared" si="8"/>
        <v>5.9620692941212576</v>
      </c>
      <c r="Z15" s="62">
        <f t="shared" si="8"/>
        <v>5.8929978076822298</v>
      </c>
      <c r="AA15" s="62">
        <f t="shared" si="8"/>
        <v>6.3397073669245705</v>
      </c>
      <c r="AB15" s="62">
        <f t="shared" si="8"/>
        <v>6.1381775519212374</v>
      </c>
      <c r="AC15" s="62">
        <f t="shared" si="8"/>
        <v>6.2119949452860546</v>
      </c>
      <c r="AD15" s="62">
        <f t="shared" si="8"/>
        <v>5.8548174689598369</v>
      </c>
      <c r="AE15" s="62">
        <f t="shared" si="8"/>
        <v>6.0639110632832569</v>
      </c>
      <c r="AF15" s="62">
        <f t="shared" si="8"/>
        <v>6.4720969326646784</v>
      </c>
      <c r="AG15" s="62">
        <f t="shared" si="8"/>
        <v>6.0713412990817153</v>
      </c>
      <c r="AH15" s="62">
        <f t="shared" si="8"/>
        <v>6.6679384035093276</v>
      </c>
      <c r="AI15" s="62">
        <f t="shared" si="8"/>
        <v>6.4317662721270636</v>
      </c>
      <c r="AJ15" s="62">
        <f t="shared" si="8"/>
        <v>5.8534406905182284</v>
      </c>
      <c r="AK15" s="62">
        <f t="shared" si="8"/>
        <v>6.4164025555350097</v>
      </c>
      <c r="AL15" s="62">
        <f t="shared" si="8"/>
        <v>6.0301186954811232</v>
      </c>
      <c r="AM15" s="62">
        <f t="shared" si="8"/>
        <v>6.0021524411256983</v>
      </c>
      <c r="AN15" s="62">
        <f t="shared" si="8"/>
        <v>6.1536449598902099</v>
      </c>
      <c r="AO15" s="62">
        <f t="shared" si="8"/>
        <v>6.503711659702061</v>
      </c>
      <c r="AP15" s="62">
        <f t="shared" si="8"/>
        <v>7.1772096943652031</v>
      </c>
    </row>
    <row r="16" spans="1:42" ht="15" thickBot="1" x14ac:dyDescent="0.35">
      <c r="A16" s="31"/>
      <c r="B16" s="31"/>
      <c r="C16" s="31"/>
      <c r="D16" s="31"/>
      <c r="E16" s="31"/>
      <c r="F16" s="31"/>
      <c r="G16" s="31"/>
      <c r="H16" s="31"/>
      <c r="I16" s="31"/>
      <c r="J16" s="31"/>
      <c r="K16" s="31"/>
      <c r="L16" s="31"/>
      <c r="M16" s="31"/>
      <c r="N16" s="31"/>
      <c r="O16" s="31"/>
      <c r="P16" s="31"/>
      <c r="Q16" s="31"/>
      <c r="R16" s="31"/>
      <c r="S16" s="31"/>
      <c r="T16" s="31"/>
      <c r="U16" s="41"/>
      <c r="V16" s="31"/>
      <c r="W16" s="31"/>
      <c r="X16" s="31"/>
      <c r="Y16" s="31"/>
      <c r="Z16" s="31"/>
      <c r="AA16" s="31"/>
      <c r="AB16" s="31"/>
      <c r="AC16" s="31"/>
      <c r="AD16" s="31"/>
      <c r="AE16" s="31"/>
      <c r="AF16" s="31"/>
      <c r="AG16" s="31"/>
      <c r="AH16" s="31"/>
      <c r="AI16" s="31"/>
      <c r="AJ16" s="31"/>
      <c r="AK16" s="31"/>
      <c r="AL16" s="31"/>
      <c r="AM16" s="31"/>
      <c r="AN16" s="31"/>
      <c r="AO16" s="31"/>
      <c r="AP16" s="31"/>
    </row>
    <row r="17" spans="1:42" ht="15" thickBot="1" x14ac:dyDescent="0.35">
      <c r="A17" s="42"/>
      <c r="B17" s="81" t="s">
        <v>92</v>
      </c>
      <c r="C17" s="82"/>
      <c r="D17" s="82" t="s">
        <v>100</v>
      </c>
      <c r="E17" s="83"/>
      <c r="F17" s="42"/>
      <c r="G17" s="42"/>
      <c r="H17" s="42"/>
      <c r="I17" s="42"/>
      <c r="J17" s="42"/>
      <c r="K17" s="42"/>
      <c r="L17" s="42"/>
      <c r="M17" s="42"/>
      <c r="N17" s="42"/>
      <c r="O17" s="42"/>
      <c r="P17" s="42"/>
      <c r="Q17" s="42"/>
      <c r="R17" s="42"/>
      <c r="S17" s="42"/>
      <c r="T17" s="42"/>
      <c r="V17" s="42"/>
      <c r="W17" s="42"/>
      <c r="X17" s="42"/>
      <c r="Y17" s="42"/>
      <c r="Z17" s="42"/>
      <c r="AA17" s="42"/>
      <c r="AB17" s="42"/>
      <c r="AC17" s="42"/>
      <c r="AD17" s="42"/>
      <c r="AE17" s="42"/>
      <c r="AF17" s="42"/>
      <c r="AG17" s="42"/>
      <c r="AH17" s="42"/>
      <c r="AI17" s="42"/>
      <c r="AJ17" s="42"/>
      <c r="AK17" s="42"/>
      <c r="AL17" s="42"/>
      <c r="AM17" s="42"/>
      <c r="AN17" s="42"/>
      <c r="AO17" s="42"/>
      <c r="AP17" s="42"/>
    </row>
    <row r="18" spans="1:42" x14ac:dyDescent="0.3">
      <c r="A18" s="42"/>
      <c r="B18" s="69" t="s">
        <v>98</v>
      </c>
      <c r="C18" s="37" t="s">
        <v>99</v>
      </c>
      <c r="D18" s="70" t="s">
        <v>101</v>
      </c>
      <c r="E18" s="71" t="s">
        <v>102</v>
      </c>
      <c r="F18" s="42"/>
      <c r="G18" s="42"/>
      <c r="H18" s="42"/>
      <c r="I18" s="42"/>
      <c r="J18" s="42"/>
      <c r="K18" s="42"/>
      <c r="L18" s="42"/>
      <c r="M18" s="42"/>
      <c r="N18" s="42"/>
      <c r="O18" s="42"/>
      <c r="P18" s="42"/>
      <c r="Q18" s="42"/>
      <c r="R18" s="42"/>
      <c r="S18" s="42"/>
      <c r="T18" s="42"/>
      <c r="V18" s="42"/>
      <c r="W18" s="42"/>
      <c r="X18" s="42"/>
      <c r="Y18" s="42"/>
      <c r="Z18" s="42"/>
      <c r="AA18" s="42"/>
      <c r="AB18" s="42"/>
      <c r="AC18" s="42"/>
      <c r="AD18" s="42"/>
      <c r="AE18" s="42"/>
      <c r="AF18" s="42"/>
      <c r="AG18" s="42"/>
      <c r="AH18" s="42"/>
      <c r="AI18" s="42"/>
      <c r="AJ18" s="42"/>
      <c r="AK18" s="42"/>
      <c r="AL18" s="42"/>
      <c r="AM18" s="42"/>
      <c r="AN18" s="42"/>
      <c r="AO18" s="42"/>
      <c r="AP18" s="42"/>
    </row>
    <row r="19" spans="1:42" x14ac:dyDescent="0.3">
      <c r="A19" s="42"/>
      <c r="B19" s="63">
        <v>18.053576515811383</v>
      </c>
      <c r="C19" s="38">
        <v>81.946423484188614</v>
      </c>
      <c r="D19" s="66">
        <v>4.6831673384670225</v>
      </c>
      <c r="E19" s="67">
        <v>5.3168326615329775</v>
      </c>
      <c r="F19" s="42"/>
      <c r="G19" s="42"/>
      <c r="H19" s="42"/>
      <c r="I19" s="42"/>
      <c r="J19" s="42"/>
      <c r="K19" s="42"/>
      <c r="L19" s="42"/>
      <c r="M19" s="42"/>
      <c r="N19" s="42"/>
      <c r="O19" s="42"/>
      <c r="P19" s="42"/>
      <c r="Q19" s="42"/>
      <c r="R19" s="42"/>
      <c r="S19" s="42"/>
      <c r="T19" s="42"/>
      <c r="V19" s="42"/>
      <c r="W19" s="42"/>
      <c r="X19" s="42"/>
      <c r="Y19" s="42"/>
      <c r="Z19" s="42"/>
      <c r="AA19" s="42"/>
      <c r="AB19" s="42"/>
      <c r="AC19" s="42"/>
      <c r="AD19" s="42"/>
      <c r="AE19" s="42"/>
      <c r="AF19" s="42"/>
      <c r="AG19" s="42"/>
      <c r="AH19" s="42"/>
      <c r="AI19" s="42"/>
      <c r="AJ19" s="42"/>
      <c r="AK19" s="42"/>
      <c r="AL19" s="42"/>
      <c r="AM19" s="42"/>
      <c r="AN19" s="42"/>
      <c r="AO19" s="42"/>
      <c r="AP19" s="42"/>
    </row>
    <row r="20" spans="1:42" x14ac:dyDescent="0.3">
      <c r="A20" s="42"/>
      <c r="B20" s="63">
        <v>29.734279610262888</v>
      </c>
      <c r="C20" s="38">
        <v>70.265720389737112</v>
      </c>
      <c r="D20" s="66">
        <v>4.5040804717033405</v>
      </c>
      <c r="E20" s="67">
        <v>5.4959195282966595</v>
      </c>
      <c r="F20" s="42"/>
      <c r="G20" s="42"/>
      <c r="H20" s="42"/>
      <c r="I20" s="42"/>
      <c r="J20" s="42"/>
      <c r="K20" s="42"/>
      <c r="L20" s="42"/>
      <c r="M20" s="42"/>
      <c r="N20" s="42"/>
      <c r="O20" s="42"/>
      <c r="P20" s="42"/>
      <c r="Q20" s="42"/>
      <c r="R20" s="42"/>
      <c r="S20" s="42"/>
      <c r="T20" s="42"/>
      <c r="V20" s="42"/>
      <c r="W20" s="42"/>
      <c r="X20" s="42"/>
      <c r="Y20" s="42"/>
      <c r="Z20" s="42"/>
      <c r="AA20" s="42"/>
      <c r="AB20" s="42"/>
      <c r="AC20" s="42"/>
      <c r="AD20" s="42"/>
      <c r="AE20" s="42"/>
      <c r="AF20" s="42"/>
      <c r="AG20" s="42"/>
      <c r="AH20" s="42"/>
      <c r="AI20" s="42"/>
      <c r="AJ20" s="42"/>
      <c r="AK20" s="42"/>
      <c r="AL20" s="42"/>
      <c r="AM20" s="42"/>
      <c r="AN20" s="42"/>
      <c r="AO20" s="42"/>
      <c r="AP20" s="42"/>
    </row>
    <row r="21" spans="1:42" x14ac:dyDescent="0.3">
      <c r="B21" s="63">
        <v>23.948508790220323</v>
      </c>
      <c r="C21" s="38">
        <v>76.05149120977967</v>
      </c>
      <c r="D21" s="66">
        <v>5.4002474393376696</v>
      </c>
      <c r="E21" s="67">
        <v>4.5997525606623304</v>
      </c>
    </row>
    <row r="22" spans="1:42" x14ac:dyDescent="0.3">
      <c r="B22" s="63">
        <v>28.650397252083099</v>
      </c>
      <c r="C22" s="38">
        <v>71.349602747916904</v>
      </c>
      <c r="D22" s="66">
        <v>4.5750530591778542</v>
      </c>
      <c r="E22" s="67">
        <v>5.4249469408221458</v>
      </c>
    </row>
    <row r="23" spans="1:42" x14ac:dyDescent="0.3">
      <c r="B23" s="63">
        <v>25.326815111632584</v>
      </c>
      <c r="C23" s="38">
        <v>74.673184888367416</v>
      </c>
      <c r="D23" s="66">
        <v>7.9424584768270838</v>
      </c>
      <c r="E23" s="67">
        <v>2.0575415231729162</v>
      </c>
    </row>
    <row r="24" spans="1:42" x14ac:dyDescent="0.3">
      <c r="B24" s="63">
        <v>42.649725058547411</v>
      </c>
      <c r="C24" s="38">
        <v>57.350274941452589</v>
      </c>
      <c r="D24" s="66">
        <v>4.6656675917130279</v>
      </c>
      <c r="E24" s="67">
        <v>5.3343324082869721</v>
      </c>
    </row>
    <row r="25" spans="1:42" x14ac:dyDescent="0.3">
      <c r="B25" s="63">
        <v>39.124487860453911</v>
      </c>
      <c r="C25" s="38">
        <v>60.875512139546089</v>
      </c>
      <c r="D25" s="66">
        <v>4.3931403748930276</v>
      </c>
      <c r="E25" s="67">
        <v>5.6068596251069724</v>
      </c>
    </row>
    <row r="26" spans="1:42" x14ac:dyDescent="0.3">
      <c r="B26" s="63">
        <v>50.486156443472417</v>
      </c>
      <c r="C26" s="38">
        <v>49.513843556527583</v>
      </c>
      <c r="D26" s="66">
        <v>4.9174241548791908</v>
      </c>
      <c r="E26" s="67">
        <v>5.0825758451208092</v>
      </c>
    </row>
    <row r="27" spans="1:42" x14ac:dyDescent="0.3">
      <c r="B27" s="63">
        <v>103.59910186485291</v>
      </c>
      <c r="C27" s="38">
        <v>-3.5991018648529121</v>
      </c>
      <c r="D27" s="66">
        <v>4.3977829896392633</v>
      </c>
      <c r="E27" s="67">
        <v>5.6022170103607367</v>
      </c>
    </row>
    <row r="28" spans="1:42" x14ac:dyDescent="0.3">
      <c r="B28" s="63">
        <v>85.382780968405811</v>
      </c>
      <c r="C28" s="38">
        <v>14.617219031594189</v>
      </c>
      <c r="D28" s="66">
        <v>5.7509868693467796</v>
      </c>
      <c r="E28" s="67">
        <v>4.2490131306532204</v>
      </c>
    </row>
    <row r="29" spans="1:42" x14ac:dyDescent="0.3">
      <c r="B29" s="63">
        <v>131.18510436868263</v>
      </c>
      <c r="C29" s="38">
        <v>-31.18510436868263</v>
      </c>
      <c r="D29" s="66">
        <v>4.4321290352318803</v>
      </c>
      <c r="E29" s="67">
        <v>5.5678709647681197</v>
      </c>
    </row>
    <row r="30" spans="1:42" x14ac:dyDescent="0.3">
      <c r="B30" s="63">
        <v>50.022860447224382</v>
      </c>
      <c r="C30" s="38">
        <v>49.977139552775618</v>
      </c>
      <c r="D30" s="66">
        <v>4.1911025407720928</v>
      </c>
      <c r="E30" s="67">
        <v>5.8088974592279072</v>
      </c>
    </row>
    <row r="31" spans="1:42" x14ac:dyDescent="0.3">
      <c r="B31" s="63">
        <v>37.785968936154937</v>
      </c>
      <c r="C31" s="38">
        <v>62.214031063845063</v>
      </c>
      <c r="D31" s="66">
        <v>4.240928865203772</v>
      </c>
      <c r="E31" s="67">
        <v>5.759071134796228</v>
      </c>
    </row>
    <row r="32" spans="1:42" x14ac:dyDescent="0.3">
      <c r="B32" s="63">
        <v>76.562604476054034</v>
      </c>
      <c r="C32" s="38">
        <v>23.437395523945966</v>
      </c>
      <c r="D32" s="66">
        <v>3.5733403084936155</v>
      </c>
      <c r="E32" s="67">
        <v>6.4266596915063845</v>
      </c>
    </row>
    <row r="33" spans="2:5" x14ac:dyDescent="0.3">
      <c r="B33" s="63">
        <v>79.93057762897665</v>
      </c>
      <c r="C33" s="38">
        <v>20.06942237102335</v>
      </c>
      <c r="D33" s="66">
        <v>3.931131297033529</v>
      </c>
      <c r="E33" s="67">
        <v>6.068868702966471</v>
      </c>
    </row>
    <row r="34" spans="2:5" x14ac:dyDescent="0.3">
      <c r="B34" s="63">
        <v>43.947473393833384</v>
      </c>
      <c r="C34" s="38">
        <v>56.052526606166616</v>
      </c>
      <c r="D34" s="66">
        <v>4.3457363546051324</v>
      </c>
      <c r="E34" s="67">
        <v>5.6542636453948676</v>
      </c>
    </row>
    <row r="35" spans="2:5" x14ac:dyDescent="0.3">
      <c r="B35" s="63">
        <v>53.762882034559496</v>
      </c>
      <c r="C35" s="38">
        <v>46.237117965440504</v>
      </c>
      <c r="D35" s="66">
        <v>3.8298372663847138</v>
      </c>
      <c r="E35" s="67">
        <v>6.1701627336152862</v>
      </c>
    </row>
    <row r="36" spans="2:5" x14ac:dyDescent="0.3">
      <c r="B36" s="63">
        <v>58.087368824199352</v>
      </c>
      <c r="C36" s="38">
        <v>41.912631175800648</v>
      </c>
      <c r="D36" s="66">
        <v>4.0210251362323319</v>
      </c>
      <c r="E36" s="67">
        <v>5.9789748637676681</v>
      </c>
    </row>
    <row r="37" spans="2:5" x14ac:dyDescent="0.3">
      <c r="B37" s="63">
        <v>-271.29998815323387</v>
      </c>
      <c r="C37" s="38">
        <v>371.29998815323387</v>
      </c>
      <c r="D37" s="66">
        <v>195.28198718950165</v>
      </c>
      <c r="E37" s="67">
        <v>-185.28198718950165</v>
      </c>
    </row>
    <row r="38" spans="2:5" x14ac:dyDescent="0.3">
      <c r="B38" s="63">
        <v>66.342781208805278</v>
      </c>
      <c r="C38" s="38">
        <v>33.657218791194722</v>
      </c>
      <c r="D38" s="66">
        <v>3.9800060416491712</v>
      </c>
      <c r="E38" s="67">
        <v>6.0199939583508293</v>
      </c>
    </row>
    <row r="39" spans="2:5" x14ac:dyDescent="0.3">
      <c r="B39" s="63">
        <v>35.3452185165117</v>
      </c>
      <c r="C39" s="38">
        <v>64.654781483488307</v>
      </c>
      <c r="D39" s="66">
        <v>4.1137687428446137</v>
      </c>
      <c r="E39" s="67">
        <v>5.8862312571553863</v>
      </c>
    </row>
    <row r="40" spans="2:5" x14ac:dyDescent="0.3">
      <c r="B40" s="63">
        <v>34.941943960110279</v>
      </c>
      <c r="C40" s="38">
        <v>65.058056039889721</v>
      </c>
      <c r="D40" s="66">
        <v>3.8522893577809891</v>
      </c>
      <c r="E40" s="67">
        <v>6.1477106422190104</v>
      </c>
    </row>
    <row r="41" spans="2:5" x14ac:dyDescent="0.3">
      <c r="B41" s="63">
        <v>33.184449457262808</v>
      </c>
      <c r="C41" s="38">
        <v>66.815550542737185</v>
      </c>
      <c r="D41" s="66">
        <v>4.0379307058787424</v>
      </c>
      <c r="E41" s="67">
        <v>5.9620692941212576</v>
      </c>
    </row>
    <row r="42" spans="2:5" x14ac:dyDescent="0.3">
      <c r="B42" s="63">
        <v>31.007995515003532</v>
      </c>
      <c r="C42" s="38">
        <v>68.992004484996471</v>
      </c>
      <c r="D42" s="66">
        <v>4.1070021923177702</v>
      </c>
      <c r="E42" s="67">
        <v>5.8929978076822298</v>
      </c>
    </row>
    <row r="43" spans="2:5" x14ac:dyDescent="0.3">
      <c r="B43" s="63">
        <v>38.179834912939164</v>
      </c>
      <c r="C43" s="38">
        <v>61.820165087060836</v>
      </c>
      <c r="D43" s="66">
        <v>3.6602926330754295</v>
      </c>
      <c r="E43" s="67">
        <v>6.3397073669245705</v>
      </c>
    </row>
    <row r="44" spans="2:5" x14ac:dyDescent="0.3">
      <c r="B44" s="63">
        <v>45.808632300827114</v>
      </c>
      <c r="C44" s="38">
        <v>54.191367699172886</v>
      </c>
      <c r="D44" s="66">
        <v>3.8618224480787626</v>
      </c>
      <c r="E44" s="67">
        <v>6.1381775519212374</v>
      </c>
    </row>
    <row r="45" spans="2:5" x14ac:dyDescent="0.3">
      <c r="B45" s="63">
        <v>44.965383399589811</v>
      </c>
      <c r="C45" s="38">
        <v>55.034616600410189</v>
      </c>
      <c r="D45" s="66">
        <v>3.7880050547139454</v>
      </c>
      <c r="E45" s="67">
        <v>6.2119949452860546</v>
      </c>
    </row>
    <row r="46" spans="2:5" x14ac:dyDescent="0.3">
      <c r="B46" s="63">
        <v>50.548391069986437</v>
      </c>
      <c r="C46" s="38">
        <v>49.451608930013563</v>
      </c>
      <c r="D46" s="66">
        <v>4.1451825310401631</v>
      </c>
      <c r="E46" s="67">
        <v>5.8548174689598369</v>
      </c>
    </row>
    <row r="47" spans="2:5" x14ac:dyDescent="0.3">
      <c r="B47" s="63">
        <v>59.957322377931391</v>
      </c>
      <c r="C47" s="38">
        <v>40.042677622068609</v>
      </c>
      <c r="D47" s="66">
        <v>3.9360889367167431</v>
      </c>
      <c r="E47" s="67">
        <v>6.0639110632832569</v>
      </c>
    </row>
    <row r="48" spans="2:5" x14ac:dyDescent="0.3">
      <c r="B48" s="63">
        <v>84.605756914123447</v>
      </c>
      <c r="C48" s="38">
        <v>15.394243085876553</v>
      </c>
      <c r="D48" s="66">
        <v>3.527903067335322</v>
      </c>
      <c r="E48" s="67">
        <v>6.4720969326646784</v>
      </c>
    </row>
    <row r="49" spans="2:5" x14ac:dyDescent="0.3">
      <c r="B49" s="63">
        <v>32.812977838989781</v>
      </c>
      <c r="C49" s="38">
        <v>67.187022161010219</v>
      </c>
      <c r="D49" s="66">
        <v>3.9286587009182847</v>
      </c>
      <c r="E49" s="67">
        <v>6.0713412990817153</v>
      </c>
    </row>
    <row r="50" spans="2:5" x14ac:dyDescent="0.3">
      <c r="B50" s="63">
        <v>38.977632295930654</v>
      </c>
      <c r="C50" s="38">
        <v>61.022367704069346</v>
      </c>
      <c r="D50" s="66">
        <v>3.3320615964906724</v>
      </c>
      <c r="E50" s="67">
        <v>6.6679384035093276</v>
      </c>
    </row>
    <row r="51" spans="2:5" x14ac:dyDescent="0.3">
      <c r="B51" s="63">
        <v>38.343935644560922</v>
      </c>
      <c r="C51" s="38">
        <v>61.656064355439078</v>
      </c>
      <c r="D51" s="66">
        <v>3.5682337278729368</v>
      </c>
      <c r="E51" s="67">
        <v>6.4317662721270636</v>
      </c>
    </row>
    <row r="52" spans="2:5" x14ac:dyDescent="0.3">
      <c r="B52" s="63">
        <v>46.85467678394496</v>
      </c>
      <c r="C52" s="38">
        <v>53.14532321605504</v>
      </c>
      <c r="D52" s="66">
        <v>4.1465593094817716</v>
      </c>
      <c r="E52" s="67">
        <v>5.8534406905182284</v>
      </c>
    </row>
    <row r="53" spans="2:5" x14ac:dyDescent="0.3">
      <c r="B53" s="63">
        <v>60.115421609490227</v>
      </c>
      <c r="C53" s="38">
        <v>39.884578390509773</v>
      </c>
      <c r="D53" s="66">
        <v>3.5835974444649903</v>
      </c>
      <c r="E53" s="67">
        <v>6.4164025555350097</v>
      </c>
    </row>
    <row r="54" spans="2:5" x14ac:dyDescent="0.3">
      <c r="B54" s="63">
        <v>48.608461274854122</v>
      </c>
      <c r="C54" s="38">
        <v>51.391538725145878</v>
      </c>
      <c r="D54" s="66">
        <v>3.9698813045188763</v>
      </c>
      <c r="E54" s="67">
        <v>6.0301186954811232</v>
      </c>
    </row>
    <row r="55" spans="2:5" x14ac:dyDescent="0.3">
      <c r="B55" s="63">
        <v>55.966933243388247</v>
      </c>
      <c r="C55" s="38">
        <v>44.033066756611753</v>
      </c>
      <c r="D55" s="66">
        <v>3.9978475588743021</v>
      </c>
      <c r="E55" s="67">
        <v>6.0021524411256983</v>
      </c>
    </row>
    <row r="56" spans="2:5" x14ac:dyDescent="0.3">
      <c r="B56" s="63">
        <v>66.398916723806622</v>
      </c>
      <c r="C56" s="38">
        <v>33.601083276193378</v>
      </c>
      <c r="D56" s="66">
        <v>3.8463550401097901</v>
      </c>
      <c r="E56" s="67">
        <v>6.1536449598902099</v>
      </c>
    </row>
    <row r="57" spans="2:5" x14ac:dyDescent="0.3">
      <c r="B57" s="63">
        <v>69.952931004491433</v>
      </c>
      <c r="C57" s="38">
        <v>30.047068995508567</v>
      </c>
      <c r="D57" s="66">
        <v>3.4962883402979394</v>
      </c>
      <c r="E57" s="67">
        <v>6.503711659702061</v>
      </c>
    </row>
    <row r="58" spans="2:5" ht="15" thickBot="1" x14ac:dyDescent="0.35">
      <c r="B58" s="64">
        <v>80.648478284187505</v>
      </c>
      <c r="C58" s="65">
        <v>19.351521715812495</v>
      </c>
      <c r="D58" s="40">
        <v>2.8227903056347974</v>
      </c>
      <c r="E58" s="68">
        <v>7.1772096943652031</v>
      </c>
    </row>
  </sheetData>
  <mergeCells count="5">
    <mergeCell ref="A5:A11"/>
    <mergeCell ref="A12:A15"/>
    <mergeCell ref="B17:C17"/>
    <mergeCell ref="D17:E17"/>
    <mergeCell ref="A1:A4"/>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vt:lpstr>
      <vt:lpstr>S3A (BCA_1-20)</vt:lpstr>
      <vt:lpstr>S3B (BCA_21-40)</vt:lpstr>
      <vt:lpstr>S3C (Tryptic_Peptides)</vt:lpstr>
      <vt:lpstr>S3D (rProtein)</vt:lpstr>
      <vt:lpstr>S3E (Data_Interpretation)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2021-03-10T08:57:39Z</dcterms:modified>
</cp:coreProperties>
</file>