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80" windowHeight="5775" tabRatio="767"/>
  </bookViews>
  <sheets>
    <sheet name="Suppl Tab 1" sheetId="47" r:id="rId1"/>
  </sheets>
  <calcPr calcId="152511"/>
</workbook>
</file>

<file path=xl/calcChain.xml><?xml version="1.0" encoding="utf-8"?>
<calcChain xmlns="http://schemas.openxmlformats.org/spreadsheetml/2006/main">
  <c r="H60" i="47" l="1"/>
  <c r="I60" i="47"/>
  <c r="J60" i="47"/>
  <c r="K60" i="47"/>
  <c r="L60" i="47"/>
  <c r="P66" i="47" s="1"/>
  <c r="H61" i="47"/>
  <c r="I61" i="47"/>
  <c r="J61" i="47"/>
  <c r="K61" i="47"/>
  <c r="N66" i="47" s="1"/>
  <c r="L61" i="47"/>
  <c r="H62" i="47"/>
  <c r="I62" i="47"/>
  <c r="J62" i="47"/>
  <c r="K62" i="47"/>
  <c r="L62" i="47"/>
  <c r="H63" i="47"/>
  <c r="I63" i="47"/>
  <c r="J63" i="47"/>
  <c r="K63" i="47"/>
  <c r="L63" i="47"/>
  <c r="F64" i="47"/>
  <c r="J64" i="47" s="1"/>
  <c r="H64" i="47"/>
  <c r="I64" i="47"/>
  <c r="K64" i="47"/>
  <c r="L64" i="47"/>
  <c r="F65" i="47"/>
  <c r="J65" i="47" s="1"/>
  <c r="H65" i="47"/>
  <c r="I65" i="47"/>
  <c r="K65" i="47"/>
  <c r="L65" i="47"/>
  <c r="F66" i="47"/>
  <c r="J66" i="47" s="1"/>
  <c r="H66" i="47"/>
  <c r="I66" i="47"/>
  <c r="K66" i="47"/>
  <c r="L66" i="47"/>
  <c r="M66" i="47"/>
  <c r="O66" i="47"/>
  <c r="H67" i="47"/>
  <c r="I67" i="47"/>
  <c r="J67" i="47"/>
  <c r="K67" i="47"/>
  <c r="O73" i="47" s="1"/>
  <c r="L67" i="47"/>
  <c r="H68" i="47"/>
  <c r="I68" i="47"/>
  <c r="J68" i="47"/>
  <c r="K68" i="47"/>
  <c r="L68" i="47"/>
  <c r="Q73" i="47" s="1"/>
  <c r="H69" i="47"/>
  <c r="I69" i="47"/>
  <c r="J69" i="47"/>
  <c r="K69" i="47"/>
  <c r="N73" i="47" s="1"/>
  <c r="L69" i="47"/>
  <c r="H70" i="47"/>
  <c r="I70" i="47"/>
  <c r="J70" i="47"/>
  <c r="K70" i="47"/>
  <c r="L70" i="47"/>
  <c r="F71" i="47"/>
  <c r="H71" i="47"/>
  <c r="I71" i="47"/>
  <c r="J71" i="47"/>
  <c r="K71" i="47"/>
  <c r="L71" i="47"/>
  <c r="F72" i="47"/>
  <c r="H72" i="47"/>
  <c r="I72" i="47"/>
  <c r="J72" i="47"/>
  <c r="K72" i="47"/>
  <c r="L72" i="47"/>
  <c r="F73" i="47"/>
  <c r="H73" i="47"/>
  <c r="I73" i="47"/>
  <c r="J73" i="47"/>
  <c r="K73" i="47"/>
  <c r="L73" i="47"/>
  <c r="M73" i="47"/>
  <c r="P73" i="47"/>
  <c r="H74" i="47"/>
  <c r="I74" i="47"/>
  <c r="J74" i="47"/>
  <c r="K74" i="47"/>
  <c r="N78" i="47" s="1"/>
  <c r="L74" i="47"/>
  <c r="H75" i="47"/>
  <c r="I75" i="47"/>
  <c r="J75" i="47"/>
  <c r="K75" i="47"/>
  <c r="L75" i="47"/>
  <c r="F76" i="47"/>
  <c r="J76" i="47" s="1"/>
  <c r="H76" i="47"/>
  <c r="I76" i="47"/>
  <c r="K76" i="47"/>
  <c r="L76" i="47"/>
  <c r="F77" i="47"/>
  <c r="J77" i="47" s="1"/>
  <c r="H77" i="47"/>
  <c r="I77" i="47"/>
  <c r="K77" i="47"/>
  <c r="L77" i="47"/>
  <c r="F78" i="47"/>
  <c r="J78" i="47" s="1"/>
  <c r="H78" i="47"/>
  <c r="I78" i="47"/>
  <c r="K78" i="47"/>
  <c r="L78" i="47"/>
  <c r="M78" i="47"/>
  <c r="O78" i="47"/>
  <c r="P78" i="47"/>
  <c r="Q78" i="47"/>
  <c r="H79" i="47"/>
  <c r="I79" i="47"/>
  <c r="J79" i="47"/>
  <c r="K79" i="47"/>
  <c r="O85" i="47" s="1"/>
  <c r="L79" i="47"/>
  <c r="H80" i="47"/>
  <c r="I80" i="47"/>
  <c r="J80" i="47"/>
  <c r="K80" i="47"/>
  <c r="L80" i="47"/>
  <c r="Q85" i="47" s="1"/>
  <c r="H81" i="47"/>
  <c r="I81" i="47"/>
  <c r="J81" i="47"/>
  <c r="K81" i="47"/>
  <c r="N85" i="47" s="1"/>
  <c r="L81" i="47"/>
  <c r="H82" i="47"/>
  <c r="I82" i="47"/>
  <c r="J82" i="47"/>
  <c r="K82" i="47"/>
  <c r="L82" i="47"/>
  <c r="F83" i="47"/>
  <c r="H83" i="47"/>
  <c r="I83" i="47"/>
  <c r="J83" i="47"/>
  <c r="K83" i="47"/>
  <c r="L83" i="47"/>
  <c r="F84" i="47"/>
  <c r="H84" i="47"/>
  <c r="I84" i="47"/>
  <c r="J84" i="47"/>
  <c r="K84" i="47"/>
  <c r="L84" i="47"/>
  <c r="F85" i="47"/>
  <c r="H85" i="47"/>
  <c r="I85" i="47"/>
  <c r="J85" i="47"/>
  <c r="K85" i="47"/>
  <c r="L85" i="47"/>
  <c r="M85" i="47"/>
  <c r="P85" i="47"/>
  <c r="Q66" i="47" l="1"/>
  <c r="G20" i="47"/>
  <c r="G19" i="47"/>
  <c r="G18" i="47"/>
  <c r="L9" i="47" l="1"/>
  <c r="K9" i="47"/>
  <c r="J9" i="47"/>
  <c r="I9" i="47"/>
  <c r="H9" i="47"/>
  <c r="G9" i="47"/>
  <c r="L8" i="47"/>
  <c r="K8" i="47"/>
  <c r="J8" i="47"/>
  <c r="I8" i="47"/>
  <c r="H8" i="47"/>
  <c r="G8" i="47"/>
  <c r="L7" i="47"/>
  <c r="K7" i="47"/>
  <c r="J7" i="47"/>
  <c r="I7" i="47"/>
  <c r="H7" i="47"/>
  <c r="G7" i="47"/>
  <c r="L6" i="47"/>
  <c r="K6" i="47"/>
  <c r="J6" i="47"/>
  <c r="I6" i="47"/>
  <c r="H6" i="47"/>
  <c r="G6" i="47"/>
  <c r="L5" i="47"/>
  <c r="K5" i="47"/>
  <c r="J5" i="47"/>
  <c r="I5" i="47"/>
  <c r="H5" i="47"/>
  <c r="G5" i="47"/>
  <c r="L4" i="47"/>
  <c r="K4" i="47"/>
  <c r="J4" i="47"/>
  <c r="I4" i="47"/>
  <c r="H4" i="47"/>
  <c r="G4" i="47"/>
  <c r="L3" i="47"/>
  <c r="K3" i="47"/>
  <c r="N9" i="47" s="1"/>
  <c r="J3" i="47"/>
  <c r="I3" i="47"/>
  <c r="H3" i="47"/>
  <c r="G3" i="47"/>
  <c r="L20" i="47"/>
  <c r="K20" i="47"/>
  <c r="J20" i="47"/>
  <c r="I20" i="47"/>
  <c r="H20" i="47"/>
  <c r="L19" i="47"/>
  <c r="K19" i="47"/>
  <c r="J19" i="47"/>
  <c r="I19" i="47"/>
  <c r="H19" i="47"/>
  <c r="L18" i="47"/>
  <c r="K18" i="47"/>
  <c r="J18" i="47"/>
  <c r="I18" i="47"/>
  <c r="H18" i="47"/>
  <c r="Q9" i="47" l="1"/>
  <c r="O9" i="47"/>
  <c r="P9" i="47"/>
  <c r="N20" i="47"/>
  <c r="Q20" i="47"/>
  <c r="O20" i="47"/>
  <c r="P20" i="47"/>
  <c r="M17" i="47" l="1"/>
  <c r="L17" i="47"/>
  <c r="K17" i="47"/>
  <c r="J17" i="47"/>
  <c r="I17" i="47"/>
  <c r="H17" i="47"/>
  <c r="G17" i="47"/>
  <c r="L16" i="47"/>
  <c r="K16" i="47"/>
  <c r="J16" i="47"/>
  <c r="I16" i="47"/>
  <c r="H16" i="47"/>
  <c r="G16" i="47"/>
  <c r="L15" i="47"/>
  <c r="K15" i="47"/>
  <c r="J15" i="47"/>
  <c r="I15" i="47"/>
  <c r="H15" i="47"/>
  <c r="G15" i="47"/>
  <c r="L14" i="47"/>
  <c r="K14" i="47"/>
  <c r="I14" i="47"/>
  <c r="H14" i="47"/>
  <c r="G14" i="47"/>
  <c r="F14" i="47"/>
  <c r="L13" i="47"/>
  <c r="K13" i="47"/>
  <c r="I13" i="47"/>
  <c r="H13" i="47"/>
  <c r="G13" i="47"/>
  <c r="F13" i="47"/>
  <c r="J13" i="47" s="1"/>
  <c r="L12" i="47"/>
  <c r="K12" i="47"/>
  <c r="J12" i="47"/>
  <c r="I12" i="47"/>
  <c r="H12" i="47"/>
  <c r="G12" i="47"/>
  <c r="L11" i="47"/>
  <c r="K11" i="47"/>
  <c r="J11" i="47"/>
  <c r="I11" i="47"/>
  <c r="H11" i="47"/>
  <c r="G11" i="47"/>
  <c r="L10" i="47"/>
  <c r="K10" i="47"/>
  <c r="J10" i="47"/>
  <c r="I10" i="47"/>
  <c r="H10" i="47"/>
  <c r="G10" i="47"/>
  <c r="M40" i="47"/>
  <c r="L40" i="47"/>
  <c r="K40" i="47"/>
  <c r="I40" i="47"/>
  <c r="H40" i="47"/>
  <c r="G40" i="47"/>
  <c r="F40" i="47"/>
  <c r="J40" i="47" s="1"/>
  <c r="L39" i="47"/>
  <c r="K39" i="47"/>
  <c r="I39" i="47"/>
  <c r="H39" i="47"/>
  <c r="G39" i="47"/>
  <c r="F39" i="47"/>
  <c r="J39" i="47" s="1"/>
  <c r="L38" i="47"/>
  <c r="K38" i="47"/>
  <c r="I38" i="47"/>
  <c r="H38" i="47"/>
  <c r="G38" i="47"/>
  <c r="F38" i="47"/>
  <c r="J38" i="47" s="1"/>
  <c r="L37" i="47"/>
  <c r="K37" i="47"/>
  <c r="I37" i="47"/>
  <c r="H37" i="47"/>
  <c r="G37" i="47"/>
  <c r="F37" i="47"/>
  <c r="J37" i="47" s="1"/>
  <c r="L36" i="47"/>
  <c r="K36" i="47"/>
  <c r="I36" i="47"/>
  <c r="H36" i="47"/>
  <c r="G36" i="47"/>
  <c r="F36" i="47"/>
  <c r="J36" i="47" s="1"/>
  <c r="L35" i="47"/>
  <c r="K35" i="47"/>
  <c r="I35" i="47"/>
  <c r="H35" i="47"/>
  <c r="G35" i="47"/>
  <c r="F35" i="47"/>
  <c r="J35" i="47" s="1"/>
  <c r="M34" i="47"/>
  <c r="L34" i="47"/>
  <c r="K34" i="47"/>
  <c r="I34" i="47"/>
  <c r="H34" i="47"/>
  <c r="G34" i="47"/>
  <c r="F34" i="47"/>
  <c r="J34" i="47" s="1"/>
  <c r="L33" i="47"/>
  <c r="K33" i="47"/>
  <c r="I33" i="47"/>
  <c r="H33" i="47"/>
  <c r="G33" i="47"/>
  <c r="F33" i="47"/>
  <c r="J33" i="47" s="1"/>
  <c r="L32" i="47"/>
  <c r="K32" i="47"/>
  <c r="I32" i="47"/>
  <c r="H32" i="47"/>
  <c r="G32" i="47"/>
  <c r="F32" i="47"/>
  <c r="J32" i="47" s="1"/>
  <c r="L31" i="47"/>
  <c r="K31" i="47"/>
  <c r="I31" i="47"/>
  <c r="H31" i="47"/>
  <c r="G31" i="47"/>
  <c r="F31" i="47"/>
  <c r="J31" i="47" s="1"/>
  <c r="L30" i="47"/>
  <c r="K30" i="47"/>
  <c r="I30" i="47"/>
  <c r="H30" i="47"/>
  <c r="G30" i="47"/>
  <c r="F30" i="47"/>
  <c r="J30" i="47" s="1"/>
  <c r="L29" i="47"/>
  <c r="K29" i="47"/>
  <c r="I29" i="47"/>
  <c r="H29" i="47"/>
  <c r="G29" i="47"/>
  <c r="F29" i="47"/>
  <c r="J29" i="47" s="1"/>
  <c r="M28" i="47"/>
  <c r="L28" i="47"/>
  <c r="K28" i="47"/>
  <c r="I28" i="47"/>
  <c r="H28" i="47"/>
  <c r="G28" i="47"/>
  <c r="F28" i="47"/>
  <c r="J28" i="47" s="1"/>
  <c r="L27" i="47"/>
  <c r="K27" i="47"/>
  <c r="I27" i="47"/>
  <c r="H27" i="47"/>
  <c r="G27" i="47"/>
  <c r="F27" i="47"/>
  <c r="J27" i="47" s="1"/>
  <c r="L26" i="47"/>
  <c r="K26" i="47"/>
  <c r="I26" i="47"/>
  <c r="H26" i="47"/>
  <c r="G26" i="47"/>
  <c r="F26" i="47"/>
  <c r="J26" i="47" s="1"/>
  <c r="M25" i="47"/>
  <c r="L25" i="47"/>
  <c r="K25" i="47"/>
  <c r="J25" i="47"/>
  <c r="I25" i="47"/>
  <c r="H25" i="47"/>
  <c r="G25" i="47"/>
  <c r="L24" i="47"/>
  <c r="K24" i="47"/>
  <c r="J24" i="47"/>
  <c r="I24" i="47"/>
  <c r="H24" i="47"/>
  <c r="G24" i="47"/>
  <c r="L23" i="47"/>
  <c r="K23" i="47"/>
  <c r="J23" i="47"/>
  <c r="I23" i="47"/>
  <c r="H23" i="47"/>
  <c r="G23" i="47"/>
  <c r="L22" i="47"/>
  <c r="K22" i="47"/>
  <c r="J22" i="47"/>
  <c r="I22" i="47"/>
  <c r="H22" i="47"/>
  <c r="G22" i="47"/>
  <c r="L21" i="47"/>
  <c r="K21" i="47"/>
  <c r="J21" i="47"/>
  <c r="I21" i="47"/>
  <c r="H21" i="47"/>
  <c r="G21" i="47"/>
  <c r="M59" i="47"/>
  <c r="L59" i="47"/>
  <c r="K59" i="47"/>
  <c r="J59" i="47"/>
  <c r="I59" i="47"/>
  <c r="H59" i="47"/>
  <c r="G59" i="47"/>
  <c r="L58" i="47"/>
  <c r="K58" i="47"/>
  <c r="J58" i="47"/>
  <c r="I58" i="47"/>
  <c r="H58" i="47"/>
  <c r="G58" i="47"/>
  <c r="L57" i="47"/>
  <c r="K57" i="47"/>
  <c r="J57" i="47"/>
  <c r="I57" i="47"/>
  <c r="H57" i="47"/>
  <c r="G57" i="47"/>
  <c r="L56" i="47"/>
  <c r="K56" i="47"/>
  <c r="J56" i="47"/>
  <c r="I56" i="47"/>
  <c r="H56" i="47"/>
  <c r="G56" i="47"/>
  <c r="L55" i="47"/>
  <c r="K55" i="47"/>
  <c r="J55" i="47"/>
  <c r="I55" i="47"/>
  <c r="H55" i="47"/>
  <c r="G55" i="47"/>
  <c r="L54" i="47"/>
  <c r="K54" i="47"/>
  <c r="J54" i="47"/>
  <c r="I54" i="47"/>
  <c r="H54" i="47"/>
  <c r="G54" i="47"/>
  <c r="L53" i="47"/>
  <c r="K53" i="47"/>
  <c r="J53" i="47"/>
  <c r="I53" i="47"/>
  <c r="H53" i="47"/>
  <c r="G53" i="47"/>
  <c r="L52" i="47"/>
  <c r="K52" i="47"/>
  <c r="J52" i="47"/>
  <c r="I52" i="47"/>
  <c r="H52" i="47"/>
  <c r="G52" i="47"/>
  <c r="L51" i="47"/>
  <c r="K51" i="47"/>
  <c r="J51" i="47"/>
  <c r="I51" i="47"/>
  <c r="H51" i="47"/>
  <c r="G51" i="47"/>
  <c r="L50" i="47"/>
  <c r="K50" i="47"/>
  <c r="I50" i="47"/>
  <c r="H50" i="47"/>
  <c r="G50" i="47"/>
  <c r="F50" i="47"/>
  <c r="J50" i="47" s="1"/>
  <c r="L49" i="47"/>
  <c r="K49" i="47"/>
  <c r="I49" i="47"/>
  <c r="H49" i="47"/>
  <c r="G49" i="47"/>
  <c r="F49" i="47"/>
  <c r="J49" i="47" s="1"/>
  <c r="L48" i="47"/>
  <c r="K48" i="47"/>
  <c r="I48" i="47"/>
  <c r="H48" i="47"/>
  <c r="G48" i="47"/>
  <c r="F48" i="47"/>
  <c r="J48" i="47" s="1"/>
  <c r="L47" i="47"/>
  <c r="K47" i="47"/>
  <c r="I47" i="47"/>
  <c r="H47" i="47"/>
  <c r="G47" i="47"/>
  <c r="F47" i="47"/>
  <c r="J47" i="47" s="1"/>
  <c r="L46" i="47"/>
  <c r="K46" i="47"/>
  <c r="I46" i="47"/>
  <c r="H46" i="47"/>
  <c r="G46" i="47"/>
  <c r="F46" i="47"/>
  <c r="J46" i="47" s="1"/>
  <c r="L45" i="47"/>
  <c r="K45" i="47"/>
  <c r="I45" i="47"/>
  <c r="H45" i="47"/>
  <c r="G45" i="47"/>
  <c r="F45" i="47"/>
  <c r="J45" i="47" s="1"/>
  <c r="L44" i="47"/>
  <c r="K44" i="47"/>
  <c r="I44" i="47"/>
  <c r="H44" i="47"/>
  <c r="G44" i="47"/>
  <c r="F44" i="47"/>
  <c r="J44" i="47" s="1"/>
  <c r="L43" i="47"/>
  <c r="K43" i="47"/>
  <c r="I43" i="47"/>
  <c r="H43" i="47"/>
  <c r="G43" i="47"/>
  <c r="F43" i="47"/>
  <c r="L42" i="47"/>
  <c r="K42" i="47"/>
  <c r="J42" i="47"/>
  <c r="I42" i="47"/>
  <c r="H42" i="47"/>
  <c r="G42" i="47"/>
  <c r="L41" i="47"/>
  <c r="K41" i="47"/>
  <c r="J41" i="47"/>
  <c r="I41" i="47"/>
  <c r="H41" i="47"/>
  <c r="G41" i="47"/>
  <c r="N17" i="47" l="1"/>
  <c r="Q17" i="47"/>
  <c r="O17" i="47"/>
  <c r="P17" i="47"/>
  <c r="N25" i="47"/>
  <c r="P40" i="47"/>
  <c r="N40" i="47"/>
  <c r="P28" i="47"/>
  <c r="O28" i="47"/>
  <c r="Q34" i="47"/>
  <c r="N59" i="47"/>
  <c r="Q25" i="47"/>
  <c r="Q28" i="47"/>
  <c r="O40" i="47"/>
  <c r="J14" i="47"/>
  <c r="P59" i="47"/>
  <c r="Q59" i="47"/>
  <c r="N28" i="47"/>
  <c r="O34" i="47"/>
  <c r="P34" i="47"/>
  <c r="Q40" i="47"/>
  <c r="O59" i="47"/>
  <c r="O25" i="47"/>
  <c r="N34" i="47"/>
  <c r="J43" i="47"/>
  <c r="P25" i="47"/>
</calcChain>
</file>

<file path=xl/sharedStrings.xml><?xml version="1.0" encoding="utf-8"?>
<sst xmlns="http://schemas.openxmlformats.org/spreadsheetml/2006/main" count="114" uniqueCount="34">
  <si>
    <t>GR24</t>
  </si>
  <si>
    <t>root exudate</t>
  </si>
  <si>
    <t>oil extract</t>
  </si>
  <si>
    <t>root chamber</t>
  </si>
  <si>
    <t>tested substance</t>
  </si>
  <si>
    <t>GR24 zone 1</t>
  </si>
  <si>
    <t>GR24 zone 2</t>
  </si>
  <si>
    <t>all seeds [n]</t>
  </si>
  <si>
    <t>germinated seeds [n]</t>
  </si>
  <si>
    <t>germinated seeds [%]</t>
  </si>
  <si>
    <t>data excluding germtubes without clear curving</t>
  </si>
  <si>
    <t>number of independent experiments</t>
  </si>
  <si>
    <t>Costunolide 10^-4 M</t>
  </si>
  <si>
    <t>Costunolide 10^-5 M</t>
  </si>
  <si>
    <t>Costunolide 10^-6 M</t>
  </si>
  <si>
    <t>Costunolide 10^-7 M</t>
  </si>
  <si>
    <t>Costunolide zone 1</t>
  </si>
  <si>
    <t>Costunolide zone 2</t>
  </si>
  <si>
    <t>data depicted in Fig.</t>
  </si>
  <si>
    <t>Fig. 3</t>
  </si>
  <si>
    <t>Fig. 4</t>
  </si>
  <si>
    <t>Fig. 5</t>
  </si>
  <si>
    <t>Fig. 3, Fig. 5</t>
  </si>
  <si>
    <t>data depicted in Figure</t>
  </si>
  <si>
    <t>positively curved germ-tubes [n]</t>
  </si>
  <si>
    <t>negatively curved germ-tubes [n]</t>
  </si>
  <si>
    <t>germ-tubes without clear curving [n]</t>
  </si>
  <si>
    <t>positively curved germ-tubes [%]</t>
  </si>
  <si>
    <t>negatively curved germ-tubes [%]</t>
  </si>
  <si>
    <t>germ-tubes without clear curving [%]</t>
  </si>
  <si>
    <t>positively curved germ-tubes [mean]</t>
  </si>
  <si>
    <t>positively curved germ-tubes [standard deviation]</t>
  </si>
  <si>
    <t>negatively curved germ-tubes [mean]</t>
  </si>
  <si>
    <t>negatively curved germ-tubes [standard deviation]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</si>
</sst>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" fontId="0" fillId="0" borderId="0" xfId="0" applyNumberFormat="1" applyAlignment="1">
      <alignment horizontal="left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1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1" fontId="0" fillId="2" borderId="0" xfId="0" applyNumberForma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1" fontId="0" fillId="0" borderId="0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" fontId="0" fillId="0" borderId="0" xfId="0" applyNumberFormat="1" applyFont="1" applyBorder="1" applyAlignment="1">
      <alignment horizontal="left"/>
    </xf>
    <xf numFmtId="1" fontId="0" fillId="0" borderId="0" xfId="0" applyNumberFormat="1" applyFont="1" applyAlignment="1">
      <alignment horizontal="left"/>
    </xf>
    <xf numFmtId="1" fontId="0" fillId="0" borderId="1" xfId="0" applyNumberFormat="1" applyFont="1" applyBorder="1" applyAlignment="1">
      <alignment horizontal="left"/>
    </xf>
    <xf numFmtId="0" fontId="0" fillId="0" borderId="0" xfId="0" applyFill="1" applyAlignment="1">
      <alignment horizontal="left"/>
    </xf>
    <xf numFmtId="1" fontId="0" fillId="0" borderId="0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0" fillId="0" borderId="0" xfId="0" applyNumberFormat="1" applyFill="1" applyBorder="1" applyAlignment="1">
      <alignment horizontal="left"/>
    </xf>
    <xf numFmtId="164" fontId="0" fillId="0" borderId="0" xfId="0" applyNumberForma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left"/>
    </xf>
    <xf numFmtId="1" fontId="0" fillId="3" borderId="1" xfId="0" applyNumberFormat="1" applyFont="1" applyFill="1" applyBorder="1" applyAlignment="1">
      <alignment horizontal="left"/>
    </xf>
    <xf numFmtId="1" fontId="1" fillId="3" borderId="0" xfId="0" applyNumberFormat="1" applyFont="1" applyFill="1" applyAlignment="1">
      <alignment horizontal="left"/>
    </xf>
    <xf numFmtId="1" fontId="0" fillId="3" borderId="0" xfId="0" applyNumberFormat="1" applyFont="1" applyFill="1" applyBorder="1" applyAlignment="1">
      <alignment horizontal="left"/>
    </xf>
    <xf numFmtId="1" fontId="2" fillId="3" borderId="0" xfId="0" applyNumberFormat="1" applyFont="1" applyFill="1" applyAlignment="1">
      <alignment horizontal="left"/>
    </xf>
    <xf numFmtId="1" fontId="1" fillId="3" borderId="0" xfId="0" applyNumberFormat="1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left"/>
    </xf>
    <xf numFmtId="1" fontId="1" fillId="2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Font="1" applyFill="1" applyAlignment="1">
      <alignment horizontal="left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left" vertical="center"/>
    </xf>
    <xf numFmtId="1" fontId="0" fillId="2" borderId="0" xfId="0" applyNumberFormat="1" applyFont="1" applyFill="1" applyBorder="1" applyAlignment="1">
      <alignment horizontal="left"/>
    </xf>
    <xf numFmtId="1" fontId="4" fillId="2" borderId="0" xfId="0" applyNumberFormat="1" applyFont="1" applyFill="1" applyBorder="1" applyAlignment="1">
      <alignment horizontal="left"/>
    </xf>
    <xf numFmtId="1" fontId="0" fillId="2" borderId="0" xfId="0" applyNumberFormat="1" applyFont="1" applyFill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" fontId="0" fillId="2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" fontId="2" fillId="3" borderId="0" xfId="0" applyNumberFormat="1" applyFont="1" applyFill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0" borderId="0" xfId="0" applyNumberFormat="1" applyFont="1" applyAlignment="1">
      <alignment horizontal="left"/>
    </xf>
    <xf numFmtId="164" fontId="1" fillId="2" borderId="0" xfId="0" applyNumberFormat="1" applyFont="1" applyFill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06B50"/>
      <color rgb="FFBE53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5"/>
  <sheetViews>
    <sheetView tabSelected="1" workbookViewId="0"/>
  </sheetViews>
  <sheetFormatPr baseColWidth="10" defaultColWidth="10.7109375" defaultRowHeight="15" x14ac:dyDescent="0.25"/>
  <cols>
    <col min="1" max="1" width="19.140625" style="1" bestFit="1" customWidth="1"/>
    <col min="2" max="2" width="8.85546875" style="1" customWidth="1"/>
    <col min="3" max="3" width="11.5703125" style="1" customWidth="1"/>
    <col min="4" max="4" width="12.7109375" style="2" customWidth="1"/>
    <col min="5" max="5" width="12" style="1" bestFit="1" customWidth="1"/>
    <col min="6" max="6" width="13.140625" style="1" customWidth="1"/>
    <col min="7" max="7" width="11.28515625" style="1" bestFit="1" customWidth="1"/>
    <col min="8" max="8" width="12.7109375" style="1" bestFit="1" customWidth="1"/>
    <col min="9" max="9" width="13.5703125" style="1" customWidth="1"/>
    <col min="10" max="10" width="13" style="1" customWidth="1"/>
    <col min="11" max="11" width="12.42578125" style="2" customWidth="1"/>
    <col min="12" max="12" width="12.85546875" style="1" customWidth="1"/>
    <col min="13" max="13" width="12.7109375" style="35" customWidth="1"/>
    <col min="14" max="14" width="11.28515625" style="2" customWidth="1"/>
    <col min="15" max="15" width="11.140625" style="32" customWidth="1"/>
    <col min="16" max="16" width="11" style="1" customWidth="1"/>
    <col min="17" max="17" width="11.42578125" style="32" customWidth="1"/>
    <col min="18" max="18" width="11.7109375" style="2" customWidth="1"/>
    <col min="19" max="16384" width="10.7109375" style="1"/>
  </cols>
  <sheetData>
    <row r="1" spans="1:18" ht="27.75" customHeight="1" x14ac:dyDescent="0.25">
      <c r="K1" s="78" t="s">
        <v>10</v>
      </c>
      <c r="L1" s="78"/>
      <c r="N1" s="76" t="s">
        <v>30</v>
      </c>
      <c r="O1" s="76" t="s">
        <v>31</v>
      </c>
      <c r="P1" s="76" t="s">
        <v>32</v>
      </c>
      <c r="Q1" s="76" t="s">
        <v>33</v>
      </c>
      <c r="R1" s="76" t="s">
        <v>23</v>
      </c>
    </row>
    <row r="2" spans="1:18" s="52" customFormat="1" ht="45" x14ac:dyDescent="0.25">
      <c r="A2" s="50" t="s">
        <v>4</v>
      </c>
      <c r="B2" s="50" t="s">
        <v>7</v>
      </c>
      <c r="C2" s="50" t="s">
        <v>8</v>
      </c>
      <c r="D2" s="50" t="s">
        <v>24</v>
      </c>
      <c r="E2" s="50" t="s">
        <v>25</v>
      </c>
      <c r="F2" s="50" t="s">
        <v>26</v>
      </c>
      <c r="G2" s="50" t="s">
        <v>9</v>
      </c>
      <c r="H2" s="50" t="s">
        <v>27</v>
      </c>
      <c r="I2" s="50" t="s">
        <v>28</v>
      </c>
      <c r="J2" s="50" t="s">
        <v>29</v>
      </c>
      <c r="K2" s="50" t="s">
        <v>27</v>
      </c>
      <c r="L2" s="50" t="s">
        <v>28</v>
      </c>
      <c r="M2" s="51" t="s">
        <v>11</v>
      </c>
      <c r="N2" s="77"/>
      <c r="O2" s="77"/>
      <c r="P2" s="77"/>
      <c r="Q2" s="77"/>
      <c r="R2" s="77" t="s">
        <v>18</v>
      </c>
    </row>
    <row r="3" spans="1:18" s="37" customFormat="1" x14ac:dyDescent="0.25">
      <c r="A3" s="8" t="s">
        <v>3</v>
      </c>
      <c r="B3" s="6">
        <v>140</v>
      </c>
      <c r="C3" s="6">
        <v>82</v>
      </c>
      <c r="D3" s="6">
        <v>25</v>
      </c>
      <c r="E3" s="6">
        <v>8</v>
      </c>
      <c r="F3" s="6">
        <v>49</v>
      </c>
      <c r="G3" s="7">
        <f t="shared" ref="G3:H9" si="0">C3/B3*100</f>
        <v>58.571428571428577</v>
      </c>
      <c r="H3" s="7">
        <f t="shared" si="0"/>
        <v>30.487804878048781</v>
      </c>
      <c r="I3" s="7">
        <f t="shared" ref="I3:I9" si="1">E3/C3*100</f>
        <v>9.7560975609756095</v>
      </c>
      <c r="J3" s="7">
        <f t="shared" ref="J3:J9" si="2">F3/C3*100</f>
        <v>59.756097560975604</v>
      </c>
      <c r="K3" s="71">
        <f t="shared" ref="K3:K9" si="3">D3/(D3+E3)*100</f>
        <v>75.757575757575751</v>
      </c>
      <c r="L3" s="7">
        <f>E3/(D3+E3)*100</f>
        <v>24.242424242424242</v>
      </c>
      <c r="M3" s="35"/>
      <c r="N3" s="2"/>
      <c r="O3" s="32"/>
      <c r="P3" s="1"/>
      <c r="Q3" s="32"/>
      <c r="R3" s="2"/>
    </row>
    <row r="4" spans="1:18" s="37" customFormat="1" x14ac:dyDescent="0.25">
      <c r="A4" s="8" t="s">
        <v>3</v>
      </c>
      <c r="B4" s="6">
        <v>168</v>
      </c>
      <c r="C4" s="6">
        <v>85</v>
      </c>
      <c r="D4" s="6">
        <v>33</v>
      </c>
      <c r="E4" s="6">
        <v>15</v>
      </c>
      <c r="F4" s="6">
        <v>37</v>
      </c>
      <c r="G4" s="7">
        <f t="shared" si="0"/>
        <v>50.595238095238095</v>
      </c>
      <c r="H4" s="7">
        <f t="shared" si="0"/>
        <v>38.82352941176471</v>
      </c>
      <c r="I4" s="7">
        <f t="shared" si="1"/>
        <v>17.647058823529413</v>
      </c>
      <c r="J4" s="7">
        <f t="shared" si="2"/>
        <v>43.529411764705884</v>
      </c>
      <c r="K4" s="71">
        <f t="shared" si="3"/>
        <v>68.75</v>
      </c>
      <c r="L4" s="7">
        <f t="shared" ref="L4:L9" si="4">E4/(D4+E4)*100</f>
        <v>31.25</v>
      </c>
      <c r="M4" s="35"/>
      <c r="N4" s="2"/>
      <c r="O4" s="32"/>
      <c r="P4" s="1"/>
      <c r="Q4" s="32"/>
      <c r="R4" s="2"/>
    </row>
    <row r="5" spans="1:18" s="37" customFormat="1" x14ac:dyDescent="0.25">
      <c r="A5" s="8" t="s">
        <v>3</v>
      </c>
      <c r="B5" s="6">
        <v>191</v>
      </c>
      <c r="C5" s="6">
        <v>79</v>
      </c>
      <c r="D5" s="6">
        <v>31</v>
      </c>
      <c r="E5" s="6">
        <v>15</v>
      </c>
      <c r="F5" s="6">
        <v>33</v>
      </c>
      <c r="G5" s="7">
        <f t="shared" si="0"/>
        <v>41.361256544502616</v>
      </c>
      <c r="H5" s="7">
        <f t="shared" si="0"/>
        <v>39.24050632911392</v>
      </c>
      <c r="I5" s="7">
        <f t="shared" si="1"/>
        <v>18.9873417721519</v>
      </c>
      <c r="J5" s="7">
        <f t="shared" si="2"/>
        <v>41.77215189873418</v>
      </c>
      <c r="K5" s="71">
        <f t="shared" si="3"/>
        <v>67.391304347826093</v>
      </c>
      <c r="L5" s="7">
        <f t="shared" si="4"/>
        <v>32.608695652173914</v>
      </c>
      <c r="M5" s="35"/>
      <c r="N5" s="2"/>
      <c r="O5" s="32"/>
      <c r="P5" s="1"/>
      <c r="Q5" s="32"/>
      <c r="R5" s="2"/>
    </row>
    <row r="6" spans="1:18" s="37" customFormat="1" x14ac:dyDescent="0.25">
      <c r="A6" s="8" t="s">
        <v>3</v>
      </c>
      <c r="B6" s="6">
        <v>90</v>
      </c>
      <c r="C6" s="6">
        <v>45</v>
      </c>
      <c r="D6" s="6">
        <v>21</v>
      </c>
      <c r="E6" s="6">
        <v>7</v>
      </c>
      <c r="F6" s="6">
        <v>17</v>
      </c>
      <c r="G6" s="7">
        <f t="shared" si="0"/>
        <v>50</v>
      </c>
      <c r="H6" s="7">
        <f t="shared" si="0"/>
        <v>46.666666666666664</v>
      </c>
      <c r="I6" s="7">
        <f t="shared" si="1"/>
        <v>15.555555555555555</v>
      </c>
      <c r="J6" s="7">
        <f t="shared" si="2"/>
        <v>37.777777777777779</v>
      </c>
      <c r="K6" s="71">
        <f t="shared" si="3"/>
        <v>75</v>
      </c>
      <c r="L6" s="7">
        <f t="shared" si="4"/>
        <v>25</v>
      </c>
      <c r="M6" s="35"/>
      <c r="N6" s="2"/>
      <c r="O6" s="32"/>
      <c r="P6" s="1"/>
      <c r="Q6" s="32"/>
      <c r="R6" s="2"/>
    </row>
    <row r="7" spans="1:18" s="37" customFormat="1" x14ac:dyDescent="0.25">
      <c r="A7" s="8" t="s">
        <v>3</v>
      </c>
      <c r="B7" s="6">
        <v>40</v>
      </c>
      <c r="C7" s="6">
        <v>20</v>
      </c>
      <c r="D7" s="6">
        <v>9</v>
      </c>
      <c r="E7" s="6">
        <v>2</v>
      </c>
      <c r="F7" s="6">
        <v>9</v>
      </c>
      <c r="G7" s="7">
        <f t="shared" si="0"/>
        <v>50</v>
      </c>
      <c r="H7" s="7">
        <f t="shared" si="0"/>
        <v>45</v>
      </c>
      <c r="I7" s="7">
        <f t="shared" si="1"/>
        <v>10</v>
      </c>
      <c r="J7" s="7">
        <f t="shared" si="2"/>
        <v>45</v>
      </c>
      <c r="K7" s="71">
        <f t="shared" si="3"/>
        <v>81.818181818181827</v>
      </c>
      <c r="L7" s="7">
        <f t="shared" si="4"/>
        <v>18.181818181818183</v>
      </c>
      <c r="M7" s="35"/>
      <c r="N7" s="2"/>
      <c r="O7" s="32"/>
      <c r="P7" s="1"/>
      <c r="Q7" s="32"/>
      <c r="R7" s="2"/>
    </row>
    <row r="8" spans="1:18" s="37" customFormat="1" x14ac:dyDescent="0.25">
      <c r="A8" s="8" t="s">
        <v>3</v>
      </c>
      <c r="B8" s="6">
        <v>88</v>
      </c>
      <c r="C8" s="6">
        <v>45</v>
      </c>
      <c r="D8" s="6">
        <v>18</v>
      </c>
      <c r="E8" s="6">
        <v>5</v>
      </c>
      <c r="F8" s="6">
        <v>22</v>
      </c>
      <c r="G8" s="7">
        <f t="shared" si="0"/>
        <v>51.136363636363633</v>
      </c>
      <c r="H8" s="7">
        <f t="shared" si="0"/>
        <v>40</v>
      </c>
      <c r="I8" s="7">
        <f>E8/C8*100</f>
        <v>11.111111111111111</v>
      </c>
      <c r="J8" s="7">
        <f t="shared" si="2"/>
        <v>48.888888888888886</v>
      </c>
      <c r="K8" s="71">
        <f t="shared" si="3"/>
        <v>78.260869565217391</v>
      </c>
      <c r="L8" s="7">
        <f t="shared" si="4"/>
        <v>21.739130434782609</v>
      </c>
      <c r="M8" s="35"/>
      <c r="N8" s="2"/>
      <c r="O8" s="32"/>
      <c r="P8" s="1"/>
      <c r="Q8" s="32"/>
      <c r="R8" s="2"/>
    </row>
    <row r="9" spans="1:18" s="37" customFormat="1" x14ac:dyDescent="0.25">
      <c r="A9" s="10" t="s">
        <v>3</v>
      </c>
      <c r="B9" s="10">
        <v>31</v>
      </c>
      <c r="C9" s="10">
        <v>12</v>
      </c>
      <c r="D9" s="10">
        <v>3</v>
      </c>
      <c r="E9" s="10">
        <v>1</v>
      </c>
      <c r="F9" s="10">
        <v>8</v>
      </c>
      <c r="G9" s="11">
        <f t="shared" si="0"/>
        <v>38.70967741935484</v>
      </c>
      <c r="H9" s="11">
        <f t="shared" si="0"/>
        <v>25</v>
      </c>
      <c r="I9" s="11">
        <f t="shared" si="1"/>
        <v>8.3333333333333321</v>
      </c>
      <c r="J9" s="11">
        <f t="shared" si="2"/>
        <v>66.666666666666657</v>
      </c>
      <c r="K9" s="72">
        <f t="shared" si="3"/>
        <v>75</v>
      </c>
      <c r="L9" s="11">
        <f t="shared" si="4"/>
        <v>25</v>
      </c>
      <c r="M9" s="38">
        <v>7</v>
      </c>
      <c r="N9" s="39">
        <f>AVERAGE(K3:K9)</f>
        <v>74.568275926971566</v>
      </c>
      <c r="O9" s="40">
        <f>STDEV(K3:K9)</f>
        <v>5.0554400477175268</v>
      </c>
      <c r="P9" s="4">
        <f>AVERAGE(L3:L9)</f>
        <v>25.43172407302842</v>
      </c>
      <c r="Q9" s="26">
        <f>STDEV(L3:L9)</f>
        <v>5.0554400477175454</v>
      </c>
      <c r="R9" s="69"/>
    </row>
    <row r="10" spans="1:18" x14ac:dyDescent="0.25">
      <c r="A10" s="14" t="s">
        <v>1</v>
      </c>
      <c r="B10" s="14">
        <v>25</v>
      </c>
      <c r="C10" s="14">
        <v>6</v>
      </c>
      <c r="D10" s="13">
        <v>2</v>
      </c>
      <c r="E10" s="14">
        <v>0</v>
      </c>
      <c r="F10" s="14">
        <v>4</v>
      </c>
      <c r="G10" s="34">
        <f t="shared" ref="G10:H19" si="5">C10/B10*100</f>
        <v>24</v>
      </c>
      <c r="H10" s="34">
        <f t="shared" si="5"/>
        <v>33.333333333333329</v>
      </c>
      <c r="I10" s="34">
        <f t="shared" ref="I10:I20" si="6">E10/C10*100</f>
        <v>0</v>
      </c>
      <c r="J10" s="34">
        <f t="shared" ref="J10:J20" si="7">F10/C10*100</f>
        <v>66.666666666666657</v>
      </c>
      <c r="K10" s="73">
        <f t="shared" ref="K10:K41" si="8">D10/(D10+E10)*100</f>
        <v>100</v>
      </c>
      <c r="L10" s="34">
        <f t="shared" ref="L10:L41" si="9">E10/(D10+E10)*100</f>
        <v>0</v>
      </c>
    </row>
    <row r="11" spans="1:18" x14ac:dyDescent="0.25">
      <c r="A11" s="14" t="s">
        <v>1</v>
      </c>
      <c r="B11" s="14">
        <v>25</v>
      </c>
      <c r="C11" s="14">
        <v>10</v>
      </c>
      <c r="D11" s="13">
        <v>6</v>
      </c>
      <c r="E11" s="14">
        <v>3</v>
      </c>
      <c r="F11" s="14">
        <v>1</v>
      </c>
      <c r="G11" s="34">
        <f t="shared" si="5"/>
        <v>40</v>
      </c>
      <c r="H11" s="34">
        <f t="shared" si="5"/>
        <v>60</v>
      </c>
      <c r="I11" s="34">
        <f t="shared" si="6"/>
        <v>30</v>
      </c>
      <c r="J11" s="34">
        <f t="shared" si="7"/>
        <v>10</v>
      </c>
      <c r="K11" s="73">
        <f t="shared" si="8"/>
        <v>66.666666666666657</v>
      </c>
      <c r="L11" s="34">
        <f t="shared" si="9"/>
        <v>33.333333333333329</v>
      </c>
    </row>
    <row r="12" spans="1:18" x14ac:dyDescent="0.25">
      <c r="A12" s="14" t="s">
        <v>1</v>
      </c>
      <c r="B12" s="14">
        <v>24</v>
      </c>
      <c r="C12" s="14">
        <v>8</v>
      </c>
      <c r="D12" s="13">
        <v>4</v>
      </c>
      <c r="E12" s="14">
        <v>3</v>
      </c>
      <c r="F12" s="14">
        <v>1</v>
      </c>
      <c r="G12" s="34">
        <f t="shared" si="5"/>
        <v>33.333333333333329</v>
      </c>
      <c r="H12" s="34">
        <f t="shared" si="5"/>
        <v>50</v>
      </c>
      <c r="I12" s="34">
        <f t="shared" si="6"/>
        <v>37.5</v>
      </c>
      <c r="J12" s="34">
        <f t="shared" si="7"/>
        <v>12.5</v>
      </c>
      <c r="K12" s="73">
        <f t="shared" si="8"/>
        <v>57.142857142857139</v>
      </c>
      <c r="L12" s="34">
        <f t="shared" si="9"/>
        <v>42.857142857142854</v>
      </c>
    </row>
    <row r="13" spans="1:18" x14ac:dyDescent="0.25">
      <c r="A13" s="14" t="s">
        <v>1</v>
      </c>
      <c r="B13" s="14">
        <v>30</v>
      </c>
      <c r="C13" s="14">
        <v>5</v>
      </c>
      <c r="D13" s="13">
        <v>2</v>
      </c>
      <c r="E13" s="14">
        <v>1</v>
      </c>
      <c r="F13" s="27">
        <f>C13-D13-E13</f>
        <v>2</v>
      </c>
      <c r="G13" s="34">
        <f t="shared" si="5"/>
        <v>16.666666666666664</v>
      </c>
      <c r="H13" s="34">
        <f t="shared" si="5"/>
        <v>40</v>
      </c>
      <c r="I13" s="34">
        <f t="shared" si="6"/>
        <v>20</v>
      </c>
      <c r="J13" s="34">
        <f t="shared" si="7"/>
        <v>40</v>
      </c>
      <c r="K13" s="73">
        <f t="shared" si="8"/>
        <v>66.666666666666657</v>
      </c>
      <c r="L13" s="34">
        <f t="shared" si="9"/>
        <v>33.333333333333329</v>
      </c>
    </row>
    <row r="14" spans="1:18" x14ac:dyDescent="0.25">
      <c r="A14" s="14" t="s">
        <v>1</v>
      </c>
      <c r="B14" s="14">
        <v>31</v>
      </c>
      <c r="C14" s="14">
        <v>6</v>
      </c>
      <c r="D14" s="13">
        <v>3</v>
      </c>
      <c r="E14" s="14">
        <v>2</v>
      </c>
      <c r="F14" s="27">
        <f>C14-D14-E14</f>
        <v>1</v>
      </c>
      <c r="G14" s="34">
        <f t="shared" si="5"/>
        <v>19.35483870967742</v>
      </c>
      <c r="H14" s="34">
        <f t="shared" si="5"/>
        <v>50</v>
      </c>
      <c r="I14" s="34">
        <f t="shared" si="6"/>
        <v>33.333333333333329</v>
      </c>
      <c r="J14" s="34">
        <f t="shared" si="7"/>
        <v>16.666666666666664</v>
      </c>
      <c r="K14" s="73">
        <f t="shared" si="8"/>
        <v>60</v>
      </c>
      <c r="L14" s="34">
        <f t="shared" si="9"/>
        <v>40</v>
      </c>
      <c r="N14" s="70"/>
      <c r="O14" s="24"/>
      <c r="P14" s="25"/>
      <c r="Q14" s="25"/>
      <c r="R14" s="70"/>
    </row>
    <row r="15" spans="1:18" x14ac:dyDescent="0.25">
      <c r="A15" s="14" t="s">
        <v>1</v>
      </c>
      <c r="B15" s="14">
        <v>25</v>
      </c>
      <c r="C15" s="14">
        <v>12</v>
      </c>
      <c r="D15" s="13">
        <v>6</v>
      </c>
      <c r="E15" s="14">
        <v>2</v>
      </c>
      <c r="F15" s="14">
        <v>4</v>
      </c>
      <c r="G15" s="34">
        <f t="shared" si="5"/>
        <v>48</v>
      </c>
      <c r="H15" s="34">
        <f t="shared" si="5"/>
        <v>50</v>
      </c>
      <c r="I15" s="34">
        <f t="shared" si="6"/>
        <v>16.666666666666664</v>
      </c>
      <c r="J15" s="34">
        <f t="shared" si="7"/>
        <v>33.333333333333329</v>
      </c>
      <c r="K15" s="73">
        <f t="shared" si="8"/>
        <v>75</v>
      </c>
      <c r="L15" s="34">
        <f t="shared" si="9"/>
        <v>25</v>
      </c>
    </row>
    <row r="16" spans="1:18" x14ac:dyDescent="0.25">
      <c r="A16" s="14" t="s">
        <v>1</v>
      </c>
      <c r="B16" s="14">
        <v>24</v>
      </c>
      <c r="C16" s="14">
        <v>6</v>
      </c>
      <c r="D16" s="13">
        <v>3</v>
      </c>
      <c r="E16" s="14">
        <v>1</v>
      </c>
      <c r="F16" s="14">
        <v>2</v>
      </c>
      <c r="G16" s="34">
        <f t="shared" si="5"/>
        <v>25</v>
      </c>
      <c r="H16" s="34">
        <f t="shared" si="5"/>
        <v>50</v>
      </c>
      <c r="I16" s="34">
        <f t="shared" si="6"/>
        <v>16.666666666666664</v>
      </c>
      <c r="J16" s="34">
        <f t="shared" si="7"/>
        <v>33.333333333333329</v>
      </c>
      <c r="K16" s="73">
        <f t="shared" si="8"/>
        <v>75</v>
      </c>
      <c r="L16" s="34">
        <f t="shared" si="9"/>
        <v>25</v>
      </c>
    </row>
    <row r="17" spans="1:18" x14ac:dyDescent="0.25">
      <c r="A17" s="5" t="s">
        <v>1</v>
      </c>
      <c r="B17" s="5">
        <v>25</v>
      </c>
      <c r="C17" s="5">
        <v>9</v>
      </c>
      <c r="D17" s="19">
        <v>2</v>
      </c>
      <c r="E17" s="5">
        <v>2</v>
      </c>
      <c r="F17" s="5">
        <v>5</v>
      </c>
      <c r="G17" s="45">
        <f t="shared" si="5"/>
        <v>36</v>
      </c>
      <c r="H17" s="45">
        <f t="shared" si="5"/>
        <v>22.222222222222221</v>
      </c>
      <c r="I17" s="45">
        <f t="shared" si="6"/>
        <v>22.222222222222221</v>
      </c>
      <c r="J17" s="45">
        <f t="shared" si="7"/>
        <v>55.555555555555557</v>
      </c>
      <c r="K17" s="74">
        <f t="shared" si="8"/>
        <v>50</v>
      </c>
      <c r="L17" s="45">
        <f t="shared" si="9"/>
        <v>50</v>
      </c>
      <c r="M17" s="38">
        <f>COUNT(D10:D17)</f>
        <v>8</v>
      </c>
      <c r="N17" s="39">
        <f>AVERAGE(K10:K17)</f>
        <v>68.80952380952381</v>
      </c>
      <c r="O17" s="40">
        <f>STDEV(K10:K17)</f>
        <v>15.241815022170675</v>
      </c>
      <c r="P17" s="4">
        <f>AVERAGE(L10:L17)</f>
        <v>31.19047619047619</v>
      </c>
      <c r="Q17" s="26">
        <f>STDEV(L10:L17)</f>
        <v>15.241815022170687</v>
      </c>
      <c r="R17" s="69" t="s">
        <v>19</v>
      </c>
    </row>
    <row r="18" spans="1:18" x14ac:dyDescent="0.25">
      <c r="A18" s="8" t="s">
        <v>2</v>
      </c>
      <c r="B18" s="56">
        <v>93</v>
      </c>
      <c r="C18" s="57">
        <v>39</v>
      </c>
      <c r="D18" s="47">
        <v>21</v>
      </c>
      <c r="E18" s="56">
        <v>5</v>
      </c>
      <c r="F18" s="56">
        <v>13</v>
      </c>
      <c r="G18" s="56">
        <f t="shared" si="5"/>
        <v>41.935483870967744</v>
      </c>
      <c r="H18" s="7">
        <f t="shared" ref="H18:H20" si="10">D18/C18*100</f>
        <v>53.846153846153847</v>
      </c>
      <c r="I18" s="7">
        <f t="shared" si="6"/>
        <v>12.820512820512819</v>
      </c>
      <c r="J18" s="7">
        <f t="shared" si="7"/>
        <v>33.333333333333329</v>
      </c>
      <c r="K18" s="71">
        <f t="shared" si="8"/>
        <v>80.769230769230774</v>
      </c>
      <c r="L18" s="7">
        <f t="shared" si="9"/>
        <v>19.230769230769234</v>
      </c>
    </row>
    <row r="19" spans="1:18" x14ac:dyDescent="0.25">
      <c r="A19" s="8" t="s">
        <v>2</v>
      </c>
      <c r="B19" s="56">
        <v>52</v>
      </c>
      <c r="C19" s="57">
        <v>17</v>
      </c>
      <c r="D19" s="48">
        <v>6</v>
      </c>
      <c r="E19" s="58">
        <v>3</v>
      </c>
      <c r="F19" s="58">
        <v>8</v>
      </c>
      <c r="G19" s="58">
        <f t="shared" si="5"/>
        <v>32.692307692307693</v>
      </c>
      <c r="H19" s="7">
        <f t="shared" si="10"/>
        <v>35.294117647058826</v>
      </c>
      <c r="I19" s="7">
        <f t="shared" si="6"/>
        <v>17.647058823529413</v>
      </c>
      <c r="J19" s="7">
        <f t="shared" si="7"/>
        <v>47.058823529411761</v>
      </c>
      <c r="K19" s="71">
        <f t="shared" si="8"/>
        <v>66.666666666666657</v>
      </c>
      <c r="L19" s="7">
        <f t="shared" si="9"/>
        <v>33.333333333333329</v>
      </c>
    </row>
    <row r="20" spans="1:18" x14ac:dyDescent="0.25">
      <c r="A20" s="10" t="s">
        <v>2</v>
      </c>
      <c r="B20" s="59">
        <v>128</v>
      </c>
      <c r="C20" s="60">
        <v>119</v>
      </c>
      <c r="D20" s="61">
        <v>48</v>
      </c>
      <c r="E20" s="59">
        <v>23</v>
      </c>
      <c r="F20" s="59">
        <v>48</v>
      </c>
      <c r="G20" s="59">
        <f>C20/B20*100</f>
        <v>92.96875</v>
      </c>
      <c r="H20" s="11">
        <f t="shared" si="10"/>
        <v>40.336134453781511</v>
      </c>
      <c r="I20" s="11">
        <f t="shared" si="6"/>
        <v>19.327731092436977</v>
      </c>
      <c r="J20" s="11">
        <f t="shared" si="7"/>
        <v>40.336134453781511</v>
      </c>
      <c r="K20" s="72">
        <f t="shared" si="8"/>
        <v>67.605633802816897</v>
      </c>
      <c r="L20" s="11">
        <f t="shared" si="9"/>
        <v>32.394366197183103</v>
      </c>
      <c r="M20" s="38">
        <v>3</v>
      </c>
      <c r="N20" s="39">
        <f>AVERAGE(K18:K20)</f>
        <v>71.680510412904781</v>
      </c>
      <c r="O20" s="40">
        <f>STDEV(K18:K20)</f>
        <v>7.8850518772747122</v>
      </c>
      <c r="P20" s="4">
        <f t="shared" ref="P20" si="11">AVERAGE(L18:L20)</f>
        <v>28.319489587095223</v>
      </c>
      <c r="Q20" s="26">
        <f>STDEV(L18:L20)</f>
        <v>7.8850518772747025</v>
      </c>
      <c r="R20" s="69" t="s">
        <v>19</v>
      </c>
    </row>
    <row r="21" spans="1:18" x14ac:dyDescent="0.25">
      <c r="A21" s="14" t="s">
        <v>12</v>
      </c>
      <c r="B21" s="14">
        <v>73</v>
      </c>
      <c r="C21" s="14">
        <v>4</v>
      </c>
      <c r="D21" s="13">
        <v>2</v>
      </c>
      <c r="E21" s="14">
        <v>1</v>
      </c>
      <c r="F21" s="14">
        <v>1</v>
      </c>
      <c r="G21" s="33">
        <f t="shared" ref="G21:H25" si="12">C21/B21*100</f>
        <v>5.4794520547945202</v>
      </c>
      <c r="H21" s="33">
        <f t="shared" si="12"/>
        <v>50</v>
      </c>
      <c r="I21" s="33">
        <f t="shared" ref="I21:I25" si="13">E21/C21*100</f>
        <v>25</v>
      </c>
      <c r="J21" s="33">
        <f t="shared" ref="J21:J25" si="14">F21/C21*100</f>
        <v>25</v>
      </c>
      <c r="K21" s="75">
        <f t="shared" si="8"/>
        <v>66.666666666666657</v>
      </c>
      <c r="L21" s="33">
        <f t="shared" si="9"/>
        <v>33.333333333333329</v>
      </c>
      <c r="M21" s="36"/>
      <c r="N21" s="12"/>
      <c r="O21" s="24"/>
      <c r="P21" s="24"/>
      <c r="Q21" s="24"/>
      <c r="R21" s="12"/>
    </row>
    <row r="22" spans="1:18" x14ac:dyDescent="0.25">
      <c r="A22" s="14" t="s">
        <v>12</v>
      </c>
      <c r="B22" s="14">
        <v>62</v>
      </c>
      <c r="C22" s="14">
        <v>7</v>
      </c>
      <c r="D22" s="13">
        <v>4</v>
      </c>
      <c r="E22" s="14">
        <v>2</v>
      </c>
      <c r="F22" s="14">
        <v>1</v>
      </c>
      <c r="G22" s="33">
        <f t="shared" si="12"/>
        <v>11.29032258064516</v>
      </c>
      <c r="H22" s="33">
        <f t="shared" si="12"/>
        <v>57.142857142857139</v>
      </c>
      <c r="I22" s="33">
        <f t="shared" si="13"/>
        <v>28.571428571428569</v>
      </c>
      <c r="J22" s="33">
        <f t="shared" si="14"/>
        <v>14.285714285714285</v>
      </c>
      <c r="K22" s="75">
        <f t="shared" si="8"/>
        <v>66.666666666666657</v>
      </c>
      <c r="L22" s="33">
        <f t="shared" si="9"/>
        <v>33.333333333333329</v>
      </c>
      <c r="M22" s="36"/>
      <c r="N22" s="12"/>
      <c r="O22" s="24"/>
      <c r="P22" s="24"/>
      <c r="Q22" s="24"/>
      <c r="R22" s="12"/>
    </row>
    <row r="23" spans="1:18" x14ac:dyDescent="0.25">
      <c r="A23" s="14" t="s">
        <v>12</v>
      </c>
      <c r="B23" s="20">
        <v>14</v>
      </c>
      <c r="C23" s="20">
        <v>12</v>
      </c>
      <c r="D23" s="13">
        <v>7</v>
      </c>
      <c r="E23" s="14">
        <v>1</v>
      </c>
      <c r="F23" s="14">
        <v>4</v>
      </c>
      <c r="G23" s="33">
        <f t="shared" si="12"/>
        <v>85.714285714285708</v>
      </c>
      <c r="H23" s="33">
        <f t="shared" si="12"/>
        <v>58.333333333333336</v>
      </c>
      <c r="I23" s="33">
        <f t="shared" si="13"/>
        <v>8.3333333333333321</v>
      </c>
      <c r="J23" s="33">
        <f t="shared" si="14"/>
        <v>33.333333333333329</v>
      </c>
      <c r="K23" s="75">
        <f t="shared" si="8"/>
        <v>87.5</v>
      </c>
      <c r="L23" s="33">
        <f t="shared" si="9"/>
        <v>12.5</v>
      </c>
      <c r="M23" s="36"/>
      <c r="N23" s="12"/>
      <c r="O23" s="24"/>
      <c r="P23" s="24"/>
      <c r="Q23" s="24"/>
      <c r="R23" s="12"/>
    </row>
    <row r="24" spans="1:18" x14ac:dyDescent="0.25">
      <c r="A24" s="14" t="s">
        <v>12</v>
      </c>
      <c r="B24" s="20">
        <v>25</v>
      </c>
      <c r="C24" s="20">
        <v>25</v>
      </c>
      <c r="D24" s="13">
        <v>7</v>
      </c>
      <c r="E24" s="14">
        <v>5</v>
      </c>
      <c r="F24" s="14">
        <v>13</v>
      </c>
      <c r="G24" s="33">
        <f t="shared" si="12"/>
        <v>100</v>
      </c>
      <c r="H24" s="33">
        <f t="shared" si="12"/>
        <v>28.000000000000004</v>
      </c>
      <c r="I24" s="33">
        <f t="shared" si="13"/>
        <v>20</v>
      </c>
      <c r="J24" s="33">
        <f t="shared" si="14"/>
        <v>52</v>
      </c>
      <c r="K24" s="75">
        <f t="shared" si="8"/>
        <v>58.333333333333336</v>
      </c>
      <c r="L24" s="33">
        <f t="shared" si="9"/>
        <v>41.666666666666671</v>
      </c>
      <c r="M24" s="36"/>
      <c r="N24" s="12"/>
      <c r="O24" s="24"/>
      <c r="P24" s="24"/>
      <c r="Q24" s="24"/>
      <c r="R24" s="12"/>
    </row>
    <row r="25" spans="1:18" x14ac:dyDescent="0.25">
      <c r="A25" s="14" t="s">
        <v>12</v>
      </c>
      <c r="B25" s="20">
        <v>34</v>
      </c>
      <c r="C25" s="20">
        <v>3</v>
      </c>
      <c r="D25" s="13">
        <v>2</v>
      </c>
      <c r="E25" s="14">
        <v>0</v>
      </c>
      <c r="F25" s="14">
        <v>1</v>
      </c>
      <c r="G25" s="33">
        <f t="shared" si="12"/>
        <v>8.8235294117647065</v>
      </c>
      <c r="H25" s="33">
        <f t="shared" si="12"/>
        <v>66.666666666666657</v>
      </c>
      <c r="I25" s="33">
        <f t="shared" si="13"/>
        <v>0</v>
      </c>
      <c r="J25" s="33">
        <f t="shared" si="14"/>
        <v>33.333333333333329</v>
      </c>
      <c r="K25" s="75">
        <f t="shared" si="8"/>
        <v>100</v>
      </c>
      <c r="L25" s="33">
        <f t="shared" si="9"/>
        <v>0</v>
      </c>
      <c r="M25" s="68">
        <f>COUNT(D21:D25)</f>
        <v>5</v>
      </c>
      <c r="N25" s="44">
        <f>AVERAGE(K21:K25)</f>
        <v>75.833333333333329</v>
      </c>
      <c r="O25" s="42">
        <f>STDEV(K21:K25)</f>
        <v>17.280367794439773</v>
      </c>
      <c r="P25" s="24">
        <f>AVERAGE(L21:L25)</f>
        <v>24.166666666666664</v>
      </c>
      <c r="Q25" s="24">
        <f>STDEV(L21:L25)</f>
        <v>17.280367794439766</v>
      </c>
      <c r="R25" s="12" t="s">
        <v>22</v>
      </c>
    </row>
    <row r="26" spans="1:18" x14ac:dyDescent="0.25">
      <c r="A26" s="6" t="s">
        <v>13</v>
      </c>
      <c r="B26" s="6">
        <v>27</v>
      </c>
      <c r="C26" s="6">
        <v>11</v>
      </c>
      <c r="D26" s="30">
        <v>5</v>
      </c>
      <c r="E26" s="6">
        <v>2</v>
      </c>
      <c r="F26" s="6">
        <f t="shared" ref="F26:F40" si="15">C26-D26-E26</f>
        <v>4</v>
      </c>
      <c r="G26" s="7">
        <f t="shared" ref="G26:G59" si="16">C26/B26*100</f>
        <v>40.74074074074074</v>
      </c>
      <c r="H26" s="7">
        <f t="shared" ref="H26:H59" si="17">D26/C26*100</f>
        <v>45.454545454545453</v>
      </c>
      <c r="I26" s="7">
        <f t="shared" ref="I26:I59" si="18">E26/C26*100</f>
        <v>18.181818181818183</v>
      </c>
      <c r="J26" s="7">
        <f t="shared" ref="J26:J59" si="19">F26/C26*100</f>
        <v>36.363636363636367</v>
      </c>
      <c r="K26" s="71">
        <f t="shared" si="8"/>
        <v>71.428571428571431</v>
      </c>
      <c r="L26" s="7">
        <f t="shared" si="9"/>
        <v>28.571428571428569</v>
      </c>
      <c r="P26" s="32"/>
    </row>
    <row r="27" spans="1:18" x14ac:dyDescent="0.25">
      <c r="A27" s="6" t="s">
        <v>13</v>
      </c>
      <c r="B27" s="6">
        <v>26</v>
      </c>
      <c r="C27" s="6">
        <v>14</v>
      </c>
      <c r="D27" s="30">
        <v>8</v>
      </c>
      <c r="E27" s="6">
        <v>3</v>
      </c>
      <c r="F27" s="6">
        <f t="shared" si="15"/>
        <v>3</v>
      </c>
      <c r="G27" s="7">
        <f t="shared" si="16"/>
        <v>53.846153846153847</v>
      </c>
      <c r="H27" s="7">
        <f t="shared" si="17"/>
        <v>57.142857142857139</v>
      </c>
      <c r="I27" s="7">
        <f t="shared" si="18"/>
        <v>21.428571428571427</v>
      </c>
      <c r="J27" s="7">
        <f t="shared" si="19"/>
        <v>21.428571428571427</v>
      </c>
      <c r="K27" s="71">
        <f t="shared" si="8"/>
        <v>72.727272727272734</v>
      </c>
      <c r="L27" s="7">
        <f t="shared" si="9"/>
        <v>27.27272727272727</v>
      </c>
      <c r="P27" s="32"/>
    </row>
    <row r="28" spans="1:18" x14ac:dyDescent="0.25">
      <c r="A28" s="6" t="s">
        <v>13</v>
      </c>
      <c r="B28" s="6">
        <v>27</v>
      </c>
      <c r="C28" s="6">
        <v>20</v>
      </c>
      <c r="D28" s="30">
        <v>10</v>
      </c>
      <c r="E28" s="6">
        <v>7</v>
      </c>
      <c r="F28" s="6">
        <f t="shared" si="15"/>
        <v>3</v>
      </c>
      <c r="G28" s="7">
        <f t="shared" si="16"/>
        <v>74.074074074074076</v>
      </c>
      <c r="H28" s="7">
        <f t="shared" si="17"/>
        <v>50</v>
      </c>
      <c r="I28" s="7">
        <f t="shared" si="18"/>
        <v>35</v>
      </c>
      <c r="J28" s="7">
        <f t="shared" si="19"/>
        <v>15</v>
      </c>
      <c r="K28" s="71">
        <f t="shared" si="8"/>
        <v>58.82352941176471</v>
      </c>
      <c r="L28" s="7">
        <f t="shared" si="9"/>
        <v>41.17647058823529</v>
      </c>
      <c r="M28" s="43">
        <f>COUNT(D26:D28)</f>
        <v>3</v>
      </c>
      <c r="N28" s="41">
        <f>AVERAGE(K26:K28)</f>
        <v>67.659791189202963</v>
      </c>
      <c r="O28" s="42">
        <f>STDEV(K26:K28)</f>
        <v>7.6799282493636767</v>
      </c>
      <c r="P28" s="25">
        <f t="shared" ref="P28" si="20">AVERAGE(L26:L28)</f>
        <v>32.340208810797044</v>
      </c>
      <c r="Q28" s="24">
        <f>STDEV(L26:L28)</f>
        <v>7.6799282493637024</v>
      </c>
      <c r="R28" s="12" t="s">
        <v>21</v>
      </c>
    </row>
    <row r="29" spans="1:18" x14ac:dyDescent="0.25">
      <c r="A29" s="14" t="s">
        <v>14</v>
      </c>
      <c r="B29" s="14">
        <v>24</v>
      </c>
      <c r="C29" s="14">
        <v>13</v>
      </c>
      <c r="D29" s="13">
        <v>5</v>
      </c>
      <c r="E29" s="14">
        <v>7</v>
      </c>
      <c r="F29" s="14">
        <f t="shared" si="15"/>
        <v>1</v>
      </c>
      <c r="G29" s="34">
        <f t="shared" si="16"/>
        <v>54.166666666666664</v>
      </c>
      <c r="H29" s="34">
        <f t="shared" si="17"/>
        <v>38.461538461538467</v>
      </c>
      <c r="I29" s="34">
        <f t="shared" si="18"/>
        <v>53.846153846153847</v>
      </c>
      <c r="J29" s="34">
        <f t="shared" si="19"/>
        <v>7.6923076923076925</v>
      </c>
      <c r="K29" s="73">
        <f t="shared" si="8"/>
        <v>41.666666666666671</v>
      </c>
      <c r="L29" s="34">
        <f t="shared" si="9"/>
        <v>58.333333333333336</v>
      </c>
    </row>
    <row r="30" spans="1:18" x14ac:dyDescent="0.25">
      <c r="A30" s="14" t="s">
        <v>14</v>
      </c>
      <c r="B30" s="14">
        <v>27</v>
      </c>
      <c r="C30" s="14">
        <v>19</v>
      </c>
      <c r="D30" s="13">
        <v>7</v>
      </c>
      <c r="E30" s="14">
        <v>5</v>
      </c>
      <c r="F30" s="14">
        <f t="shared" si="15"/>
        <v>7</v>
      </c>
      <c r="G30" s="34">
        <f t="shared" si="16"/>
        <v>70.370370370370367</v>
      </c>
      <c r="H30" s="34">
        <f t="shared" si="17"/>
        <v>36.84210526315789</v>
      </c>
      <c r="I30" s="34">
        <f t="shared" si="18"/>
        <v>26.315789473684209</v>
      </c>
      <c r="J30" s="34">
        <f t="shared" si="19"/>
        <v>36.84210526315789</v>
      </c>
      <c r="K30" s="73">
        <f t="shared" si="8"/>
        <v>58.333333333333336</v>
      </c>
      <c r="L30" s="34">
        <f t="shared" si="9"/>
        <v>41.666666666666671</v>
      </c>
    </row>
    <row r="31" spans="1:18" x14ac:dyDescent="0.25">
      <c r="A31" s="14" t="s">
        <v>14</v>
      </c>
      <c r="B31" s="14">
        <v>26</v>
      </c>
      <c r="C31" s="14">
        <v>25</v>
      </c>
      <c r="D31" s="13">
        <v>11</v>
      </c>
      <c r="E31" s="14">
        <v>5</v>
      </c>
      <c r="F31" s="14">
        <f t="shared" si="15"/>
        <v>9</v>
      </c>
      <c r="G31" s="34">
        <f t="shared" si="16"/>
        <v>96.15384615384616</v>
      </c>
      <c r="H31" s="34">
        <f t="shared" si="17"/>
        <v>44</v>
      </c>
      <c r="I31" s="34">
        <f t="shared" si="18"/>
        <v>20</v>
      </c>
      <c r="J31" s="34">
        <f t="shared" si="19"/>
        <v>36</v>
      </c>
      <c r="K31" s="73">
        <f t="shared" si="8"/>
        <v>68.75</v>
      </c>
      <c r="L31" s="34">
        <f t="shared" si="9"/>
        <v>31.25</v>
      </c>
    </row>
    <row r="32" spans="1:18" x14ac:dyDescent="0.25">
      <c r="A32" s="14" t="s">
        <v>14</v>
      </c>
      <c r="B32" s="14">
        <v>24</v>
      </c>
      <c r="C32" s="14">
        <v>13</v>
      </c>
      <c r="D32" s="13">
        <v>5</v>
      </c>
      <c r="E32" s="14">
        <v>7</v>
      </c>
      <c r="F32" s="14">
        <f t="shared" si="15"/>
        <v>1</v>
      </c>
      <c r="G32" s="34">
        <f t="shared" si="16"/>
        <v>54.166666666666664</v>
      </c>
      <c r="H32" s="34">
        <f t="shared" si="17"/>
        <v>38.461538461538467</v>
      </c>
      <c r="I32" s="34">
        <f t="shared" si="18"/>
        <v>53.846153846153847</v>
      </c>
      <c r="J32" s="34">
        <f t="shared" si="19"/>
        <v>7.6923076923076925</v>
      </c>
      <c r="K32" s="73">
        <f t="shared" si="8"/>
        <v>41.666666666666671</v>
      </c>
      <c r="L32" s="34">
        <f t="shared" si="9"/>
        <v>58.333333333333336</v>
      </c>
    </row>
    <row r="33" spans="1:18" x14ac:dyDescent="0.25">
      <c r="A33" s="14" t="s">
        <v>14</v>
      </c>
      <c r="B33" s="14">
        <v>27</v>
      </c>
      <c r="C33" s="14">
        <v>19</v>
      </c>
      <c r="D33" s="13">
        <v>7</v>
      </c>
      <c r="E33" s="14">
        <v>5</v>
      </c>
      <c r="F33" s="14">
        <f t="shared" si="15"/>
        <v>7</v>
      </c>
      <c r="G33" s="34">
        <f t="shared" si="16"/>
        <v>70.370370370370367</v>
      </c>
      <c r="H33" s="34">
        <f t="shared" si="17"/>
        <v>36.84210526315789</v>
      </c>
      <c r="I33" s="34">
        <f t="shared" si="18"/>
        <v>26.315789473684209</v>
      </c>
      <c r="J33" s="34">
        <f t="shared" si="19"/>
        <v>36.84210526315789</v>
      </c>
      <c r="K33" s="73">
        <f t="shared" si="8"/>
        <v>58.333333333333336</v>
      </c>
      <c r="L33" s="34">
        <f t="shared" si="9"/>
        <v>41.666666666666671</v>
      </c>
    </row>
    <row r="34" spans="1:18" x14ac:dyDescent="0.25">
      <c r="A34" s="14" t="s">
        <v>14</v>
      </c>
      <c r="B34" s="14">
        <v>26</v>
      </c>
      <c r="C34" s="14">
        <v>25</v>
      </c>
      <c r="D34" s="13">
        <v>11</v>
      </c>
      <c r="E34" s="14">
        <v>5</v>
      </c>
      <c r="F34" s="14">
        <f t="shared" si="15"/>
        <v>9</v>
      </c>
      <c r="G34" s="34">
        <f t="shared" si="16"/>
        <v>96.15384615384616</v>
      </c>
      <c r="H34" s="34">
        <f t="shared" si="17"/>
        <v>44</v>
      </c>
      <c r="I34" s="34">
        <f t="shared" si="18"/>
        <v>20</v>
      </c>
      <c r="J34" s="34">
        <f t="shared" si="19"/>
        <v>36</v>
      </c>
      <c r="K34" s="73">
        <f t="shared" si="8"/>
        <v>68.75</v>
      </c>
      <c r="L34" s="34">
        <f t="shared" si="9"/>
        <v>31.25</v>
      </c>
      <c r="M34" s="43">
        <f>COUNT(D29:D34)</f>
        <v>6</v>
      </c>
      <c r="N34" s="41">
        <f>AVERAGE(K29:K34)</f>
        <v>56.25</v>
      </c>
      <c r="O34" s="44">
        <f>STDEV(K29:K34)</f>
        <v>12.219065248846009</v>
      </c>
      <c r="P34" s="9">
        <f t="shared" ref="P34" si="21">AVERAGE(L29:L34)</f>
        <v>43.75</v>
      </c>
      <c r="Q34" s="24">
        <f>STDEV(L29:L34)</f>
        <v>12.219065248845995</v>
      </c>
      <c r="R34" s="12" t="s">
        <v>21</v>
      </c>
    </row>
    <row r="35" spans="1:18" x14ac:dyDescent="0.25">
      <c r="A35" s="6" t="s">
        <v>15</v>
      </c>
      <c r="B35" s="6">
        <v>23</v>
      </c>
      <c r="C35" s="6">
        <v>18</v>
      </c>
      <c r="D35" s="30">
        <v>6</v>
      </c>
      <c r="E35" s="6">
        <v>5</v>
      </c>
      <c r="F35" s="6">
        <f t="shared" si="15"/>
        <v>7</v>
      </c>
      <c r="G35" s="7">
        <f t="shared" si="16"/>
        <v>78.260869565217391</v>
      </c>
      <c r="H35" s="7">
        <f t="shared" si="17"/>
        <v>33.333333333333329</v>
      </c>
      <c r="I35" s="7">
        <f t="shared" si="18"/>
        <v>27.777777777777779</v>
      </c>
      <c r="J35" s="7">
        <f t="shared" si="19"/>
        <v>38.888888888888893</v>
      </c>
      <c r="K35" s="71">
        <f t="shared" si="8"/>
        <v>54.54545454545454</v>
      </c>
      <c r="L35" s="7">
        <f t="shared" si="9"/>
        <v>45.454545454545453</v>
      </c>
      <c r="O35" s="2"/>
    </row>
    <row r="36" spans="1:18" x14ac:dyDescent="0.25">
      <c r="A36" s="6" t="s">
        <v>15</v>
      </c>
      <c r="B36" s="6">
        <v>25</v>
      </c>
      <c r="C36" s="6">
        <v>7</v>
      </c>
      <c r="D36" s="30">
        <v>2</v>
      </c>
      <c r="E36" s="6">
        <v>3</v>
      </c>
      <c r="F36" s="6">
        <f t="shared" si="15"/>
        <v>2</v>
      </c>
      <c r="G36" s="7">
        <f t="shared" si="16"/>
        <v>28.000000000000004</v>
      </c>
      <c r="H36" s="7">
        <f t="shared" si="17"/>
        <v>28.571428571428569</v>
      </c>
      <c r="I36" s="7">
        <f t="shared" si="18"/>
        <v>42.857142857142854</v>
      </c>
      <c r="J36" s="7">
        <f t="shared" si="19"/>
        <v>28.571428571428569</v>
      </c>
      <c r="K36" s="71">
        <f t="shared" si="8"/>
        <v>40</v>
      </c>
      <c r="L36" s="7">
        <f t="shared" si="9"/>
        <v>60</v>
      </c>
      <c r="O36" s="2"/>
    </row>
    <row r="37" spans="1:18" x14ac:dyDescent="0.25">
      <c r="A37" s="6" t="s">
        <v>15</v>
      </c>
      <c r="B37" s="6">
        <v>25</v>
      </c>
      <c r="C37" s="6">
        <v>18</v>
      </c>
      <c r="D37" s="30">
        <v>7</v>
      </c>
      <c r="E37" s="6">
        <v>3</v>
      </c>
      <c r="F37" s="6">
        <f t="shared" si="15"/>
        <v>8</v>
      </c>
      <c r="G37" s="7">
        <f t="shared" si="16"/>
        <v>72</v>
      </c>
      <c r="H37" s="7">
        <f t="shared" si="17"/>
        <v>38.888888888888893</v>
      </c>
      <c r="I37" s="7">
        <f t="shared" si="18"/>
        <v>16.666666666666664</v>
      </c>
      <c r="J37" s="7">
        <f t="shared" si="19"/>
        <v>44.444444444444443</v>
      </c>
      <c r="K37" s="71">
        <f t="shared" si="8"/>
        <v>70</v>
      </c>
      <c r="L37" s="7">
        <f t="shared" si="9"/>
        <v>30</v>
      </c>
      <c r="O37" s="2"/>
    </row>
    <row r="38" spans="1:18" x14ac:dyDescent="0.25">
      <c r="A38" s="6" t="s">
        <v>15</v>
      </c>
      <c r="B38" s="6">
        <v>23</v>
      </c>
      <c r="C38" s="6">
        <v>18</v>
      </c>
      <c r="D38" s="30">
        <v>6</v>
      </c>
      <c r="E38" s="6">
        <v>5</v>
      </c>
      <c r="F38" s="6">
        <f t="shared" si="15"/>
        <v>7</v>
      </c>
      <c r="G38" s="7">
        <f t="shared" si="16"/>
        <v>78.260869565217391</v>
      </c>
      <c r="H38" s="7">
        <f t="shared" si="17"/>
        <v>33.333333333333329</v>
      </c>
      <c r="I38" s="7">
        <f t="shared" si="18"/>
        <v>27.777777777777779</v>
      </c>
      <c r="J38" s="7">
        <f t="shared" si="19"/>
        <v>38.888888888888893</v>
      </c>
      <c r="K38" s="71">
        <f t="shared" si="8"/>
        <v>54.54545454545454</v>
      </c>
      <c r="L38" s="7">
        <f t="shared" si="9"/>
        <v>45.454545454545453</v>
      </c>
      <c r="O38" s="2"/>
    </row>
    <row r="39" spans="1:18" x14ac:dyDescent="0.25">
      <c r="A39" s="6" t="s">
        <v>15</v>
      </c>
      <c r="B39" s="6">
        <v>25</v>
      </c>
      <c r="C39" s="6">
        <v>7</v>
      </c>
      <c r="D39" s="30">
        <v>2</v>
      </c>
      <c r="E39" s="6">
        <v>3</v>
      </c>
      <c r="F39" s="6">
        <f t="shared" si="15"/>
        <v>2</v>
      </c>
      <c r="G39" s="7">
        <f t="shared" si="16"/>
        <v>28.000000000000004</v>
      </c>
      <c r="H39" s="7">
        <f t="shared" si="17"/>
        <v>28.571428571428569</v>
      </c>
      <c r="I39" s="7">
        <f t="shared" si="18"/>
        <v>42.857142857142854</v>
      </c>
      <c r="J39" s="7">
        <f t="shared" si="19"/>
        <v>28.571428571428569</v>
      </c>
      <c r="K39" s="71">
        <f t="shared" si="8"/>
        <v>40</v>
      </c>
      <c r="L39" s="7">
        <f t="shared" si="9"/>
        <v>60</v>
      </c>
      <c r="O39" s="2"/>
    </row>
    <row r="40" spans="1:18" x14ac:dyDescent="0.25">
      <c r="A40" s="10" t="s">
        <v>15</v>
      </c>
      <c r="B40" s="10">
        <v>25</v>
      </c>
      <c r="C40" s="10">
        <v>18</v>
      </c>
      <c r="D40" s="31">
        <v>7</v>
      </c>
      <c r="E40" s="10">
        <v>3</v>
      </c>
      <c r="F40" s="10">
        <f t="shared" si="15"/>
        <v>8</v>
      </c>
      <c r="G40" s="11">
        <f t="shared" si="16"/>
        <v>72</v>
      </c>
      <c r="H40" s="11">
        <f t="shared" si="17"/>
        <v>38.888888888888893</v>
      </c>
      <c r="I40" s="11">
        <f t="shared" si="18"/>
        <v>16.666666666666664</v>
      </c>
      <c r="J40" s="11">
        <f t="shared" si="19"/>
        <v>44.444444444444443</v>
      </c>
      <c r="K40" s="72">
        <f t="shared" si="8"/>
        <v>70</v>
      </c>
      <c r="L40" s="11">
        <f t="shared" si="9"/>
        <v>30</v>
      </c>
      <c r="M40" s="38">
        <f>COUNT(D35:D40)</f>
        <v>6</v>
      </c>
      <c r="N40" s="39">
        <f>AVERAGE(K35:K40)</f>
        <v>54.848484848484844</v>
      </c>
      <c r="O40" s="39">
        <f>STDEV(K35:K40)</f>
        <v>13.418461030190192</v>
      </c>
      <c r="P40" s="4">
        <f t="shared" ref="P40" si="22">AVERAGE(L35:L40)</f>
        <v>45.151515151515149</v>
      </c>
      <c r="Q40" s="26">
        <f>STDEV(L35:L40)</f>
        <v>13.418461030190221</v>
      </c>
      <c r="R40" s="69" t="s">
        <v>21</v>
      </c>
    </row>
    <row r="41" spans="1:18" x14ac:dyDescent="0.25">
      <c r="A41" s="27" t="s">
        <v>0</v>
      </c>
      <c r="B41" s="14">
        <v>39</v>
      </c>
      <c r="C41" s="14">
        <v>24</v>
      </c>
      <c r="D41" s="13">
        <v>8</v>
      </c>
      <c r="E41" s="14">
        <v>9</v>
      </c>
      <c r="F41" s="14">
        <v>7</v>
      </c>
      <c r="G41" s="34">
        <f t="shared" si="16"/>
        <v>61.53846153846154</v>
      </c>
      <c r="H41" s="34">
        <f t="shared" si="17"/>
        <v>33.333333333333329</v>
      </c>
      <c r="I41" s="34">
        <f t="shared" si="18"/>
        <v>37.5</v>
      </c>
      <c r="J41" s="34">
        <f t="shared" si="19"/>
        <v>29.166666666666668</v>
      </c>
      <c r="K41" s="73">
        <f t="shared" si="8"/>
        <v>47.058823529411761</v>
      </c>
      <c r="L41" s="34">
        <f t="shared" si="9"/>
        <v>52.941176470588239</v>
      </c>
    </row>
    <row r="42" spans="1:18" x14ac:dyDescent="0.25">
      <c r="A42" s="27" t="s">
        <v>0</v>
      </c>
      <c r="B42" s="14">
        <v>43</v>
      </c>
      <c r="C42" s="14">
        <v>25</v>
      </c>
      <c r="D42" s="13">
        <v>7</v>
      </c>
      <c r="E42" s="14">
        <v>12</v>
      </c>
      <c r="F42" s="14">
        <v>6</v>
      </c>
      <c r="G42" s="34">
        <f t="shared" si="16"/>
        <v>58.139534883720934</v>
      </c>
      <c r="H42" s="34">
        <f t="shared" si="17"/>
        <v>28.000000000000004</v>
      </c>
      <c r="I42" s="34">
        <f t="shared" si="18"/>
        <v>48</v>
      </c>
      <c r="J42" s="34">
        <f t="shared" si="19"/>
        <v>24</v>
      </c>
      <c r="K42" s="73">
        <f t="shared" ref="K42:K59" si="23">D42/(D42+E42)*100</f>
        <v>36.84210526315789</v>
      </c>
      <c r="L42" s="34">
        <f t="shared" ref="L42:L59" si="24">E42/(D42+E42)*100</f>
        <v>63.157894736842103</v>
      </c>
    </row>
    <row r="43" spans="1:18" x14ac:dyDescent="0.25">
      <c r="A43" s="27" t="s">
        <v>0</v>
      </c>
      <c r="B43" s="14">
        <v>26</v>
      </c>
      <c r="C43" s="14">
        <v>16</v>
      </c>
      <c r="D43" s="13">
        <v>6</v>
      </c>
      <c r="E43" s="14">
        <v>3</v>
      </c>
      <c r="F43" s="27">
        <f t="shared" ref="F43:F50" si="25">C43-D43-E43</f>
        <v>7</v>
      </c>
      <c r="G43" s="34">
        <f t="shared" si="16"/>
        <v>61.53846153846154</v>
      </c>
      <c r="H43" s="34">
        <f t="shared" si="17"/>
        <v>37.5</v>
      </c>
      <c r="I43" s="34">
        <f t="shared" si="18"/>
        <v>18.75</v>
      </c>
      <c r="J43" s="34">
        <f t="shared" si="19"/>
        <v>43.75</v>
      </c>
      <c r="K43" s="73">
        <f t="shared" si="23"/>
        <v>66.666666666666657</v>
      </c>
      <c r="L43" s="34">
        <f t="shared" si="24"/>
        <v>33.333333333333329</v>
      </c>
    </row>
    <row r="44" spans="1:18" x14ac:dyDescent="0.25">
      <c r="A44" s="27" t="s">
        <v>0</v>
      </c>
      <c r="B44" s="14">
        <v>30</v>
      </c>
      <c r="C44" s="14">
        <v>21</v>
      </c>
      <c r="D44" s="13">
        <v>9</v>
      </c>
      <c r="E44" s="14">
        <v>7</v>
      </c>
      <c r="F44" s="27">
        <f t="shared" si="25"/>
        <v>5</v>
      </c>
      <c r="G44" s="34">
        <f t="shared" si="16"/>
        <v>70</v>
      </c>
      <c r="H44" s="34">
        <f t="shared" si="17"/>
        <v>42.857142857142854</v>
      </c>
      <c r="I44" s="34">
        <f t="shared" si="18"/>
        <v>33.333333333333329</v>
      </c>
      <c r="J44" s="34">
        <f t="shared" si="19"/>
        <v>23.809523809523807</v>
      </c>
      <c r="K44" s="73">
        <f t="shared" si="23"/>
        <v>56.25</v>
      </c>
      <c r="L44" s="34">
        <f t="shared" si="24"/>
        <v>43.75</v>
      </c>
    </row>
    <row r="45" spans="1:18" x14ac:dyDescent="0.25">
      <c r="A45" s="27" t="s">
        <v>0</v>
      </c>
      <c r="B45" s="14">
        <v>30</v>
      </c>
      <c r="C45" s="14">
        <v>23</v>
      </c>
      <c r="D45" s="13">
        <v>9</v>
      </c>
      <c r="E45" s="14">
        <v>9</v>
      </c>
      <c r="F45" s="27">
        <f t="shared" si="25"/>
        <v>5</v>
      </c>
      <c r="G45" s="34">
        <f t="shared" si="16"/>
        <v>76.666666666666671</v>
      </c>
      <c r="H45" s="34">
        <f t="shared" si="17"/>
        <v>39.130434782608695</v>
      </c>
      <c r="I45" s="34">
        <f t="shared" si="18"/>
        <v>39.130434782608695</v>
      </c>
      <c r="J45" s="34">
        <f t="shared" si="19"/>
        <v>21.739130434782609</v>
      </c>
      <c r="K45" s="73">
        <f t="shared" si="23"/>
        <v>50</v>
      </c>
      <c r="L45" s="34">
        <f t="shared" si="24"/>
        <v>50</v>
      </c>
    </row>
    <row r="46" spans="1:18" x14ac:dyDescent="0.25">
      <c r="A46" s="14" t="s">
        <v>0</v>
      </c>
      <c r="B46" s="14">
        <v>27</v>
      </c>
      <c r="C46" s="14">
        <v>13</v>
      </c>
      <c r="D46" s="13">
        <v>6</v>
      </c>
      <c r="E46" s="14">
        <v>3</v>
      </c>
      <c r="F46" s="27">
        <f t="shared" si="25"/>
        <v>4</v>
      </c>
      <c r="G46" s="34">
        <f t="shared" si="16"/>
        <v>48.148148148148145</v>
      </c>
      <c r="H46" s="34">
        <f t="shared" si="17"/>
        <v>46.153846153846153</v>
      </c>
      <c r="I46" s="34">
        <f t="shared" si="18"/>
        <v>23.076923076923077</v>
      </c>
      <c r="J46" s="34">
        <f t="shared" si="19"/>
        <v>30.76923076923077</v>
      </c>
      <c r="K46" s="73">
        <f t="shared" si="23"/>
        <v>66.666666666666657</v>
      </c>
      <c r="L46" s="34">
        <f t="shared" si="24"/>
        <v>33.333333333333329</v>
      </c>
    </row>
    <row r="47" spans="1:18" x14ac:dyDescent="0.25">
      <c r="A47" s="14" t="s">
        <v>0</v>
      </c>
      <c r="B47" s="14">
        <v>27</v>
      </c>
      <c r="C47" s="14">
        <v>13</v>
      </c>
      <c r="D47" s="13">
        <v>4</v>
      </c>
      <c r="E47" s="14">
        <v>7</v>
      </c>
      <c r="F47" s="27">
        <f t="shared" si="25"/>
        <v>2</v>
      </c>
      <c r="G47" s="34">
        <f t="shared" si="16"/>
        <v>48.148148148148145</v>
      </c>
      <c r="H47" s="34">
        <f t="shared" si="17"/>
        <v>30.76923076923077</v>
      </c>
      <c r="I47" s="34">
        <f t="shared" si="18"/>
        <v>53.846153846153847</v>
      </c>
      <c r="J47" s="34">
        <f t="shared" si="19"/>
        <v>15.384615384615385</v>
      </c>
      <c r="K47" s="73">
        <f t="shared" si="23"/>
        <v>36.363636363636367</v>
      </c>
      <c r="L47" s="34">
        <f t="shared" si="24"/>
        <v>63.636363636363633</v>
      </c>
    </row>
    <row r="48" spans="1:18" x14ac:dyDescent="0.25">
      <c r="A48" s="14" t="s">
        <v>0</v>
      </c>
      <c r="B48" s="14">
        <v>25</v>
      </c>
      <c r="C48" s="14">
        <v>10</v>
      </c>
      <c r="D48" s="13">
        <v>5</v>
      </c>
      <c r="E48" s="14">
        <v>2</v>
      </c>
      <c r="F48" s="14">
        <f t="shared" si="25"/>
        <v>3</v>
      </c>
      <c r="G48" s="34">
        <f t="shared" si="16"/>
        <v>40</v>
      </c>
      <c r="H48" s="34">
        <f t="shared" si="17"/>
        <v>50</v>
      </c>
      <c r="I48" s="34">
        <f t="shared" si="18"/>
        <v>20</v>
      </c>
      <c r="J48" s="34">
        <f t="shared" si="19"/>
        <v>30</v>
      </c>
      <c r="K48" s="73">
        <f t="shared" si="23"/>
        <v>71.428571428571431</v>
      </c>
      <c r="L48" s="34">
        <f t="shared" si="24"/>
        <v>28.571428571428569</v>
      </c>
    </row>
    <row r="49" spans="1:18" x14ac:dyDescent="0.25">
      <c r="A49" s="14" t="s">
        <v>0</v>
      </c>
      <c r="B49" s="14">
        <v>25</v>
      </c>
      <c r="C49" s="14">
        <v>8</v>
      </c>
      <c r="D49" s="13">
        <v>4</v>
      </c>
      <c r="E49" s="14">
        <v>4</v>
      </c>
      <c r="F49" s="14">
        <f t="shared" si="25"/>
        <v>0</v>
      </c>
      <c r="G49" s="34">
        <f t="shared" si="16"/>
        <v>32</v>
      </c>
      <c r="H49" s="34">
        <f t="shared" si="17"/>
        <v>50</v>
      </c>
      <c r="I49" s="34">
        <f t="shared" si="18"/>
        <v>50</v>
      </c>
      <c r="J49" s="34">
        <f t="shared" si="19"/>
        <v>0</v>
      </c>
      <c r="K49" s="73">
        <f t="shared" si="23"/>
        <v>50</v>
      </c>
      <c r="L49" s="34">
        <f t="shared" si="24"/>
        <v>50</v>
      </c>
    </row>
    <row r="50" spans="1:18" x14ac:dyDescent="0.25">
      <c r="A50" s="14" t="s">
        <v>0</v>
      </c>
      <c r="B50" s="14">
        <v>26</v>
      </c>
      <c r="C50" s="14">
        <v>7</v>
      </c>
      <c r="D50" s="13">
        <v>1</v>
      </c>
      <c r="E50" s="14">
        <v>4</v>
      </c>
      <c r="F50" s="14">
        <f t="shared" si="25"/>
        <v>2</v>
      </c>
      <c r="G50" s="33">
        <f t="shared" si="16"/>
        <v>26.923076923076923</v>
      </c>
      <c r="H50" s="33">
        <f t="shared" si="17"/>
        <v>14.285714285714285</v>
      </c>
      <c r="I50" s="33">
        <f t="shared" si="18"/>
        <v>57.142857142857139</v>
      </c>
      <c r="J50" s="33">
        <f t="shared" si="19"/>
        <v>28.571428571428569</v>
      </c>
      <c r="K50" s="75">
        <f t="shared" si="23"/>
        <v>20</v>
      </c>
      <c r="L50" s="33">
        <f t="shared" si="24"/>
        <v>80</v>
      </c>
      <c r="M50" s="36"/>
      <c r="N50" s="12"/>
      <c r="O50" s="24"/>
      <c r="P50" s="3"/>
      <c r="Q50" s="24"/>
      <c r="R50" s="12"/>
    </row>
    <row r="51" spans="1:18" x14ac:dyDescent="0.25">
      <c r="A51" s="14" t="s">
        <v>0</v>
      </c>
      <c r="B51" s="14">
        <v>26</v>
      </c>
      <c r="C51" s="14">
        <v>4</v>
      </c>
      <c r="D51" s="13">
        <v>2</v>
      </c>
      <c r="E51" s="14">
        <v>2</v>
      </c>
      <c r="F51" s="14">
        <v>0</v>
      </c>
      <c r="G51" s="33">
        <f t="shared" si="16"/>
        <v>15.384615384615385</v>
      </c>
      <c r="H51" s="33">
        <f t="shared" si="17"/>
        <v>50</v>
      </c>
      <c r="I51" s="33">
        <f t="shared" si="18"/>
        <v>50</v>
      </c>
      <c r="J51" s="33">
        <f t="shared" si="19"/>
        <v>0</v>
      </c>
      <c r="K51" s="75">
        <f t="shared" si="23"/>
        <v>50</v>
      </c>
      <c r="L51" s="33">
        <f t="shared" si="24"/>
        <v>50</v>
      </c>
      <c r="M51" s="36"/>
      <c r="N51" s="12"/>
      <c r="O51" s="24"/>
      <c r="P51" s="3"/>
      <c r="Q51" s="24"/>
      <c r="R51" s="12"/>
    </row>
    <row r="52" spans="1:18" x14ac:dyDescent="0.25">
      <c r="A52" s="14" t="s">
        <v>0</v>
      </c>
      <c r="B52" s="14">
        <v>32</v>
      </c>
      <c r="C52" s="14">
        <v>2</v>
      </c>
      <c r="D52" s="13">
        <v>1</v>
      </c>
      <c r="E52" s="14">
        <v>1</v>
      </c>
      <c r="F52" s="14">
        <v>0</v>
      </c>
      <c r="G52" s="33">
        <f t="shared" si="16"/>
        <v>6.25</v>
      </c>
      <c r="H52" s="33">
        <f t="shared" si="17"/>
        <v>50</v>
      </c>
      <c r="I52" s="33">
        <f t="shared" si="18"/>
        <v>50</v>
      </c>
      <c r="J52" s="33">
        <f t="shared" si="19"/>
        <v>0</v>
      </c>
      <c r="K52" s="75">
        <f t="shared" si="23"/>
        <v>50</v>
      </c>
      <c r="L52" s="33">
        <f t="shared" si="24"/>
        <v>50</v>
      </c>
      <c r="M52" s="36"/>
      <c r="N52" s="12"/>
      <c r="O52" s="24"/>
      <c r="P52" s="3"/>
      <c r="Q52" s="24"/>
      <c r="R52" s="12"/>
    </row>
    <row r="53" spans="1:18" x14ac:dyDescent="0.25">
      <c r="A53" s="14" t="s">
        <v>0</v>
      </c>
      <c r="B53" s="14">
        <v>67</v>
      </c>
      <c r="C53" s="14">
        <v>29</v>
      </c>
      <c r="D53" s="13">
        <v>4</v>
      </c>
      <c r="E53" s="14">
        <v>9</v>
      </c>
      <c r="F53" s="14">
        <v>16</v>
      </c>
      <c r="G53" s="33">
        <f t="shared" si="16"/>
        <v>43.283582089552233</v>
      </c>
      <c r="H53" s="33">
        <f t="shared" si="17"/>
        <v>13.793103448275861</v>
      </c>
      <c r="I53" s="33">
        <f t="shared" si="18"/>
        <v>31.03448275862069</v>
      </c>
      <c r="J53" s="33">
        <f t="shared" si="19"/>
        <v>55.172413793103445</v>
      </c>
      <c r="K53" s="75">
        <f t="shared" si="23"/>
        <v>30.76923076923077</v>
      </c>
      <c r="L53" s="33">
        <f t="shared" si="24"/>
        <v>69.230769230769226</v>
      </c>
      <c r="M53" s="36"/>
      <c r="N53" s="12"/>
      <c r="O53" s="24"/>
      <c r="P53" s="3"/>
      <c r="Q53" s="24"/>
      <c r="R53" s="12"/>
    </row>
    <row r="54" spans="1:18" x14ac:dyDescent="0.25">
      <c r="A54" s="14" t="s">
        <v>0</v>
      </c>
      <c r="B54" s="14">
        <v>86</v>
      </c>
      <c r="C54" s="14">
        <v>23</v>
      </c>
      <c r="D54" s="13">
        <v>5</v>
      </c>
      <c r="E54" s="14">
        <v>7</v>
      </c>
      <c r="F54" s="14">
        <v>11</v>
      </c>
      <c r="G54" s="33">
        <f t="shared" si="16"/>
        <v>26.744186046511626</v>
      </c>
      <c r="H54" s="33">
        <f t="shared" si="17"/>
        <v>21.739130434782609</v>
      </c>
      <c r="I54" s="33">
        <f t="shared" si="18"/>
        <v>30.434782608695656</v>
      </c>
      <c r="J54" s="33">
        <f t="shared" si="19"/>
        <v>47.826086956521742</v>
      </c>
      <c r="K54" s="75">
        <f t="shared" si="23"/>
        <v>41.666666666666671</v>
      </c>
      <c r="L54" s="33">
        <f t="shared" si="24"/>
        <v>58.333333333333336</v>
      </c>
      <c r="M54" s="36"/>
      <c r="N54" s="12"/>
      <c r="O54" s="24"/>
      <c r="P54" s="3"/>
      <c r="Q54" s="24"/>
      <c r="R54" s="12"/>
    </row>
    <row r="55" spans="1:18" x14ac:dyDescent="0.25">
      <c r="A55" s="14" t="s">
        <v>0</v>
      </c>
      <c r="B55" s="14">
        <v>95</v>
      </c>
      <c r="C55" s="14">
        <v>32</v>
      </c>
      <c r="D55" s="13">
        <v>12</v>
      </c>
      <c r="E55" s="14">
        <v>11</v>
      </c>
      <c r="F55" s="14">
        <v>9</v>
      </c>
      <c r="G55" s="33">
        <f t="shared" si="16"/>
        <v>33.684210526315788</v>
      </c>
      <c r="H55" s="33">
        <f t="shared" si="17"/>
        <v>37.5</v>
      </c>
      <c r="I55" s="33">
        <f t="shared" si="18"/>
        <v>34.375</v>
      </c>
      <c r="J55" s="33">
        <f t="shared" si="19"/>
        <v>28.125</v>
      </c>
      <c r="K55" s="75">
        <f t="shared" si="23"/>
        <v>52.173913043478258</v>
      </c>
      <c r="L55" s="33">
        <f t="shared" si="24"/>
        <v>47.826086956521742</v>
      </c>
      <c r="M55" s="36"/>
      <c r="N55" s="12"/>
      <c r="O55" s="24"/>
      <c r="P55" s="3"/>
      <c r="Q55" s="24"/>
      <c r="R55" s="12"/>
    </row>
    <row r="56" spans="1:18" x14ac:dyDescent="0.25">
      <c r="A56" s="14" t="s">
        <v>0</v>
      </c>
      <c r="B56" s="14">
        <v>74</v>
      </c>
      <c r="C56" s="14">
        <v>28</v>
      </c>
      <c r="D56" s="13">
        <v>13</v>
      </c>
      <c r="E56" s="14">
        <v>11</v>
      </c>
      <c r="F56" s="14">
        <v>4</v>
      </c>
      <c r="G56" s="33">
        <f t="shared" si="16"/>
        <v>37.837837837837839</v>
      </c>
      <c r="H56" s="33">
        <f t="shared" si="17"/>
        <v>46.428571428571431</v>
      </c>
      <c r="I56" s="33">
        <f t="shared" si="18"/>
        <v>39.285714285714285</v>
      </c>
      <c r="J56" s="33">
        <f t="shared" si="19"/>
        <v>14.285714285714285</v>
      </c>
      <c r="K56" s="75">
        <f t="shared" si="23"/>
        <v>54.166666666666664</v>
      </c>
      <c r="L56" s="33">
        <f t="shared" si="24"/>
        <v>45.833333333333329</v>
      </c>
      <c r="M56" s="36"/>
      <c r="N56" s="12"/>
      <c r="O56" s="24"/>
      <c r="P56" s="3"/>
      <c r="Q56" s="24"/>
      <c r="R56" s="12"/>
    </row>
    <row r="57" spans="1:18" x14ac:dyDescent="0.25">
      <c r="A57" s="14" t="s">
        <v>0</v>
      </c>
      <c r="B57" s="20">
        <v>30</v>
      </c>
      <c r="C57" s="20">
        <v>30</v>
      </c>
      <c r="D57" s="13">
        <v>6</v>
      </c>
      <c r="E57" s="14">
        <v>3</v>
      </c>
      <c r="F57" s="14">
        <v>21</v>
      </c>
      <c r="G57" s="33">
        <f t="shared" si="16"/>
        <v>100</v>
      </c>
      <c r="H57" s="33">
        <f t="shared" si="17"/>
        <v>20</v>
      </c>
      <c r="I57" s="33">
        <f t="shared" si="18"/>
        <v>10</v>
      </c>
      <c r="J57" s="33">
        <f t="shared" si="19"/>
        <v>70</v>
      </c>
      <c r="K57" s="75">
        <f t="shared" si="23"/>
        <v>66.666666666666657</v>
      </c>
      <c r="L57" s="33">
        <f t="shared" si="24"/>
        <v>33.333333333333329</v>
      </c>
      <c r="M57" s="36"/>
      <c r="N57" s="12"/>
      <c r="O57" s="24"/>
      <c r="P57" s="3"/>
      <c r="Q57" s="24"/>
      <c r="R57" s="12"/>
    </row>
    <row r="58" spans="1:18" x14ac:dyDescent="0.25">
      <c r="A58" s="14" t="s">
        <v>0</v>
      </c>
      <c r="B58" s="20">
        <v>25</v>
      </c>
      <c r="C58" s="20">
        <v>24</v>
      </c>
      <c r="D58" s="13">
        <v>8</v>
      </c>
      <c r="E58" s="14">
        <v>4</v>
      </c>
      <c r="F58" s="14">
        <v>12</v>
      </c>
      <c r="G58" s="33">
        <f t="shared" si="16"/>
        <v>96</v>
      </c>
      <c r="H58" s="33">
        <f t="shared" si="17"/>
        <v>33.333333333333329</v>
      </c>
      <c r="I58" s="33">
        <f t="shared" si="18"/>
        <v>16.666666666666664</v>
      </c>
      <c r="J58" s="33">
        <f t="shared" si="19"/>
        <v>50</v>
      </c>
      <c r="K58" s="75">
        <f t="shared" si="23"/>
        <v>66.666666666666657</v>
      </c>
      <c r="L58" s="33">
        <f t="shared" si="24"/>
        <v>33.333333333333329</v>
      </c>
      <c r="M58" s="36"/>
      <c r="N58" s="12"/>
      <c r="O58" s="24"/>
      <c r="P58" s="3"/>
      <c r="Q58" s="24"/>
      <c r="R58" s="12"/>
    </row>
    <row r="59" spans="1:18" x14ac:dyDescent="0.25">
      <c r="A59" s="5" t="s">
        <v>0</v>
      </c>
      <c r="B59" s="16">
        <v>35</v>
      </c>
      <c r="C59" s="16">
        <v>20</v>
      </c>
      <c r="D59" s="19">
        <v>6</v>
      </c>
      <c r="E59" s="5">
        <v>8</v>
      </c>
      <c r="F59" s="5">
        <v>6</v>
      </c>
      <c r="G59" s="45">
        <f t="shared" si="16"/>
        <v>57.142857142857139</v>
      </c>
      <c r="H59" s="45">
        <f t="shared" si="17"/>
        <v>30</v>
      </c>
      <c r="I59" s="45">
        <f t="shared" si="18"/>
        <v>40</v>
      </c>
      <c r="J59" s="45">
        <f t="shared" si="19"/>
        <v>30</v>
      </c>
      <c r="K59" s="74">
        <f t="shared" si="23"/>
        <v>42.857142857142854</v>
      </c>
      <c r="L59" s="45">
        <f t="shared" si="24"/>
        <v>57.142857142857139</v>
      </c>
      <c r="M59" s="38">
        <f>COUNT(D41:D59)</f>
        <v>19</v>
      </c>
      <c r="N59" s="39">
        <f>AVERAGE(K41:K59)</f>
        <v>50.328601223927855</v>
      </c>
      <c r="O59" s="40">
        <f>STDEV(K41:K59)</f>
        <v>13.718218140414937</v>
      </c>
      <c r="P59" s="26">
        <f>AVERAGE(L41:L59)</f>
        <v>49.671398776072145</v>
      </c>
      <c r="Q59" s="26">
        <f>STDEV(L41:L59)</f>
        <v>13.718218140414892</v>
      </c>
      <c r="R59" s="69" t="s">
        <v>19</v>
      </c>
    </row>
    <row r="60" spans="1:18" x14ac:dyDescent="0.25">
      <c r="A60" s="6" t="s">
        <v>5</v>
      </c>
      <c r="B60" s="6">
        <v>67</v>
      </c>
      <c r="C60" s="6">
        <v>29</v>
      </c>
      <c r="D60" s="6">
        <v>4</v>
      </c>
      <c r="E60" s="6">
        <v>9</v>
      </c>
      <c r="F60" s="6">
        <v>16</v>
      </c>
      <c r="G60" s="56">
        <v>43.283582089552233</v>
      </c>
      <c r="H60" s="18">
        <f t="shared" ref="H60:H85" si="26">D60/C60*100</f>
        <v>13.793103448275861</v>
      </c>
      <c r="I60" s="18">
        <f t="shared" ref="I60:I85" si="27">E60/C60*100</f>
        <v>31.03448275862069</v>
      </c>
      <c r="J60" s="18">
        <f t="shared" ref="J60:J85" si="28">F60/C60*100</f>
        <v>55.172413793103445</v>
      </c>
      <c r="K60" s="47">
        <f t="shared" ref="K60:K85" si="29">D60/(D60+E60)*100</f>
        <v>30.76923076923077</v>
      </c>
      <c r="L60" s="18">
        <f t="shared" ref="L60:L85" si="30">E60/(D60+E60)*100</f>
        <v>69.230769230769226</v>
      </c>
      <c r="M60" s="62"/>
      <c r="N60" s="49"/>
      <c r="O60" s="49"/>
      <c r="P60" s="32"/>
    </row>
    <row r="61" spans="1:18" x14ac:dyDescent="0.25">
      <c r="A61" s="6" t="s">
        <v>5</v>
      </c>
      <c r="B61" s="6">
        <v>86</v>
      </c>
      <c r="C61" s="6">
        <v>23</v>
      </c>
      <c r="D61" s="6">
        <v>5</v>
      </c>
      <c r="E61" s="6">
        <v>7</v>
      </c>
      <c r="F61" s="6">
        <v>11</v>
      </c>
      <c r="G61" s="56">
        <v>26.744186046511626</v>
      </c>
      <c r="H61" s="18">
        <f t="shared" si="26"/>
        <v>21.739130434782609</v>
      </c>
      <c r="I61" s="18">
        <f t="shared" si="27"/>
        <v>30.434782608695656</v>
      </c>
      <c r="J61" s="18">
        <f t="shared" si="28"/>
        <v>47.826086956521742</v>
      </c>
      <c r="K61" s="47">
        <f t="shared" si="29"/>
        <v>41.666666666666671</v>
      </c>
      <c r="L61" s="18">
        <f t="shared" si="30"/>
        <v>58.333333333333336</v>
      </c>
      <c r="M61" s="62"/>
      <c r="N61" s="49"/>
      <c r="O61" s="53"/>
      <c r="P61" s="32"/>
    </row>
    <row r="62" spans="1:18" x14ac:dyDescent="0.25">
      <c r="A62" s="6" t="s">
        <v>5</v>
      </c>
      <c r="B62" s="6">
        <v>95</v>
      </c>
      <c r="C62" s="6">
        <v>32</v>
      </c>
      <c r="D62" s="6">
        <v>12</v>
      </c>
      <c r="E62" s="6">
        <v>11</v>
      </c>
      <c r="F62" s="6">
        <v>9</v>
      </c>
      <c r="G62" s="56">
        <v>33.684210526315788</v>
      </c>
      <c r="H62" s="18">
        <f t="shared" si="26"/>
        <v>37.5</v>
      </c>
      <c r="I62" s="18">
        <f t="shared" si="27"/>
        <v>34.375</v>
      </c>
      <c r="J62" s="18">
        <f t="shared" si="28"/>
        <v>28.125</v>
      </c>
      <c r="K62" s="47">
        <f t="shared" si="29"/>
        <v>52.173913043478258</v>
      </c>
      <c r="L62" s="18">
        <f t="shared" si="30"/>
        <v>47.826086956521742</v>
      </c>
      <c r="M62" s="62"/>
      <c r="N62" s="49"/>
      <c r="O62" s="53"/>
      <c r="P62" s="32"/>
    </row>
    <row r="63" spans="1:18" x14ac:dyDescent="0.25">
      <c r="A63" s="6" t="s">
        <v>5</v>
      </c>
      <c r="B63" s="6">
        <v>74</v>
      </c>
      <c r="C63" s="6">
        <v>28</v>
      </c>
      <c r="D63" s="6">
        <v>13</v>
      </c>
      <c r="E63" s="6">
        <v>11</v>
      </c>
      <c r="F63" s="6">
        <v>4</v>
      </c>
      <c r="G63" s="56">
        <v>37.837837837837839</v>
      </c>
      <c r="H63" s="18">
        <f t="shared" si="26"/>
        <v>46.428571428571431</v>
      </c>
      <c r="I63" s="18">
        <f t="shared" si="27"/>
        <v>39.285714285714285</v>
      </c>
      <c r="J63" s="18">
        <f t="shared" si="28"/>
        <v>14.285714285714285</v>
      </c>
      <c r="K63" s="47">
        <f t="shared" si="29"/>
        <v>54.166666666666664</v>
      </c>
      <c r="L63" s="18">
        <f t="shared" si="30"/>
        <v>45.833333333333329</v>
      </c>
      <c r="M63" s="62"/>
      <c r="N63" s="49"/>
      <c r="O63" s="53"/>
      <c r="P63" s="32"/>
    </row>
    <row r="64" spans="1:18" x14ac:dyDescent="0.25">
      <c r="A64" s="6" t="s">
        <v>5</v>
      </c>
      <c r="B64" s="17">
        <v>30</v>
      </c>
      <c r="C64" s="17">
        <v>30</v>
      </c>
      <c r="D64" s="17">
        <v>6</v>
      </c>
      <c r="E64" s="17">
        <v>3</v>
      </c>
      <c r="F64" s="17">
        <f>C64-D64-E64</f>
        <v>21</v>
      </c>
      <c r="G64" s="65">
        <v>100</v>
      </c>
      <c r="H64" s="18">
        <f t="shared" si="26"/>
        <v>20</v>
      </c>
      <c r="I64" s="18">
        <f t="shared" si="27"/>
        <v>10</v>
      </c>
      <c r="J64" s="18">
        <f t="shared" si="28"/>
        <v>70</v>
      </c>
      <c r="K64" s="47">
        <f t="shared" si="29"/>
        <v>66.666666666666657</v>
      </c>
      <c r="L64" s="18">
        <f t="shared" si="30"/>
        <v>33.333333333333329</v>
      </c>
      <c r="M64" s="62"/>
      <c r="N64" s="49"/>
      <c r="O64" s="53"/>
      <c r="P64" s="53"/>
      <c r="Q64" s="53"/>
    </row>
    <row r="65" spans="1:18" x14ac:dyDescent="0.25">
      <c r="A65" s="6" t="s">
        <v>5</v>
      </c>
      <c r="B65" s="17">
        <v>25</v>
      </c>
      <c r="C65" s="17">
        <v>24</v>
      </c>
      <c r="D65" s="17">
        <v>8</v>
      </c>
      <c r="E65" s="17">
        <v>4</v>
      </c>
      <c r="F65" s="17">
        <f>C65-D65-E65</f>
        <v>12</v>
      </c>
      <c r="G65" s="65">
        <v>96</v>
      </c>
      <c r="H65" s="18">
        <f t="shared" si="26"/>
        <v>33.333333333333329</v>
      </c>
      <c r="I65" s="18">
        <f t="shared" si="27"/>
        <v>16.666666666666664</v>
      </c>
      <c r="J65" s="18">
        <f t="shared" si="28"/>
        <v>50</v>
      </c>
      <c r="K65" s="47">
        <f t="shared" si="29"/>
        <v>66.666666666666657</v>
      </c>
      <c r="L65" s="18">
        <f t="shared" si="30"/>
        <v>33.333333333333329</v>
      </c>
      <c r="M65" s="62"/>
      <c r="N65" s="49"/>
      <c r="O65" s="53"/>
      <c r="P65" s="53"/>
      <c r="Q65" s="53"/>
    </row>
    <row r="66" spans="1:18" x14ac:dyDescent="0.25">
      <c r="A66" s="6" t="s">
        <v>5</v>
      </c>
      <c r="B66" s="17">
        <v>35</v>
      </c>
      <c r="C66" s="17">
        <v>20</v>
      </c>
      <c r="D66" s="17">
        <v>6</v>
      </c>
      <c r="E66" s="17">
        <v>8</v>
      </c>
      <c r="F66" s="17">
        <f>C66-D66-E66</f>
        <v>6</v>
      </c>
      <c r="G66" s="65">
        <v>57.142857142857139</v>
      </c>
      <c r="H66" s="18">
        <f t="shared" si="26"/>
        <v>30</v>
      </c>
      <c r="I66" s="18">
        <f t="shared" si="27"/>
        <v>40</v>
      </c>
      <c r="J66" s="18">
        <f t="shared" si="28"/>
        <v>30</v>
      </c>
      <c r="K66" s="47">
        <f t="shared" si="29"/>
        <v>42.857142857142854</v>
      </c>
      <c r="L66" s="18">
        <f t="shared" si="30"/>
        <v>57.142857142857139</v>
      </c>
      <c r="M66" s="66">
        <f>COUNT(G60:G66)</f>
        <v>7</v>
      </c>
      <c r="N66" s="44">
        <f>AVERAGE(K60:K66)</f>
        <v>50.70956476235979</v>
      </c>
      <c r="O66" s="42">
        <f>STDEV(K60:K66)</f>
        <v>13.319193715200404</v>
      </c>
      <c r="P66" s="28">
        <f>AVERAGE(L60:L66)</f>
        <v>49.290435237640203</v>
      </c>
      <c r="Q66" s="28">
        <f>STDEV(L60:L66)</f>
        <v>13.319193715200404</v>
      </c>
      <c r="R66" s="2" t="s">
        <v>20</v>
      </c>
    </row>
    <row r="67" spans="1:18" x14ac:dyDescent="0.25">
      <c r="A67" s="14" t="s">
        <v>6</v>
      </c>
      <c r="B67" s="14">
        <v>67</v>
      </c>
      <c r="C67" s="14">
        <v>19</v>
      </c>
      <c r="D67" s="14">
        <v>7</v>
      </c>
      <c r="E67" s="14">
        <v>4</v>
      </c>
      <c r="F67" s="14">
        <v>8</v>
      </c>
      <c r="G67" s="28">
        <v>28.35820895522388</v>
      </c>
      <c r="H67" s="21">
        <f t="shared" si="26"/>
        <v>36.84210526315789</v>
      </c>
      <c r="I67" s="21">
        <f t="shared" si="27"/>
        <v>21.052631578947366</v>
      </c>
      <c r="J67" s="21">
        <f t="shared" si="28"/>
        <v>42.105263157894733</v>
      </c>
      <c r="K67" s="15">
        <f t="shared" si="29"/>
        <v>63.636363636363633</v>
      </c>
      <c r="L67" s="21">
        <f t="shared" si="30"/>
        <v>36.363636363636367</v>
      </c>
      <c r="M67" s="63"/>
      <c r="N67" s="13"/>
      <c r="O67" s="46"/>
      <c r="P67" s="46"/>
      <c r="Q67" s="46"/>
    </row>
    <row r="68" spans="1:18" x14ac:dyDescent="0.25">
      <c r="A68" s="14" t="s">
        <v>6</v>
      </c>
      <c r="B68" s="14">
        <v>130</v>
      </c>
      <c r="C68" s="14">
        <v>42</v>
      </c>
      <c r="D68" s="14">
        <v>18</v>
      </c>
      <c r="E68" s="14">
        <v>13</v>
      </c>
      <c r="F68" s="14">
        <v>11</v>
      </c>
      <c r="G68" s="28">
        <v>32.307692307692307</v>
      </c>
      <c r="H68" s="21">
        <f t="shared" si="26"/>
        <v>42.857142857142854</v>
      </c>
      <c r="I68" s="21">
        <f t="shared" si="27"/>
        <v>30.952380952380953</v>
      </c>
      <c r="J68" s="21">
        <f t="shared" si="28"/>
        <v>26.190476190476193</v>
      </c>
      <c r="K68" s="15">
        <f t="shared" si="29"/>
        <v>58.064516129032263</v>
      </c>
      <c r="L68" s="21">
        <f t="shared" si="30"/>
        <v>41.935483870967744</v>
      </c>
      <c r="M68" s="62"/>
      <c r="N68" s="13"/>
      <c r="O68" s="46"/>
      <c r="P68" s="53"/>
      <c r="Q68" s="53"/>
    </row>
    <row r="69" spans="1:18" x14ac:dyDescent="0.25">
      <c r="A69" s="14" t="s">
        <v>6</v>
      </c>
      <c r="B69" s="14">
        <v>98</v>
      </c>
      <c r="C69" s="14">
        <v>30</v>
      </c>
      <c r="D69" s="14">
        <v>7</v>
      </c>
      <c r="E69" s="14">
        <v>10</v>
      </c>
      <c r="F69" s="14">
        <v>13</v>
      </c>
      <c r="G69" s="28">
        <v>30.612244897959183</v>
      </c>
      <c r="H69" s="21">
        <f t="shared" si="26"/>
        <v>23.333333333333332</v>
      </c>
      <c r="I69" s="21">
        <f t="shared" si="27"/>
        <v>33.333333333333329</v>
      </c>
      <c r="J69" s="21">
        <f t="shared" si="28"/>
        <v>43.333333333333336</v>
      </c>
      <c r="K69" s="15">
        <f t="shared" si="29"/>
        <v>41.17647058823529</v>
      </c>
      <c r="L69" s="21">
        <f t="shared" si="30"/>
        <v>58.82352941176471</v>
      </c>
      <c r="M69" s="62"/>
      <c r="N69" s="13"/>
      <c r="O69" s="46"/>
      <c r="P69" s="53"/>
      <c r="Q69" s="53"/>
    </row>
    <row r="70" spans="1:18" x14ac:dyDescent="0.25">
      <c r="A70" s="14" t="s">
        <v>6</v>
      </c>
      <c r="B70" s="14">
        <v>87</v>
      </c>
      <c r="C70" s="14">
        <v>21</v>
      </c>
      <c r="D70" s="14">
        <v>8</v>
      </c>
      <c r="E70" s="14">
        <v>5</v>
      </c>
      <c r="F70" s="14">
        <v>8</v>
      </c>
      <c r="G70" s="28">
        <v>24.137931034482758</v>
      </c>
      <c r="H70" s="21">
        <f t="shared" si="26"/>
        <v>38.095238095238095</v>
      </c>
      <c r="I70" s="21">
        <f t="shared" si="27"/>
        <v>23.809523809523807</v>
      </c>
      <c r="J70" s="21">
        <f t="shared" si="28"/>
        <v>38.095238095238095</v>
      </c>
      <c r="K70" s="15">
        <f t="shared" si="29"/>
        <v>61.53846153846154</v>
      </c>
      <c r="L70" s="21">
        <f t="shared" si="30"/>
        <v>38.461538461538467</v>
      </c>
      <c r="M70" s="62"/>
      <c r="N70" s="13"/>
      <c r="O70" s="46"/>
      <c r="P70" s="53"/>
      <c r="Q70" s="53"/>
    </row>
    <row r="71" spans="1:18" x14ac:dyDescent="0.25">
      <c r="A71" s="14" t="s">
        <v>6</v>
      </c>
      <c r="B71" s="20">
        <v>46</v>
      </c>
      <c r="C71" s="20">
        <v>17</v>
      </c>
      <c r="D71" s="20">
        <v>4</v>
      </c>
      <c r="E71" s="20">
        <v>8</v>
      </c>
      <c r="F71" s="20">
        <f>C71-D71-E71</f>
        <v>5</v>
      </c>
      <c r="G71" s="54">
        <v>36.95652173913043</v>
      </c>
      <c r="H71" s="21">
        <f t="shared" si="26"/>
        <v>23.52941176470588</v>
      </c>
      <c r="I71" s="21">
        <f t="shared" si="27"/>
        <v>47.058823529411761</v>
      </c>
      <c r="J71" s="21">
        <f t="shared" si="28"/>
        <v>29.411764705882355</v>
      </c>
      <c r="K71" s="15">
        <f t="shared" si="29"/>
        <v>33.333333333333329</v>
      </c>
      <c r="L71" s="21">
        <f t="shared" si="30"/>
        <v>66.666666666666657</v>
      </c>
      <c r="M71" s="62"/>
      <c r="N71" s="13"/>
      <c r="O71" s="46"/>
      <c r="P71" s="53"/>
      <c r="Q71" s="53"/>
    </row>
    <row r="72" spans="1:18" x14ac:dyDescent="0.25">
      <c r="A72" s="14" t="s">
        <v>6</v>
      </c>
      <c r="B72" s="20">
        <v>45</v>
      </c>
      <c r="C72" s="20">
        <v>8</v>
      </c>
      <c r="D72" s="20">
        <v>2</v>
      </c>
      <c r="E72" s="20">
        <v>4</v>
      </c>
      <c r="F72" s="20">
        <f>C72-D72-E72</f>
        <v>2</v>
      </c>
      <c r="G72" s="54">
        <v>17.777777777777779</v>
      </c>
      <c r="H72" s="21">
        <f t="shared" si="26"/>
        <v>25</v>
      </c>
      <c r="I72" s="21">
        <f t="shared" si="27"/>
        <v>50</v>
      </c>
      <c r="J72" s="21">
        <f t="shared" si="28"/>
        <v>25</v>
      </c>
      <c r="K72" s="15">
        <f t="shared" si="29"/>
        <v>33.333333333333329</v>
      </c>
      <c r="L72" s="21">
        <f t="shared" si="30"/>
        <v>66.666666666666657</v>
      </c>
      <c r="M72" s="62"/>
      <c r="N72" s="13"/>
      <c r="O72" s="46"/>
      <c r="P72" s="53"/>
      <c r="Q72" s="53"/>
    </row>
    <row r="73" spans="1:18" x14ac:dyDescent="0.25">
      <c r="A73" s="5" t="s">
        <v>6</v>
      </c>
      <c r="B73" s="16">
        <v>51</v>
      </c>
      <c r="C73" s="16">
        <v>25</v>
      </c>
      <c r="D73" s="16">
        <v>8</v>
      </c>
      <c r="E73" s="16">
        <v>1</v>
      </c>
      <c r="F73" s="16">
        <f>C73-D73-E73</f>
        <v>16</v>
      </c>
      <c r="G73" s="55">
        <v>49.019607843137251</v>
      </c>
      <c r="H73" s="22">
        <f t="shared" si="26"/>
        <v>32</v>
      </c>
      <c r="I73" s="22">
        <f t="shared" si="27"/>
        <v>4</v>
      </c>
      <c r="J73" s="22">
        <f t="shared" si="28"/>
        <v>64</v>
      </c>
      <c r="K73" s="23">
        <f t="shared" si="29"/>
        <v>88.888888888888886</v>
      </c>
      <c r="L73" s="22">
        <f t="shared" si="30"/>
        <v>11.111111111111111</v>
      </c>
      <c r="M73" s="64">
        <f>COUNT(G67:G73)</f>
        <v>7</v>
      </c>
      <c r="N73" s="39">
        <f>AVERAGE(K67:K73)</f>
        <v>54.28162392109261</v>
      </c>
      <c r="O73" s="40">
        <f>STDEV(K67:K73)</f>
        <v>20.006468580309996</v>
      </c>
      <c r="P73" s="29">
        <f>AVERAGE(L67:L73)</f>
        <v>45.718376078907383</v>
      </c>
      <c r="Q73" s="29">
        <f>STDEV(L67:L73)</f>
        <v>20.00646858031001</v>
      </c>
      <c r="R73" s="67" t="s">
        <v>20</v>
      </c>
    </row>
    <row r="74" spans="1:18" x14ac:dyDescent="0.25">
      <c r="A74" s="6" t="s">
        <v>16</v>
      </c>
      <c r="B74" s="6">
        <v>73</v>
      </c>
      <c r="C74" s="6">
        <v>4</v>
      </c>
      <c r="D74" s="6">
        <v>2</v>
      </c>
      <c r="E74" s="6">
        <v>1</v>
      </c>
      <c r="F74" s="6">
        <v>1</v>
      </c>
      <c r="G74" s="56">
        <v>5.4794520547945202</v>
      </c>
      <c r="H74" s="18">
        <f t="shared" si="26"/>
        <v>50</v>
      </c>
      <c r="I74" s="18">
        <f t="shared" si="27"/>
        <v>25</v>
      </c>
      <c r="J74" s="18">
        <f t="shared" si="28"/>
        <v>25</v>
      </c>
      <c r="K74" s="47">
        <f t="shared" si="29"/>
        <v>66.666666666666657</v>
      </c>
      <c r="L74" s="18">
        <f t="shared" si="30"/>
        <v>33.333333333333329</v>
      </c>
      <c r="M74" s="62"/>
      <c r="N74" s="13"/>
      <c r="O74" s="46"/>
      <c r="P74" s="53"/>
      <c r="Q74" s="53"/>
    </row>
    <row r="75" spans="1:18" x14ac:dyDescent="0.25">
      <c r="A75" s="6" t="s">
        <v>16</v>
      </c>
      <c r="B75" s="6">
        <v>62</v>
      </c>
      <c r="C75" s="6">
        <v>7</v>
      </c>
      <c r="D75" s="6">
        <v>4</v>
      </c>
      <c r="E75" s="6">
        <v>2</v>
      </c>
      <c r="F75" s="6">
        <v>1</v>
      </c>
      <c r="G75" s="56">
        <v>11.29032258064516</v>
      </c>
      <c r="H75" s="18">
        <f t="shared" si="26"/>
        <v>57.142857142857139</v>
      </c>
      <c r="I75" s="18">
        <f t="shared" si="27"/>
        <v>28.571428571428569</v>
      </c>
      <c r="J75" s="18">
        <f t="shared" si="28"/>
        <v>14.285714285714285</v>
      </c>
      <c r="K75" s="47">
        <f t="shared" si="29"/>
        <v>66.666666666666657</v>
      </c>
      <c r="L75" s="18">
        <f t="shared" si="30"/>
        <v>33.333333333333329</v>
      </c>
      <c r="M75" s="62"/>
      <c r="N75" s="13"/>
      <c r="O75" s="46"/>
      <c r="P75" s="53"/>
      <c r="Q75" s="53"/>
    </row>
    <row r="76" spans="1:18" x14ac:dyDescent="0.25">
      <c r="A76" s="6" t="s">
        <v>16</v>
      </c>
      <c r="B76" s="17">
        <v>14</v>
      </c>
      <c r="C76" s="17">
        <v>12</v>
      </c>
      <c r="D76" s="17">
        <v>7</v>
      </c>
      <c r="E76" s="17">
        <v>1</v>
      </c>
      <c r="F76" s="17">
        <f>C76-D76-E76</f>
        <v>4</v>
      </c>
      <c r="G76" s="65">
        <v>85.714285714285708</v>
      </c>
      <c r="H76" s="18">
        <f t="shared" si="26"/>
        <v>58.333333333333336</v>
      </c>
      <c r="I76" s="18">
        <f t="shared" si="27"/>
        <v>8.3333333333333321</v>
      </c>
      <c r="J76" s="18">
        <f t="shared" si="28"/>
        <v>33.333333333333329</v>
      </c>
      <c r="K76" s="47">
        <f t="shared" si="29"/>
        <v>87.5</v>
      </c>
      <c r="L76" s="18">
        <f t="shared" si="30"/>
        <v>12.5</v>
      </c>
      <c r="M76" s="62"/>
      <c r="N76" s="13"/>
      <c r="O76" s="46"/>
      <c r="P76" s="53"/>
      <c r="Q76" s="53"/>
    </row>
    <row r="77" spans="1:18" x14ac:dyDescent="0.25">
      <c r="A77" s="6" t="s">
        <v>16</v>
      </c>
      <c r="B77" s="17">
        <v>25</v>
      </c>
      <c r="C77" s="17">
        <v>25</v>
      </c>
      <c r="D77" s="17">
        <v>7</v>
      </c>
      <c r="E77" s="17">
        <v>5</v>
      </c>
      <c r="F77" s="17">
        <f>C77-D77-E77</f>
        <v>13</v>
      </c>
      <c r="G77" s="65">
        <v>100</v>
      </c>
      <c r="H77" s="18">
        <f t="shared" si="26"/>
        <v>28.000000000000004</v>
      </c>
      <c r="I77" s="18">
        <f t="shared" si="27"/>
        <v>20</v>
      </c>
      <c r="J77" s="18">
        <f t="shared" si="28"/>
        <v>52</v>
      </c>
      <c r="K77" s="47">
        <f t="shared" si="29"/>
        <v>58.333333333333336</v>
      </c>
      <c r="L77" s="18">
        <f t="shared" si="30"/>
        <v>41.666666666666671</v>
      </c>
      <c r="M77" s="62"/>
      <c r="N77" s="13"/>
      <c r="O77" s="46"/>
      <c r="P77" s="53"/>
      <c r="Q77" s="53"/>
    </row>
    <row r="78" spans="1:18" x14ac:dyDescent="0.25">
      <c r="A78" s="6" t="s">
        <v>16</v>
      </c>
      <c r="B78" s="17">
        <v>34</v>
      </c>
      <c r="C78" s="17">
        <v>3</v>
      </c>
      <c r="D78" s="17">
        <v>2</v>
      </c>
      <c r="E78" s="17">
        <v>0</v>
      </c>
      <c r="F78" s="17">
        <f>C78-D78-E78</f>
        <v>1</v>
      </c>
      <c r="G78" s="65">
        <v>8.8235294117647065</v>
      </c>
      <c r="H78" s="18">
        <f t="shared" si="26"/>
        <v>66.666666666666657</v>
      </c>
      <c r="I78" s="18">
        <f t="shared" si="27"/>
        <v>0</v>
      </c>
      <c r="J78" s="18">
        <f t="shared" si="28"/>
        <v>33.333333333333329</v>
      </c>
      <c r="K78" s="47">
        <f t="shared" si="29"/>
        <v>100</v>
      </c>
      <c r="L78" s="18">
        <f t="shared" si="30"/>
        <v>0</v>
      </c>
      <c r="M78" s="66">
        <f>COUNT(G74:G78)</f>
        <v>5</v>
      </c>
      <c r="N78" s="44">
        <f>AVERAGE(K74:K78)</f>
        <v>75.833333333333329</v>
      </c>
      <c r="O78" s="42">
        <f>STDEV(K74:K78)</f>
        <v>17.280367794439773</v>
      </c>
      <c r="P78" s="28">
        <f>AVERAGE(L74:L78)</f>
        <v>24.166666666666664</v>
      </c>
      <c r="Q78" s="28">
        <f>STDEV(L74:L78)</f>
        <v>17.280367794439766</v>
      </c>
      <c r="R78" s="2" t="s">
        <v>20</v>
      </c>
    </row>
    <row r="79" spans="1:18" x14ac:dyDescent="0.25">
      <c r="A79" s="14" t="s">
        <v>17</v>
      </c>
      <c r="B79" s="14">
        <v>82</v>
      </c>
      <c r="C79" s="14">
        <v>8</v>
      </c>
      <c r="D79" s="14">
        <v>3</v>
      </c>
      <c r="E79" s="14">
        <v>2</v>
      </c>
      <c r="F79" s="14">
        <v>3</v>
      </c>
      <c r="G79" s="28">
        <v>9.7560975609756095</v>
      </c>
      <c r="H79" s="21">
        <f t="shared" si="26"/>
        <v>37.5</v>
      </c>
      <c r="I79" s="21">
        <f t="shared" si="27"/>
        <v>25</v>
      </c>
      <c r="J79" s="21">
        <f t="shared" si="28"/>
        <v>37.5</v>
      </c>
      <c r="K79" s="15">
        <f t="shared" si="29"/>
        <v>60</v>
      </c>
      <c r="L79" s="21">
        <f t="shared" si="30"/>
        <v>40</v>
      </c>
      <c r="M79" s="63"/>
      <c r="N79" s="13"/>
      <c r="O79" s="46"/>
      <c r="P79" s="46"/>
      <c r="Q79" s="46"/>
    </row>
    <row r="80" spans="1:18" x14ac:dyDescent="0.25">
      <c r="A80" s="14" t="s">
        <v>17</v>
      </c>
      <c r="B80" s="14">
        <v>102</v>
      </c>
      <c r="C80" s="14">
        <v>8</v>
      </c>
      <c r="D80" s="14">
        <v>2</v>
      </c>
      <c r="E80" s="14">
        <v>2</v>
      </c>
      <c r="F80" s="14">
        <v>4</v>
      </c>
      <c r="G80" s="28">
        <v>7.8431372549019605</v>
      </c>
      <c r="H80" s="21">
        <f t="shared" si="26"/>
        <v>25</v>
      </c>
      <c r="I80" s="21">
        <f t="shared" si="27"/>
        <v>25</v>
      </c>
      <c r="J80" s="21">
        <f t="shared" si="28"/>
        <v>50</v>
      </c>
      <c r="K80" s="15">
        <f t="shared" si="29"/>
        <v>50</v>
      </c>
      <c r="L80" s="21">
        <f t="shared" si="30"/>
        <v>50</v>
      </c>
      <c r="M80" s="62"/>
      <c r="N80" s="13"/>
      <c r="O80" s="46"/>
      <c r="P80" s="53"/>
      <c r="Q80" s="53"/>
    </row>
    <row r="81" spans="1:18" x14ac:dyDescent="0.25">
      <c r="A81" s="14" t="s">
        <v>17</v>
      </c>
      <c r="B81" s="14">
        <v>96</v>
      </c>
      <c r="C81" s="14">
        <v>9</v>
      </c>
      <c r="D81" s="14">
        <v>4</v>
      </c>
      <c r="E81" s="14">
        <v>4</v>
      </c>
      <c r="F81" s="14">
        <v>1</v>
      </c>
      <c r="G81" s="28">
        <v>9.375</v>
      </c>
      <c r="H81" s="21">
        <f t="shared" si="26"/>
        <v>44.444444444444443</v>
      </c>
      <c r="I81" s="21">
        <f t="shared" si="27"/>
        <v>44.444444444444443</v>
      </c>
      <c r="J81" s="21">
        <f t="shared" si="28"/>
        <v>11.111111111111111</v>
      </c>
      <c r="K81" s="15">
        <f t="shared" si="29"/>
        <v>50</v>
      </c>
      <c r="L81" s="21">
        <f t="shared" si="30"/>
        <v>50</v>
      </c>
      <c r="M81" s="62"/>
      <c r="N81" s="13"/>
      <c r="O81" s="46"/>
      <c r="P81" s="53"/>
      <c r="Q81" s="53"/>
    </row>
    <row r="82" spans="1:18" x14ac:dyDescent="0.25">
      <c r="A82" s="14" t="s">
        <v>17</v>
      </c>
      <c r="B82" s="14">
        <v>102</v>
      </c>
      <c r="C82" s="14">
        <v>14</v>
      </c>
      <c r="D82" s="14">
        <v>3</v>
      </c>
      <c r="E82" s="14">
        <v>8</v>
      </c>
      <c r="F82" s="14">
        <v>3</v>
      </c>
      <c r="G82" s="28">
        <v>13.725490196078432</v>
      </c>
      <c r="H82" s="21">
        <f t="shared" si="26"/>
        <v>21.428571428571427</v>
      </c>
      <c r="I82" s="21">
        <f t="shared" si="27"/>
        <v>57.142857142857139</v>
      </c>
      <c r="J82" s="21">
        <f t="shared" si="28"/>
        <v>21.428571428571427</v>
      </c>
      <c r="K82" s="15">
        <f t="shared" si="29"/>
        <v>27.27272727272727</v>
      </c>
      <c r="L82" s="21">
        <f t="shared" si="30"/>
        <v>72.727272727272734</v>
      </c>
      <c r="M82" s="62"/>
      <c r="N82" s="13"/>
      <c r="O82" s="46"/>
      <c r="P82" s="53"/>
      <c r="Q82" s="53"/>
    </row>
    <row r="83" spans="1:18" x14ac:dyDescent="0.25">
      <c r="A83" s="14" t="s">
        <v>17</v>
      </c>
      <c r="B83" s="20">
        <v>44</v>
      </c>
      <c r="C83" s="20">
        <v>8</v>
      </c>
      <c r="D83" s="20">
        <v>2</v>
      </c>
      <c r="E83" s="20">
        <v>2</v>
      </c>
      <c r="F83" s="20">
        <f>C83-D83-E83</f>
        <v>4</v>
      </c>
      <c r="G83" s="54">
        <v>18.181818181818183</v>
      </c>
      <c r="H83" s="21">
        <f t="shared" si="26"/>
        <v>25</v>
      </c>
      <c r="I83" s="21">
        <f t="shared" si="27"/>
        <v>25</v>
      </c>
      <c r="J83" s="21">
        <f t="shared" si="28"/>
        <v>50</v>
      </c>
      <c r="K83" s="15">
        <f t="shared" si="29"/>
        <v>50</v>
      </c>
      <c r="L83" s="21">
        <f t="shared" si="30"/>
        <v>50</v>
      </c>
      <c r="M83" s="62"/>
      <c r="N83" s="13"/>
      <c r="O83" s="46"/>
      <c r="P83" s="53"/>
      <c r="Q83" s="53"/>
    </row>
    <row r="84" spans="1:18" x14ac:dyDescent="0.25">
      <c r="A84" s="14" t="s">
        <v>17</v>
      </c>
      <c r="B84" s="20">
        <v>43</v>
      </c>
      <c r="C84" s="20">
        <v>7</v>
      </c>
      <c r="D84" s="20">
        <v>3</v>
      </c>
      <c r="E84" s="20">
        <v>2</v>
      </c>
      <c r="F84" s="20">
        <f>C84-D84-E84</f>
        <v>2</v>
      </c>
      <c r="G84" s="54">
        <v>16.279069767441861</v>
      </c>
      <c r="H84" s="21">
        <f t="shared" si="26"/>
        <v>42.857142857142854</v>
      </c>
      <c r="I84" s="21">
        <f t="shared" si="27"/>
        <v>28.571428571428569</v>
      </c>
      <c r="J84" s="21">
        <f t="shared" si="28"/>
        <v>28.571428571428569</v>
      </c>
      <c r="K84" s="15">
        <f t="shared" si="29"/>
        <v>60</v>
      </c>
      <c r="L84" s="21">
        <f t="shared" si="30"/>
        <v>40</v>
      </c>
      <c r="M84" s="62"/>
      <c r="N84" s="13"/>
      <c r="O84" s="46"/>
      <c r="P84" s="53"/>
      <c r="Q84" s="53"/>
    </row>
    <row r="85" spans="1:18" x14ac:dyDescent="0.25">
      <c r="A85" s="5" t="s">
        <v>17</v>
      </c>
      <c r="B85" s="16">
        <v>42</v>
      </c>
      <c r="C85" s="16">
        <v>16</v>
      </c>
      <c r="D85" s="16">
        <v>2</v>
      </c>
      <c r="E85" s="16">
        <v>3</v>
      </c>
      <c r="F85" s="16">
        <f>C85-D85-E85</f>
        <v>11</v>
      </c>
      <c r="G85" s="55">
        <v>38.095238095238095</v>
      </c>
      <c r="H85" s="22">
        <f t="shared" si="26"/>
        <v>12.5</v>
      </c>
      <c r="I85" s="22">
        <f t="shared" si="27"/>
        <v>18.75</v>
      </c>
      <c r="J85" s="22">
        <f t="shared" si="28"/>
        <v>68.75</v>
      </c>
      <c r="K85" s="23">
        <f t="shared" si="29"/>
        <v>40</v>
      </c>
      <c r="L85" s="22">
        <f t="shared" si="30"/>
        <v>60</v>
      </c>
      <c r="M85" s="64">
        <f>COUNT(G79:G85)</f>
        <v>7</v>
      </c>
      <c r="N85" s="39">
        <f>AVERAGE(K79:K85)</f>
        <v>48.18181818181818</v>
      </c>
      <c r="O85" s="40">
        <f>STDEV(K79:K85)</f>
        <v>11.499191491521387</v>
      </c>
      <c r="P85" s="29">
        <f>AVERAGE(L79:L85)</f>
        <v>51.81818181818182</v>
      </c>
      <c r="Q85" s="29">
        <f>STDEV(L79:L85)</f>
        <v>11.49919149152136</v>
      </c>
      <c r="R85" s="67" t="s">
        <v>20</v>
      </c>
    </row>
  </sheetData>
  <mergeCells count="6">
    <mergeCell ref="R1:R2"/>
    <mergeCell ref="K1:L1"/>
    <mergeCell ref="N1:N2"/>
    <mergeCell ref="O1:O2"/>
    <mergeCell ref="P1:P2"/>
    <mergeCell ref="Q1:Q2"/>
  </mergeCells>
  <pageMargins left="0.25" right="0.25" top="0.75" bottom="0.75" header="0.3" footer="0.3"/>
  <pageSetup paperSize="8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V 2 G T 5 6 2 2 r C o A A A A + Q A A A B I A H A B D b 2 5 m a W c v U G F j a 2 F n Z S 5 4 b W w g o h g A K K A U A A A A A A A A A A A A A A A A A A A A A A A A A A A A h Y / N C o J A G E V f R W b v / J h F y O e 4 q H Y J Q R B t h 3 H S I R 3 D G R v f r U W P 1 C s k l O G u 5 b 2 c C + e + H k / I h q Y O 7 q q z u j U p Y p i i Q B n Z F t q U K e r d J V y j j M N B y K s o V T D C x i a D 1 S m q n L s l h H j v s V / g t i t J R C k j 5 3 x / l J V q R K i N d c J I h X 6 r 4 v 8 K c T h 9 Z H i E o x j H d L X E L K Y M y N R D r s 2 M G Z U x B T I r Y d P X r u 8 U L 1 S 4 3 Q G Z I p D v D f 4 G U E s D B B Q A A g A I A I 1 d h k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X Y Z P K I p H u A 4 A A A A R A A A A E w A c A E Z v c m 1 1 b G F z L 1 N l Y 3 R p b 2 4 x L m 0 g o h g A K K A U A A A A A A A A A A A A A A A A A A A A A A A A A A A A K 0 5 N L s n M z 1 M I h t C G 1 g B Q S w E C L Q A U A A I A C A C N X Y Z P n r b a s K g A A A D 5 A A A A E g A A A A A A A A A A A A A A A A A A A A A A Q 2 9 u Z m l n L 1 B h Y 2 t h Z 2 U u e G 1 s U E s B A i 0 A F A A C A A g A j V 2 G T w / K 6 a u k A A A A 6 Q A A A B M A A A A A A A A A A A A A A A A A 9 A A A A F t D b 2 5 0 Z W 5 0 X 1 R 5 c G V z X S 5 4 b W x Q S w E C L Q A U A A I A C A C N X Y Z P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V Q r g I C o k 1 I s S 6 w 5 + g p Y 3 Q A A A A A A g A A A A A A E G Y A A A A B A A A g A A A A 6 4 X w B K E s g 3 o Y K K 6 m h r l A a P h j D x / v 7 9 6 m f G S 2 h 6 8 l o A A A A A A A D o A A A A A C A A A g A A A A 1 r w H v 3 u z a E 6 B j a b 2 J t y E B e J n T F 4 i x t l H C X d d / p A u u Y 1 Q A A A A o D z O 9 Q 3 7 2 V l V D o C P U 0 T x p f K l D I q H Y e o K Y q T / X 6 + H j h d m J / Z 8 z p 0 I 1 8 o w h V d V x / q o t A P H n i 1 j Q k G U g H 0 + V 0 X S U V J 2 i a F r o p 2 N o / F 0 t O U x e D 5 A A A A A r h a O a Z 4 d Y U b w 5 y b 9 c T Q H R E 8 / k E 0 K K J 0 6 c g 0 F m q v + + 5 t L F / e 3 t B / 5 A h d n y K M m X x 5 X j Z 9 q i Z d s G q V s R j T r 1 c N Q n g = = < / D a t a M a s h u p > 
</file>

<file path=customXml/itemProps1.xml><?xml version="1.0" encoding="utf-8"?>
<ds:datastoreItem xmlns:ds="http://schemas.openxmlformats.org/officeDocument/2006/customXml" ds:itemID="{5B5BD0BE-7EE0-4717-BD2D-8FE40263AEF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Suppl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Krupp</dc:creator>
  <cp:lastModifiedBy>Otmar</cp:lastModifiedBy>
  <cp:lastPrinted>2019-12-28T09:43:03Z</cp:lastPrinted>
  <dcterms:created xsi:type="dcterms:W3CDTF">2015-07-10T17:43:08Z</dcterms:created>
  <dcterms:modified xsi:type="dcterms:W3CDTF">2021-06-16T15:54:43Z</dcterms:modified>
</cp:coreProperties>
</file>