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文章\德洋—湿疹\29 德洋湿疹\frontier 返修\supplement\"/>
    </mc:Choice>
  </mc:AlternateContent>
  <xr:revisionPtr revIDLastSave="0" documentId="13_ncr:1_{AA16A1C3-8151-4BE6-8CAB-7B3D671672B4}" xr6:coauthVersionLast="47" xr6:coauthVersionMax="47" xr10:uidLastSave="{00000000-0000-0000-0000-000000000000}"/>
  <bookViews>
    <workbookView xWindow="-110" yWindow="-110" windowWidth="19420" windowHeight="10560" activeTab="5" xr2:uid="{00000000-000D-0000-FFFF-FFFF00000000}"/>
  </bookViews>
  <sheets>
    <sheet name="JAK3" sheetId="1" r:id="rId1"/>
    <sheet name="RORC" sheetId="2" r:id="rId2"/>
    <sheet name="PRKCQ" sheetId="3" r:id="rId3"/>
    <sheet name="IL6" sheetId="5" r:id="rId4"/>
    <sheet name="ZAP70" sheetId="4" r:id="rId5"/>
    <sheet name="summary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4" l="1"/>
  <c r="G21" i="4" s="1"/>
  <c r="E21" i="5"/>
  <c r="E21" i="3"/>
  <c r="E21" i="2"/>
  <c r="E21" i="1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" i="4"/>
  <c r="G3" i="5"/>
  <c r="G7" i="5"/>
  <c r="G8" i="5"/>
  <c r="G9" i="5"/>
  <c r="G12" i="5"/>
  <c r="G13" i="5"/>
  <c r="G14" i="5"/>
  <c r="G15" i="5"/>
  <c r="G16" i="5"/>
  <c r="G20" i="5"/>
  <c r="G21" i="5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" i="3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" i="2"/>
  <c r="G2" i="5"/>
  <c r="D21" i="4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D11" i="4"/>
  <c r="E11" i="4" s="1"/>
  <c r="D10" i="4"/>
  <c r="E10" i="4" s="1"/>
  <c r="D9" i="4"/>
  <c r="E9" i="4" s="1"/>
  <c r="D8" i="4"/>
  <c r="E8" i="4" s="1"/>
  <c r="D7" i="4"/>
  <c r="E7" i="4" s="1"/>
  <c r="D6" i="4"/>
  <c r="E6" i="4" s="1"/>
  <c r="D5" i="4"/>
  <c r="E5" i="4" s="1"/>
  <c r="D4" i="4"/>
  <c r="E4" i="4" s="1"/>
  <c r="D3" i="4"/>
  <c r="E3" i="4" s="1"/>
  <c r="D2" i="4"/>
  <c r="E2" i="4" s="1"/>
  <c r="D21" i="5"/>
  <c r="D20" i="5"/>
  <c r="D19" i="5"/>
  <c r="D18" i="5"/>
  <c r="D17" i="5"/>
  <c r="D16" i="5"/>
  <c r="E16" i="5" s="1"/>
  <c r="D15" i="5"/>
  <c r="E15" i="5" s="1"/>
  <c r="D14" i="5"/>
  <c r="E14" i="5" s="1"/>
  <c r="D13" i="5"/>
  <c r="D12" i="5"/>
  <c r="D11" i="5"/>
  <c r="D10" i="5"/>
  <c r="D9" i="5"/>
  <c r="D8" i="5"/>
  <c r="D7" i="5"/>
  <c r="E7" i="5" s="1"/>
  <c r="D6" i="5"/>
  <c r="D5" i="5"/>
  <c r="D4" i="5"/>
  <c r="D3" i="5"/>
  <c r="D2" i="5"/>
  <c r="E20" i="5"/>
  <c r="E19" i="5"/>
  <c r="E18" i="5"/>
  <c r="E17" i="5"/>
  <c r="E13" i="5"/>
  <c r="E12" i="5"/>
  <c r="E11" i="5"/>
  <c r="E10" i="5"/>
  <c r="E9" i="5"/>
  <c r="E8" i="5"/>
  <c r="E6" i="5"/>
  <c r="E5" i="5"/>
  <c r="E4" i="5"/>
  <c r="E3" i="5"/>
  <c r="E2" i="5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" i="3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2" i="2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E7" i="1" l="1"/>
  <c r="G7" i="1" s="1"/>
  <c r="E8" i="1"/>
  <c r="G8" i="1" s="1"/>
  <c r="E9" i="1"/>
  <c r="G9" i="1" s="1"/>
  <c r="E10" i="1"/>
  <c r="G10" i="1" s="1"/>
  <c r="E15" i="1"/>
  <c r="G15" i="1" s="1"/>
  <c r="E16" i="1"/>
  <c r="G16" i="1" s="1"/>
  <c r="E17" i="1"/>
  <c r="G17" i="1" s="1"/>
  <c r="E18" i="1"/>
  <c r="G18" i="1" s="1"/>
  <c r="D3" i="1"/>
  <c r="E3" i="1" s="1"/>
  <c r="G3" i="1" s="1"/>
  <c r="D4" i="1"/>
  <c r="E4" i="1" s="1"/>
  <c r="G4" i="1" s="1"/>
  <c r="D5" i="1"/>
  <c r="E5" i="1" s="1"/>
  <c r="G5" i="1" s="1"/>
  <c r="D6" i="1"/>
  <c r="E6" i="1" s="1"/>
  <c r="G6" i="1" s="1"/>
  <c r="D7" i="1"/>
  <c r="D8" i="1"/>
  <c r="D9" i="1"/>
  <c r="D10" i="1"/>
  <c r="D11" i="1"/>
  <c r="E11" i="1" s="1"/>
  <c r="G11" i="1" s="1"/>
  <c r="D12" i="1"/>
  <c r="E12" i="1" s="1"/>
  <c r="G12" i="1" s="1"/>
  <c r="D13" i="1"/>
  <c r="E13" i="1" s="1"/>
  <c r="G13" i="1" s="1"/>
  <c r="D14" i="1"/>
  <c r="E14" i="1" s="1"/>
  <c r="G14" i="1" s="1"/>
  <c r="D15" i="1"/>
  <c r="D16" i="1"/>
  <c r="D17" i="1"/>
  <c r="D18" i="1"/>
  <c r="D19" i="1"/>
  <c r="E19" i="1" s="1"/>
  <c r="G19" i="1" s="1"/>
  <c r="D20" i="1"/>
  <c r="E20" i="1" s="1"/>
  <c r="G20" i="1" s="1"/>
  <c r="D21" i="1"/>
  <c r="G21" i="1" s="1"/>
  <c r="D2" i="1"/>
  <c r="E2" i="1" s="1"/>
  <c r="G2" i="1" s="1"/>
</calcChain>
</file>

<file path=xl/sharedStrings.xml><?xml version="1.0" encoding="utf-8"?>
<sst xmlns="http://schemas.openxmlformats.org/spreadsheetml/2006/main" count="212" uniqueCount="45">
  <si>
    <t xml:space="preserve">Compound </t>
    <phoneticPr fontId="1" type="noConversion"/>
  </si>
  <si>
    <t>trans-β-Ocimene</t>
    <phoneticPr fontId="1" type="noConversion"/>
  </si>
  <si>
    <t>γ-Elemene</t>
  </si>
  <si>
    <t>α-Copaene</t>
  </si>
  <si>
    <t>(-)-Isocomene</t>
  </si>
  <si>
    <t>β-Copaene</t>
  </si>
  <si>
    <t>Aromandendrene</t>
  </si>
  <si>
    <t>β-Sesquiphellanderene</t>
  </si>
  <si>
    <t>Naphthalene, 1,2,3,4,4a,7-hexahydro-1,6-dimethyl-4-(1-methylethyl)-</t>
  </si>
  <si>
    <t>Germacrene D</t>
  </si>
  <si>
    <t>α-Funebrene</t>
  </si>
  <si>
    <t xml:space="preserve">Bicyclogermacrene  </t>
  </si>
  <si>
    <t>.alpha.-Farnesene</t>
  </si>
  <si>
    <t>(+)-δ-Cadinene</t>
  </si>
  <si>
    <t>Espatulenol</t>
  </si>
  <si>
    <t>(-)-α-Bisabolol oxide B</t>
  </si>
  <si>
    <t>cedr-8-ene </t>
  </si>
  <si>
    <t>Chamazulene</t>
  </si>
  <si>
    <t>Bisaboloxide A</t>
  </si>
  <si>
    <t>Hexahydrofarnesyl acetone</t>
  </si>
  <si>
    <t>(Z)-ene-yne-Dicycloether</t>
  </si>
  <si>
    <t>log P</t>
    <phoneticPr fontId="1" type="noConversion"/>
  </si>
  <si>
    <t xml:space="preserve">Weight coefficient </t>
    <phoneticPr fontId="1" type="noConversion"/>
  </si>
  <si>
    <t>Pct Total</t>
    <phoneticPr fontId="1" type="noConversion"/>
  </si>
  <si>
    <t>Weight coefficient *Pct Total</t>
    <phoneticPr fontId="1" type="noConversion"/>
  </si>
  <si>
    <t xml:space="preserve">Molecular docking score </t>
  </si>
  <si>
    <t xml:space="preserve">Molecular docking score </t>
    <phoneticPr fontId="1" type="noConversion"/>
  </si>
  <si>
    <t>Tofacitinib</t>
  </si>
  <si>
    <t xml:space="preserve">positive drug </t>
    <phoneticPr fontId="1" type="noConversion"/>
  </si>
  <si>
    <t>score</t>
    <phoneticPr fontId="1" type="noConversion"/>
  </si>
  <si>
    <t xml:space="preserve">Final score </t>
  </si>
  <si>
    <t xml:space="preserve">Final score </t>
    <phoneticPr fontId="1" type="noConversion"/>
  </si>
  <si>
    <t>Resveratrol</t>
  </si>
  <si>
    <t>positive drug</t>
    <phoneticPr fontId="1" type="noConversion"/>
  </si>
  <si>
    <t>Tamoxifen</t>
  </si>
  <si>
    <t>Fostamatinib</t>
  </si>
  <si>
    <t>fail</t>
    <phoneticPr fontId="1" type="noConversion"/>
  </si>
  <si>
    <t>Polaprezinc</t>
  </si>
  <si>
    <t>postive drug</t>
    <phoneticPr fontId="1" type="noConversion"/>
  </si>
  <si>
    <t>JAK3</t>
    <phoneticPr fontId="1" type="noConversion"/>
  </si>
  <si>
    <t>PRKCQ</t>
    <phoneticPr fontId="1" type="noConversion"/>
  </si>
  <si>
    <t>RORC</t>
    <phoneticPr fontId="1" type="noConversion"/>
  </si>
  <si>
    <t>ZAP70</t>
    <phoneticPr fontId="1" type="noConversion"/>
  </si>
  <si>
    <t>IL-6</t>
    <phoneticPr fontId="1" type="noConversion"/>
  </si>
  <si>
    <t>IL6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</si>
</sst>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color rgb="FF192027"/>
      <name val="Times New Roman"/>
      <family val="1"/>
    </font>
    <font>
      <sz val="10"/>
      <color rgb="FF192027"/>
      <name val="Times New Roman"/>
      <family val="1"/>
    </font>
    <font>
      <sz val="11"/>
      <color theme="1"/>
      <name val="Times New Roman"/>
      <family val="1"/>
    </font>
    <font>
      <sz val="8"/>
      <color rgb="FF192027"/>
      <name val="Arial"/>
      <family val="2"/>
    </font>
    <font>
      <sz val="12"/>
      <color rgb="FF192027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F2F3F5"/>
      </left>
      <right style="medium">
        <color rgb="FFF2F3F5"/>
      </right>
      <top style="medium">
        <color rgb="FFF2F3F5"/>
      </top>
      <bottom style="medium">
        <color rgb="FFF2F3F5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0" fillId="0" borderId="0" xfId="0" applyNumberFormat="1"/>
    <xf numFmtId="0" fontId="0" fillId="0" borderId="0" xfId="0" applyFill="1"/>
    <xf numFmtId="0" fontId="4" fillId="0" borderId="0" xfId="0" applyFont="1"/>
    <xf numFmtId="0" fontId="2" fillId="0" borderId="0" xfId="0" applyFont="1" applyFill="1"/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/>
    <xf numFmtId="0" fontId="6" fillId="0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opLeftCell="A10" workbookViewId="0">
      <selection activeCell="A25" sqref="A25"/>
    </sheetView>
  </sheetViews>
  <sheetFormatPr defaultRowHeight="14" x14ac:dyDescent="0.3"/>
  <cols>
    <col min="1" max="1" width="16.58203125" customWidth="1"/>
    <col min="9" max="10" width="8.6640625" style="2"/>
  </cols>
  <sheetData>
    <row r="1" spans="1:7" x14ac:dyDescent="0.3">
      <c r="A1" t="s">
        <v>0</v>
      </c>
      <c r="B1" t="s">
        <v>23</v>
      </c>
      <c r="C1" t="s">
        <v>21</v>
      </c>
      <c r="D1" t="s">
        <v>22</v>
      </c>
      <c r="E1" s="2" t="s">
        <v>24</v>
      </c>
      <c r="F1" t="s">
        <v>26</v>
      </c>
      <c r="G1" t="s">
        <v>31</v>
      </c>
    </row>
    <row r="2" spans="1:7" x14ac:dyDescent="0.3">
      <c r="A2" t="s">
        <v>1</v>
      </c>
      <c r="B2">
        <v>2.7280000000000002</v>
      </c>
      <c r="C2">
        <v>3.4750000000000001</v>
      </c>
      <c r="D2">
        <f>(10^C2)/((10^C2)+1)</f>
        <v>0.99966514672511642</v>
      </c>
      <c r="E2">
        <f>B2*D2</f>
        <v>2.7270865202661176</v>
      </c>
      <c r="F2">
        <v>58.657400000000003</v>
      </c>
      <c r="G2">
        <f>(F2/102.014)*E2</f>
        <v>1.5680573730454428</v>
      </c>
    </row>
    <row r="3" spans="1:7" x14ac:dyDescent="0.3">
      <c r="A3" t="s">
        <v>2</v>
      </c>
      <c r="B3">
        <v>3.8820000000000001</v>
      </c>
      <c r="C3">
        <v>4.891</v>
      </c>
      <c r="D3">
        <f t="shared" ref="D3:D21" si="0">(10^C3)/((10^C3)+1)</f>
        <v>0.99998714729859461</v>
      </c>
      <c r="E3">
        <f t="shared" ref="E3:E21" si="1">B3*D3</f>
        <v>3.8819501058131443</v>
      </c>
      <c r="F3">
        <v>68.977699999999999</v>
      </c>
      <c r="G3">
        <f t="shared" ref="G3:G21" si="2">(F3/102.014)*E3</f>
        <v>2.6248161018462888</v>
      </c>
    </row>
    <row r="4" spans="1:7" x14ac:dyDescent="0.3">
      <c r="A4" t="s">
        <v>3</v>
      </c>
      <c r="B4">
        <v>0.75600000000000001</v>
      </c>
      <c r="C4">
        <v>4.2709999999999999</v>
      </c>
      <c r="D4">
        <f t="shared" si="0"/>
        <v>0.99994642320487548</v>
      </c>
      <c r="E4">
        <f t="shared" si="1"/>
        <v>0.75595949594288592</v>
      </c>
      <c r="F4">
        <v>67.362899999999996</v>
      </c>
      <c r="G4">
        <f t="shared" si="2"/>
        <v>0.49918269972014651</v>
      </c>
    </row>
    <row r="5" spans="1:7" x14ac:dyDescent="0.3">
      <c r="A5" t="s">
        <v>4</v>
      </c>
      <c r="B5">
        <v>0.94299999999999995</v>
      </c>
      <c r="C5">
        <v>4.5990000000000002</v>
      </c>
      <c r="D5">
        <f t="shared" si="0"/>
        <v>0.99997482386457615</v>
      </c>
      <c r="E5">
        <f t="shared" si="1"/>
        <v>0.94297625890429526</v>
      </c>
      <c r="F5">
        <v>58.696800000000003</v>
      </c>
      <c r="G5">
        <f t="shared" si="2"/>
        <v>0.54256953823645426</v>
      </c>
    </row>
    <row r="6" spans="1:7" x14ac:dyDescent="0.3">
      <c r="A6" t="s">
        <v>5</v>
      </c>
      <c r="B6">
        <v>2.6389999999999998</v>
      </c>
      <c r="C6" s="2">
        <v>4.2709999999999999</v>
      </c>
      <c r="D6">
        <f t="shared" si="0"/>
        <v>0.99994642320487548</v>
      </c>
      <c r="E6">
        <f t="shared" si="1"/>
        <v>2.6388586108376662</v>
      </c>
      <c r="F6">
        <v>68.962500000000006</v>
      </c>
      <c r="G6">
        <f t="shared" si="2"/>
        <v>1.7838952197727036</v>
      </c>
    </row>
    <row r="7" spans="1:7" x14ac:dyDescent="0.3">
      <c r="A7" t="s">
        <v>6</v>
      </c>
      <c r="B7">
        <v>0.65300000000000002</v>
      </c>
      <c r="C7">
        <v>4.2709999999999999</v>
      </c>
      <c r="D7">
        <f t="shared" si="0"/>
        <v>0.99994642320487548</v>
      </c>
      <c r="E7">
        <f t="shared" si="1"/>
        <v>0.65296501435278376</v>
      </c>
      <c r="F7">
        <v>67.963499999999996</v>
      </c>
      <c r="G7">
        <f t="shared" si="2"/>
        <v>0.43501664235267135</v>
      </c>
    </row>
    <row r="8" spans="1:7" x14ac:dyDescent="0.3">
      <c r="A8" t="s">
        <v>7</v>
      </c>
      <c r="B8">
        <v>18.527000000000001</v>
      </c>
      <c r="C8">
        <v>4.891</v>
      </c>
      <c r="D8">
        <f t="shared" si="0"/>
        <v>0.99998714729859461</v>
      </c>
      <c r="E8">
        <f t="shared" si="1"/>
        <v>18.526761878001064</v>
      </c>
      <c r="F8">
        <v>77.009200000000007</v>
      </c>
      <c r="G8" s="2">
        <f t="shared" si="2"/>
        <v>13.985640312264589</v>
      </c>
    </row>
    <row r="9" spans="1:7" x14ac:dyDescent="0.3">
      <c r="A9" t="s">
        <v>8</v>
      </c>
      <c r="B9">
        <v>0.66100000000000003</v>
      </c>
      <c r="C9">
        <v>4.5810000000000004</v>
      </c>
      <c r="D9">
        <f t="shared" si="0"/>
        <v>0.99997375850320036</v>
      </c>
      <c r="E9">
        <f t="shared" si="1"/>
        <v>0.66098265437061543</v>
      </c>
      <c r="F9">
        <v>70.069500000000005</v>
      </c>
      <c r="G9">
        <f t="shared" si="2"/>
        <v>0.45400360833240383</v>
      </c>
    </row>
    <row r="10" spans="1:7" x14ac:dyDescent="0.3">
      <c r="A10" t="s">
        <v>9</v>
      </c>
      <c r="B10">
        <v>4.835</v>
      </c>
      <c r="C10">
        <v>4.891</v>
      </c>
      <c r="D10">
        <f t="shared" si="0"/>
        <v>0.99998714729859461</v>
      </c>
      <c r="E10">
        <f t="shared" si="1"/>
        <v>4.8349378571887049</v>
      </c>
      <c r="F10">
        <v>67.436800000000005</v>
      </c>
      <c r="G10">
        <f t="shared" si="2"/>
        <v>3.1961567754196807</v>
      </c>
    </row>
    <row r="11" spans="1:7" x14ac:dyDescent="0.3">
      <c r="A11" t="s">
        <v>10</v>
      </c>
      <c r="B11">
        <v>1.452</v>
      </c>
      <c r="C11">
        <v>4.415</v>
      </c>
      <c r="D11">
        <f t="shared" si="0"/>
        <v>0.99996154230084699</v>
      </c>
      <c r="E11">
        <f t="shared" si="1"/>
        <v>1.4519441594208298</v>
      </c>
      <c r="F11">
        <v>56.657600000000002</v>
      </c>
      <c r="G11">
        <f t="shared" si="2"/>
        <v>0.80639590062934108</v>
      </c>
    </row>
    <row r="12" spans="1:7" x14ac:dyDescent="0.3">
      <c r="A12" t="s">
        <v>11</v>
      </c>
      <c r="B12">
        <v>4.8220000000000001</v>
      </c>
      <c r="C12">
        <v>4.7249999999999996</v>
      </c>
      <c r="D12">
        <f t="shared" si="0"/>
        <v>0.99998116386391178</v>
      </c>
      <c r="E12">
        <f t="shared" si="1"/>
        <v>4.8219091721517824</v>
      </c>
      <c r="F12">
        <v>65.403300000000002</v>
      </c>
      <c r="G12">
        <f t="shared" si="2"/>
        <v>3.091426394014495</v>
      </c>
    </row>
    <row r="13" spans="1:7" x14ac:dyDescent="0.3">
      <c r="A13" t="s">
        <v>12</v>
      </c>
      <c r="B13">
        <v>6.5730000000000004</v>
      </c>
      <c r="C13">
        <v>5.202</v>
      </c>
      <c r="D13">
        <f t="shared" si="0"/>
        <v>0.99999371945585735</v>
      </c>
      <c r="E13">
        <f t="shared" si="1"/>
        <v>6.5729587179833509</v>
      </c>
      <c r="F13">
        <v>79.355900000000005</v>
      </c>
      <c r="G13" s="2">
        <f t="shared" si="2"/>
        <v>5.1130536468368559</v>
      </c>
    </row>
    <row r="14" spans="1:7" x14ac:dyDescent="0.3">
      <c r="A14" t="s">
        <v>13</v>
      </c>
      <c r="B14">
        <v>0.86</v>
      </c>
      <c r="C14">
        <v>4.7249999999999996</v>
      </c>
      <c r="D14">
        <f t="shared" si="0"/>
        <v>0.99998116386391178</v>
      </c>
      <c r="E14">
        <f t="shared" si="1"/>
        <v>0.85998380092296411</v>
      </c>
      <c r="F14">
        <v>70.139499999999998</v>
      </c>
      <c r="G14">
        <f t="shared" si="2"/>
        <v>0.59127995966079405</v>
      </c>
    </row>
    <row r="15" spans="1:7" x14ac:dyDescent="0.3">
      <c r="A15" t="s">
        <v>14</v>
      </c>
      <c r="B15">
        <v>2.1269999999999998</v>
      </c>
      <c r="C15">
        <v>3.3860000000000001</v>
      </c>
      <c r="D15">
        <f t="shared" si="0"/>
        <v>0.99958901925351473</v>
      </c>
      <c r="E15">
        <f t="shared" si="1"/>
        <v>2.1261258439522255</v>
      </c>
      <c r="F15">
        <v>69.037000000000006</v>
      </c>
      <c r="G15">
        <f t="shared" si="2"/>
        <v>1.4388353548427648</v>
      </c>
    </row>
    <row r="16" spans="1:7" x14ac:dyDescent="0.3">
      <c r="A16" t="s">
        <v>15</v>
      </c>
      <c r="B16">
        <v>9.4600000000000009</v>
      </c>
      <c r="C16" s="1">
        <v>3.4409999999999998</v>
      </c>
      <c r="D16">
        <f t="shared" si="0"/>
        <v>0.99963788817405685</v>
      </c>
      <c r="E16">
        <f t="shared" si="1"/>
        <v>9.4565744221265788</v>
      </c>
      <c r="F16">
        <v>74.882400000000004</v>
      </c>
      <c r="G16" s="2">
        <f t="shared" si="2"/>
        <v>6.9415079156532578</v>
      </c>
    </row>
    <row r="17" spans="1:7" x14ac:dyDescent="0.3">
      <c r="A17" t="s">
        <v>16</v>
      </c>
      <c r="B17">
        <v>9.6059999999999999</v>
      </c>
      <c r="C17">
        <v>4.415</v>
      </c>
      <c r="D17">
        <f t="shared" si="0"/>
        <v>0.99996154230084699</v>
      </c>
      <c r="E17">
        <f t="shared" si="1"/>
        <v>9.6056305753419355</v>
      </c>
      <c r="F17">
        <v>64.010300000000001</v>
      </c>
      <c r="G17" s="2">
        <f t="shared" si="2"/>
        <v>6.0272050386889049</v>
      </c>
    </row>
    <row r="18" spans="1:7" x14ac:dyDescent="0.3">
      <c r="A18" t="s">
        <v>17</v>
      </c>
      <c r="B18">
        <v>6.3979999999999997</v>
      </c>
      <c r="C18">
        <v>3.9710000000000001</v>
      </c>
      <c r="D18">
        <f t="shared" si="0"/>
        <v>0.99989310593963943</v>
      </c>
      <c r="E18">
        <f t="shared" si="1"/>
        <v>6.3973160918018124</v>
      </c>
      <c r="F18">
        <v>70.533600000000007</v>
      </c>
      <c r="G18">
        <f t="shared" si="2"/>
        <v>4.4231746063551309</v>
      </c>
    </row>
    <row r="19" spans="1:7" x14ac:dyDescent="0.3">
      <c r="A19" t="s">
        <v>18</v>
      </c>
      <c r="B19">
        <v>12.071</v>
      </c>
      <c r="C19">
        <v>3.4409999999999998</v>
      </c>
      <c r="D19">
        <f t="shared" si="0"/>
        <v>0.99963788817405685</v>
      </c>
      <c r="E19">
        <f t="shared" si="1"/>
        <v>12.06662894814904</v>
      </c>
      <c r="F19">
        <v>76.223799999999997</v>
      </c>
      <c r="G19" s="2">
        <f t="shared" si="2"/>
        <v>9.0160596743380594</v>
      </c>
    </row>
    <row r="20" spans="1:7" x14ac:dyDescent="0.3">
      <c r="A20" t="s">
        <v>19</v>
      </c>
      <c r="B20">
        <v>0.88800000000000001</v>
      </c>
      <c r="C20">
        <v>6.0149999999999997</v>
      </c>
      <c r="D20">
        <f t="shared" si="0"/>
        <v>0.99999903395005429</v>
      </c>
      <c r="E20">
        <f t="shared" si="1"/>
        <v>0.88799914214764819</v>
      </c>
      <c r="F20">
        <v>101.95399999999999</v>
      </c>
      <c r="G20">
        <f t="shared" si="2"/>
        <v>0.88747686139668402</v>
      </c>
    </row>
    <row r="21" spans="1:7" x14ac:dyDescent="0.3">
      <c r="A21" t="s">
        <v>20</v>
      </c>
      <c r="B21">
        <v>6.0739999999999998</v>
      </c>
      <c r="C21" s="2">
        <v>1.99</v>
      </c>
      <c r="D21">
        <f t="shared" si="0"/>
        <v>0.98987072226640893</v>
      </c>
      <c r="E21">
        <f>B21*C21</f>
        <v>12.087259999999999</v>
      </c>
      <c r="F21">
        <v>84.533500000000004</v>
      </c>
      <c r="G21" s="2">
        <f t="shared" si="2"/>
        <v>10.016060474150606</v>
      </c>
    </row>
    <row r="24" spans="1:7" x14ac:dyDescent="0.3">
      <c r="A24" t="s">
        <v>28</v>
      </c>
      <c r="F24" t="s">
        <v>29</v>
      </c>
    </row>
    <row r="25" spans="1:7" x14ac:dyDescent="0.3">
      <c r="A25" s="4" t="s">
        <v>27</v>
      </c>
      <c r="F25">
        <v>102.014</v>
      </c>
    </row>
  </sheetData>
  <sortState xmlns:xlrd2="http://schemas.microsoft.com/office/spreadsheetml/2017/richdata2" ref="I1:J44">
    <sortCondition descending="1" ref="J1:J44"/>
  </sortState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D4A2A-D159-4CCB-9360-7DEECAFE5A39}">
  <dimension ref="A1:G25"/>
  <sheetViews>
    <sheetView topLeftCell="A10" workbookViewId="0">
      <selection activeCell="A25" sqref="A25:E25"/>
    </sheetView>
  </sheetViews>
  <sheetFormatPr defaultRowHeight="14" x14ac:dyDescent="0.3"/>
  <cols>
    <col min="1" max="5" width="8.6640625" style="3"/>
  </cols>
  <sheetData>
    <row r="1" spans="1:7" x14ac:dyDescent="0.3">
      <c r="A1" s="3" t="s">
        <v>0</v>
      </c>
      <c r="B1" t="s">
        <v>23</v>
      </c>
      <c r="C1" t="s">
        <v>21</v>
      </c>
      <c r="D1" t="s">
        <v>22</v>
      </c>
      <c r="E1" s="2" t="s">
        <v>24</v>
      </c>
      <c r="F1" t="s">
        <v>26</v>
      </c>
      <c r="G1" t="s">
        <v>30</v>
      </c>
    </row>
    <row r="2" spans="1:7" x14ac:dyDescent="0.3">
      <c r="A2" s="3" t="s">
        <v>1</v>
      </c>
      <c r="B2">
        <v>2.7280000000000002</v>
      </c>
      <c r="C2">
        <v>3.4750000000000001</v>
      </c>
      <c r="D2">
        <f>(10^C2)/((10^C2)+1)</f>
        <v>0.99966514672511642</v>
      </c>
      <c r="E2">
        <f>B2*D2</f>
        <v>2.7270865202661176</v>
      </c>
      <c r="F2">
        <v>78.827799999999996</v>
      </c>
      <c r="G2" s="2">
        <f>(F2/130.761)*E2</f>
        <v>1.6439934751358087</v>
      </c>
    </row>
    <row r="3" spans="1:7" x14ac:dyDescent="0.3">
      <c r="A3" s="3" t="s">
        <v>2</v>
      </c>
      <c r="B3">
        <v>3.8820000000000001</v>
      </c>
      <c r="C3">
        <v>4.891</v>
      </c>
      <c r="D3">
        <f t="shared" ref="D3:D21" si="0">(10^C3)/((10^C3)+1)</f>
        <v>0.99998714729859461</v>
      </c>
      <c r="E3">
        <f t="shared" ref="E3:E21" si="1">B3*D3</f>
        <v>3.8819501058131443</v>
      </c>
      <c r="F3">
        <v>93.098200000000006</v>
      </c>
      <c r="G3" s="2">
        <f t="shared" ref="G3:G21" si="2">(F3/130.761)*E3</f>
        <v>2.7638406508134175</v>
      </c>
    </row>
    <row r="4" spans="1:7" x14ac:dyDescent="0.3">
      <c r="A4" s="3" t="s">
        <v>3</v>
      </c>
      <c r="B4">
        <v>0.75600000000000001</v>
      </c>
      <c r="C4">
        <v>4.2709999999999999</v>
      </c>
      <c r="D4">
        <f t="shared" si="0"/>
        <v>0.99994642320487548</v>
      </c>
      <c r="E4">
        <f t="shared" si="1"/>
        <v>0.75595949594288592</v>
      </c>
      <c r="F4">
        <v>86.371899999999997</v>
      </c>
      <c r="G4" s="2">
        <f t="shared" si="2"/>
        <v>0.49933587222206427</v>
      </c>
    </row>
    <row r="5" spans="1:7" x14ac:dyDescent="0.3">
      <c r="A5" s="3" t="s">
        <v>4</v>
      </c>
      <c r="B5">
        <v>0.94299999999999995</v>
      </c>
      <c r="C5">
        <v>4.5990000000000002</v>
      </c>
      <c r="D5">
        <f t="shared" si="0"/>
        <v>0.99997482386457615</v>
      </c>
      <c r="E5">
        <f t="shared" si="1"/>
        <v>0.94297625890429526</v>
      </c>
      <c r="F5">
        <v>68.7136</v>
      </c>
      <c r="G5" s="2">
        <f t="shared" si="2"/>
        <v>0.4955246095077751</v>
      </c>
    </row>
    <row r="6" spans="1:7" x14ac:dyDescent="0.3">
      <c r="A6" s="3" t="s">
        <v>5</v>
      </c>
      <c r="B6">
        <v>2.6389999999999998</v>
      </c>
      <c r="C6" s="2">
        <v>4.2709999999999999</v>
      </c>
      <c r="D6">
        <f t="shared" si="0"/>
        <v>0.99994642320487548</v>
      </c>
      <c r="E6">
        <f t="shared" si="1"/>
        <v>2.6388586108376662</v>
      </c>
      <c r="F6">
        <v>86.067700000000002</v>
      </c>
      <c r="G6" s="2">
        <f t="shared" si="2"/>
        <v>1.7369130800467494</v>
      </c>
    </row>
    <row r="7" spans="1:7" x14ac:dyDescent="0.3">
      <c r="A7" s="3" t="s">
        <v>6</v>
      </c>
      <c r="B7">
        <v>0.65300000000000002</v>
      </c>
      <c r="C7">
        <v>4.2709999999999999</v>
      </c>
      <c r="D7">
        <f t="shared" si="0"/>
        <v>0.99994642320487548</v>
      </c>
      <c r="E7">
        <f t="shared" si="1"/>
        <v>0.65296501435278376</v>
      </c>
      <c r="F7">
        <v>88.308899999999994</v>
      </c>
      <c r="G7" s="2">
        <f t="shared" si="2"/>
        <v>0.4409772191706896</v>
      </c>
    </row>
    <row r="8" spans="1:7" x14ac:dyDescent="0.3">
      <c r="A8" s="3" t="s">
        <v>7</v>
      </c>
      <c r="B8">
        <v>18.527000000000001</v>
      </c>
      <c r="C8">
        <v>4.891</v>
      </c>
      <c r="D8">
        <f t="shared" si="0"/>
        <v>0.99998714729859461</v>
      </c>
      <c r="E8">
        <f t="shared" si="1"/>
        <v>18.526761878001064</v>
      </c>
      <c r="F8">
        <v>111.16</v>
      </c>
      <c r="G8" s="2">
        <f t="shared" si="2"/>
        <v>15.749610742947809</v>
      </c>
    </row>
    <row r="9" spans="1:7" x14ac:dyDescent="0.3">
      <c r="A9" s="3" t="s">
        <v>8</v>
      </c>
      <c r="B9">
        <v>0.66100000000000003</v>
      </c>
      <c r="C9">
        <v>4.5810000000000004</v>
      </c>
      <c r="D9">
        <f t="shared" si="0"/>
        <v>0.99997375850320036</v>
      </c>
      <c r="E9">
        <f t="shared" si="1"/>
        <v>0.66098265437061543</v>
      </c>
      <c r="F9">
        <v>96.876000000000005</v>
      </c>
      <c r="G9" s="2">
        <f t="shared" si="2"/>
        <v>0.48969765927767256</v>
      </c>
    </row>
    <row r="10" spans="1:7" x14ac:dyDescent="0.3">
      <c r="A10" s="3" t="s">
        <v>9</v>
      </c>
      <c r="B10">
        <v>4.835</v>
      </c>
      <c r="C10">
        <v>4.891</v>
      </c>
      <c r="D10">
        <f t="shared" si="0"/>
        <v>0.99998714729859461</v>
      </c>
      <c r="E10">
        <f t="shared" si="1"/>
        <v>4.8349378571887049</v>
      </c>
      <c r="F10">
        <v>92.414400000000001</v>
      </c>
      <c r="G10" s="2">
        <f t="shared" si="2"/>
        <v>3.4170576938795199</v>
      </c>
    </row>
    <row r="11" spans="1:7" x14ac:dyDescent="0.3">
      <c r="A11" s="3" t="s">
        <v>10</v>
      </c>
      <c r="B11">
        <v>1.452</v>
      </c>
      <c r="C11">
        <v>4.415</v>
      </c>
      <c r="D11">
        <f t="shared" si="0"/>
        <v>0.99996154230084699</v>
      </c>
      <c r="E11">
        <f t="shared" si="1"/>
        <v>1.4519441594208298</v>
      </c>
      <c r="F11">
        <v>65.089100000000002</v>
      </c>
      <c r="G11" s="2">
        <f t="shared" si="2"/>
        <v>0.72273643201687299</v>
      </c>
    </row>
    <row r="12" spans="1:7" x14ac:dyDescent="0.3">
      <c r="A12" s="3" t="s">
        <v>11</v>
      </c>
      <c r="B12">
        <v>4.8220000000000001</v>
      </c>
      <c r="C12">
        <v>4.7249999999999996</v>
      </c>
      <c r="D12">
        <f t="shared" si="0"/>
        <v>0.99998116386391178</v>
      </c>
      <c r="E12">
        <f t="shared" si="1"/>
        <v>4.8219091721517824</v>
      </c>
      <c r="F12">
        <v>74.0762</v>
      </c>
      <c r="G12" s="2">
        <f t="shared" si="2"/>
        <v>2.7316149939060566</v>
      </c>
    </row>
    <row r="13" spans="1:7" x14ac:dyDescent="0.3">
      <c r="A13" s="3" t="s">
        <v>12</v>
      </c>
      <c r="B13">
        <v>6.5730000000000004</v>
      </c>
      <c r="C13">
        <v>5.202</v>
      </c>
      <c r="D13">
        <f t="shared" si="0"/>
        <v>0.99999371945585735</v>
      </c>
      <c r="E13">
        <f t="shared" si="1"/>
        <v>6.5729587179833509</v>
      </c>
      <c r="F13">
        <v>112.37</v>
      </c>
      <c r="G13" s="2">
        <f t="shared" si="2"/>
        <v>5.6484989495322706</v>
      </c>
    </row>
    <row r="14" spans="1:7" x14ac:dyDescent="0.3">
      <c r="A14" s="3" t="s">
        <v>13</v>
      </c>
      <c r="B14">
        <v>0.86</v>
      </c>
      <c r="C14">
        <v>4.7249999999999996</v>
      </c>
      <c r="D14">
        <f t="shared" si="0"/>
        <v>0.99998116386391178</v>
      </c>
      <c r="E14">
        <f t="shared" si="1"/>
        <v>0.85998380092296411</v>
      </c>
      <c r="F14">
        <v>97.550399999999996</v>
      </c>
      <c r="G14" s="2">
        <f t="shared" si="2"/>
        <v>0.64156563328175464</v>
      </c>
    </row>
    <row r="15" spans="1:7" x14ac:dyDescent="0.3">
      <c r="A15" s="3" t="s">
        <v>14</v>
      </c>
      <c r="B15">
        <v>2.1269999999999998</v>
      </c>
      <c r="C15">
        <v>3.3860000000000001</v>
      </c>
      <c r="D15">
        <f t="shared" si="0"/>
        <v>0.99958901925351473</v>
      </c>
      <c r="E15">
        <f t="shared" si="1"/>
        <v>2.1261258439522255</v>
      </c>
      <c r="F15">
        <v>88.846199999999996</v>
      </c>
      <c r="G15" s="2">
        <f t="shared" si="2"/>
        <v>1.444606587261861</v>
      </c>
    </row>
    <row r="16" spans="1:7" x14ac:dyDescent="0.3">
      <c r="A16" s="3" t="s">
        <v>15</v>
      </c>
      <c r="B16">
        <v>9.4600000000000009</v>
      </c>
      <c r="C16" s="1">
        <v>3.4409999999999998</v>
      </c>
      <c r="D16">
        <f t="shared" si="0"/>
        <v>0.99963788817405685</v>
      </c>
      <c r="E16">
        <f t="shared" si="1"/>
        <v>9.4565744221265788</v>
      </c>
      <c r="F16">
        <v>101.444</v>
      </c>
      <c r="G16" s="2">
        <f t="shared" si="2"/>
        <v>7.3363826804491303</v>
      </c>
    </row>
    <row r="17" spans="1:7" x14ac:dyDescent="0.3">
      <c r="A17" s="3" t="s">
        <v>16</v>
      </c>
      <c r="B17">
        <v>9.6059999999999999</v>
      </c>
      <c r="C17">
        <v>4.415</v>
      </c>
      <c r="D17">
        <f t="shared" si="0"/>
        <v>0.99996154230084699</v>
      </c>
      <c r="E17">
        <f t="shared" si="1"/>
        <v>9.6056305753419355</v>
      </c>
      <c r="F17">
        <v>78.311000000000007</v>
      </c>
      <c r="G17" s="2">
        <f t="shared" si="2"/>
        <v>5.7526826499155135</v>
      </c>
    </row>
    <row r="18" spans="1:7" x14ac:dyDescent="0.3">
      <c r="A18" s="3" t="s">
        <v>17</v>
      </c>
      <c r="B18">
        <v>6.3979999999999997</v>
      </c>
      <c r="C18">
        <v>3.9710000000000001</v>
      </c>
      <c r="D18">
        <f t="shared" si="0"/>
        <v>0.99989310593963943</v>
      </c>
      <c r="E18">
        <f t="shared" si="1"/>
        <v>6.3973160918018124</v>
      </c>
      <c r="F18">
        <v>99.549199999999999</v>
      </c>
      <c r="G18" s="2">
        <f t="shared" si="2"/>
        <v>4.8703183601073485</v>
      </c>
    </row>
    <row r="19" spans="1:7" x14ac:dyDescent="0.3">
      <c r="A19" s="3" t="s">
        <v>18</v>
      </c>
      <c r="B19">
        <v>12.071</v>
      </c>
      <c r="C19">
        <v>3.4409999999999998</v>
      </c>
      <c r="D19">
        <f t="shared" si="0"/>
        <v>0.99963788817405685</v>
      </c>
      <c r="E19">
        <f t="shared" si="1"/>
        <v>12.06662894814904</v>
      </c>
      <c r="F19">
        <v>92.822500000000005</v>
      </c>
      <c r="G19" s="2">
        <f t="shared" si="2"/>
        <v>8.5656630458589671</v>
      </c>
    </row>
    <row r="20" spans="1:7" x14ac:dyDescent="0.3">
      <c r="A20" s="3" t="s">
        <v>19</v>
      </c>
      <c r="B20">
        <v>0.88800000000000001</v>
      </c>
      <c r="C20">
        <v>6.0149999999999997</v>
      </c>
      <c r="D20">
        <f t="shared" si="0"/>
        <v>0.99999903395005429</v>
      </c>
      <c r="E20">
        <f t="shared" si="1"/>
        <v>0.88799914214764819</v>
      </c>
      <c r="F20">
        <v>131.696</v>
      </c>
      <c r="G20" s="2">
        <f t="shared" si="2"/>
        <v>0.89434873566488993</v>
      </c>
    </row>
    <row r="21" spans="1:7" x14ac:dyDescent="0.3">
      <c r="A21" s="3" t="s">
        <v>20</v>
      </c>
      <c r="B21">
        <v>6.0739999999999998</v>
      </c>
      <c r="C21" s="2">
        <v>1.99</v>
      </c>
      <c r="D21">
        <f t="shared" si="0"/>
        <v>0.98987072226640893</v>
      </c>
      <c r="E21">
        <f>B21*C21</f>
        <v>12.087259999999999</v>
      </c>
      <c r="F21">
        <v>106.68899999999999</v>
      </c>
      <c r="G21" s="2">
        <f t="shared" si="2"/>
        <v>9.8620971248307967</v>
      </c>
    </row>
    <row r="24" spans="1:7" ht="14.5" thickBot="1" x14ac:dyDescent="0.35">
      <c r="A24" s="3" t="s">
        <v>28</v>
      </c>
      <c r="F24" t="s">
        <v>29</v>
      </c>
    </row>
    <row r="25" spans="1:7" ht="14.5" thickBot="1" x14ac:dyDescent="0.35">
      <c r="A25" s="5" t="s">
        <v>32</v>
      </c>
      <c r="B25" s="6"/>
      <c r="C25" s="6"/>
      <c r="D25" s="6"/>
      <c r="E25" s="6"/>
      <c r="F25">
        <v>130.761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F81FE-4602-4BEC-BCC9-DDDA951AF710}">
  <dimension ref="A1:G24"/>
  <sheetViews>
    <sheetView topLeftCell="A10" workbookViewId="0">
      <selection activeCell="A24" sqref="A24:E24"/>
    </sheetView>
  </sheetViews>
  <sheetFormatPr defaultRowHeight="14" x14ac:dyDescent="0.3"/>
  <sheetData>
    <row r="1" spans="1:7" x14ac:dyDescent="0.3">
      <c r="A1" s="3" t="s">
        <v>0</v>
      </c>
      <c r="B1" t="s">
        <v>23</v>
      </c>
      <c r="C1" t="s">
        <v>21</v>
      </c>
      <c r="D1" t="s">
        <v>22</v>
      </c>
      <c r="E1" s="2" t="s">
        <v>24</v>
      </c>
      <c r="F1" t="s">
        <v>26</v>
      </c>
      <c r="G1" t="s">
        <v>31</v>
      </c>
    </row>
    <row r="2" spans="1:7" x14ac:dyDescent="0.3">
      <c r="A2" s="3" t="s">
        <v>1</v>
      </c>
      <c r="B2">
        <v>2.7280000000000002</v>
      </c>
      <c r="C2">
        <v>3.4750000000000001</v>
      </c>
      <c r="D2">
        <f>(10^C2)/((10^C2)+1)</f>
        <v>0.99966514672511642</v>
      </c>
      <c r="E2">
        <f>B2*D2</f>
        <v>2.7270865202661176</v>
      </c>
      <c r="F2">
        <v>59.982100000000003</v>
      </c>
      <c r="G2">
        <f>(F2/90.1047)*E2</f>
        <v>1.8154033737114081</v>
      </c>
    </row>
    <row r="3" spans="1:7" x14ac:dyDescent="0.3">
      <c r="A3" s="3" t="s">
        <v>2</v>
      </c>
      <c r="B3">
        <v>3.8820000000000001</v>
      </c>
      <c r="C3">
        <v>4.891</v>
      </c>
      <c r="D3">
        <f t="shared" ref="D3:D21" si="0">(10^C3)/((10^C3)+1)</f>
        <v>0.99998714729859461</v>
      </c>
      <c r="E3">
        <f t="shared" ref="E3:E21" si="1">B3*D3</f>
        <v>3.8819501058131443</v>
      </c>
      <c r="F3">
        <v>73.413799999999995</v>
      </c>
      <c r="G3">
        <f t="shared" ref="G3:G21" si="2">(F3/90.1047)*E3</f>
        <v>3.1628617450382168</v>
      </c>
    </row>
    <row r="4" spans="1:7" x14ac:dyDescent="0.3">
      <c r="A4" s="3" t="s">
        <v>3</v>
      </c>
      <c r="B4">
        <v>0.75600000000000001</v>
      </c>
      <c r="C4">
        <v>4.2709999999999999</v>
      </c>
      <c r="D4">
        <f t="shared" si="0"/>
        <v>0.99994642320487548</v>
      </c>
      <c r="E4">
        <f t="shared" si="1"/>
        <v>0.75595949594288592</v>
      </c>
      <c r="F4">
        <v>72.082099999999997</v>
      </c>
      <c r="G4">
        <f t="shared" si="2"/>
        <v>0.60475366970318634</v>
      </c>
    </row>
    <row r="5" spans="1:7" x14ac:dyDescent="0.3">
      <c r="A5" s="3" t="s">
        <v>4</v>
      </c>
      <c r="B5">
        <v>0.94299999999999995</v>
      </c>
      <c r="C5">
        <v>4.5990000000000002</v>
      </c>
      <c r="D5">
        <f t="shared" si="0"/>
        <v>0.99997482386457615</v>
      </c>
      <c r="E5">
        <f t="shared" si="1"/>
        <v>0.94297625890429526</v>
      </c>
      <c r="F5">
        <v>60.448799999999999</v>
      </c>
      <c r="G5">
        <f t="shared" si="2"/>
        <v>0.63261720286792988</v>
      </c>
    </row>
    <row r="6" spans="1:7" x14ac:dyDescent="0.3">
      <c r="A6" s="3" t="s">
        <v>5</v>
      </c>
      <c r="B6">
        <v>2.6389999999999998</v>
      </c>
      <c r="C6" s="2">
        <v>4.2709999999999999</v>
      </c>
      <c r="D6">
        <f t="shared" si="0"/>
        <v>0.99994642320487548</v>
      </c>
      <c r="E6">
        <f t="shared" si="1"/>
        <v>2.6388586108376662</v>
      </c>
      <c r="F6">
        <v>71.566999999999993</v>
      </c>
      <c r="G6">
        <f t="shared" si="2"/>
        <v>2.0959527549819184</v>
      </c>
    </row>
    <row r="7" spans="1:7" x14ac:dyDescent="0.3">
      <c r="A7" s="3" t="s">
        <v>6</v>
      </c>
      <c r="B7">
        <v>0.65300000000000002</v>
      </c>
      <c r="C7">
        <v>4.2709999999999999</v>
      </c>
      <c r="D7">
        <f t="shared" si="0"/>
        <v>0.99994642320487548</v>
      </c>
      <c r="E7">
        <f t="shared" si="1"/>
        <v>0.65296501435278376</v>
      </c>
      <c r="F7">
        <v>68.372299999999996</v>
      </c>
      <c r="G7">
        <f t="shared" si="2"/>
        <v>0.49547603899500064</v>
      </c>
    </row>
    <row r="8" spans="1:7" x14ac:dyDescent="0.3">
      <c r="A8" s="3" t="s">
        <v>7</v>
      </c>
      <c r="B8">
        <v>18.527000000000001</v>
      </c>
      <c r="C8">
        <v>4.891</v>
      </c>
      <c r="D8">
        <f t="shared" si="0"/>
        <v>0.99998714729859461</v>
      </c>
      <c r="E8">
        <f t="shared" si="1"/>
        <v>18.526761878001064</v>
      </c>
      <c r="F8">
        <v>83.942800000000005</v>
      </c>
      <c r="G8">
        <f t="shared" si="2"/>
        <v>17.259790743131799</v>
      </c>
    </row>
    <row r="9" spans="1:7" x14ac:dyDescent="0.3">
      <c r="A9" s="3" t="s">
        <v>8</v>
      </c>
      <c r="B9">
        <v>0.66100000000000003</v>
      </c>
      <c r="C9">
        <v>4.5810000000000004</v>
      </c>
      <c r="D9">
        <f t="shared" si="0"/>
        <v>0.99997375850320036</v>
      </c>
      <c r="E9">
        <f t="shared" si="1"/>
        <v>0.66098265437061543</v>
      </c>
      <c r="F9">
        <v>75.180800000000005</v>
      </c>
      <c r="G9">
        <f t="shared" si="2"/>
        <v>0.55150513504519039</v>
      </c>
    </row>
    <row r="10" spans="1:7" x14ac:dyDescent="0.3">
      <c r="A10" s="3" t="s">
        <v>9</v>
      </c>
      <c r="B10">
        <v>4.835</v>
      </c>
      <c r="C10">
        <v>4.891</v>
      </c>
      <c r="D10">
        <f t="shared" si="0"/>
        <v>0.99998714729859461</v>
      </c>
      <c r="E10">
        <f t="shared" si="1"/>
        <v>4.8349378571887049</v>
      </c>
      <c r="F10">
        <v>69.202799999999996</v>
      </c>
      <c r="G10">
        <f t="shared" si="2"/>
        <v>3.7133605410534467</v>
      </c>
    </row>
    <row r="11" spans="1:7" x14ac:dyDescent="0.3">
      <c r="A11" s="3" t="s">
        <v>10</v>
      </c>
      <c r="B11">
        <v>1.452</v>
      </c>
      <c r="C11">
        <v>4.415</v>
      </c>
      <c r="D11">
        <f t="shared" si="0"/>
        <v>0.99996154230084699</v>
      </c>
      <c r="E11">
        <f t="shared" si="1"/>
        <v>1.4519441594208298</v>
      </c>
      <c r="F11">
        <v>62.960999999999999</v>
      </c>
      <c r="G11">
        <f t="shared" si="2"/>
        <v>1.0145514742437949</v>
      </c>
    </row>
    <row r="12" spans="1:7" x14ac:dyDescent="0.3">
      <c r="A12" s="3" t="s">
        <v>11</v>
      </c>
      <c r="B12">
        <v>4.8220000000000001</v>
      </c>
      <c r="C12">
        <v>4.7249999999999996</v>
      </c>
      <c r="D12">
        <f t="shared" si="0"/>
        <v>0.99998116386391178</v>
      </c>
      <c r="E12">
        <f t="shared" si="1"/>
        <v>4.8219091721517824</v>
      </c>
      <c r="F12">
        <v>67.815600000000003</v>
      </c>
      <c r="G12">
        <f t="shared" si="2"/>
        <v>3.6291188323691932</v>
      </c>
    </row>
    <row r="13" spans="1:7" x14ac:dyDescent="0.3">
      <c r="A13" s="3" t="s">
        <v>12</v>
      </c>
      <c r="B13">
        <v>6.5730000000000004</v>
      </c>
      <c r="C13">
        <v>5.202</v>
      </c>
      <c r="D13">
        <f t="shared" si="0"/>
        <v>0.99999371945585735</v>
      </c>
      <c r="E13">
        <f t="shared" si="1"/>
        <v>6.5729587179833509</v>
      </c>
      <c r="F13">
        <v>81.787899999999993</v>
      </c>
      <c r="G13">
        <f t="shared" si="2"/>
        <v>5.9662646935237618</v>
      </c>
    </row>
    <row r="14" spans="1:7" x14ac:dyDescent="0.3">
      <c r="A14" s="3" t="s">
        <v>13</v>
      </c>
      <c r="B14">
        <v>0.86</v>
      </c>
      <c r="C14">
        <v>4.7249999999999996</v>
      </c>
      <c r="D14">
        <f t="shared" si="0"/>
        <v>0.99998116386391178</v>
      </c>
      <c r="E14">
        <f t="shared" si="1"/>
        <v>0.85998380092296411</v>
      </c>
      <c r="F14">
        <v>71.218800000000002</v>
      </c>
      <c r="G14">
        <f t="shared" si="2"/>
        <v>0.67973162688708133</v>
      </c>
    </row>
    <row r="15" spans="1:7" x14ac:dyDescent="0.3">
      <c r="A15" s="3" t="s">
        <v>14</v>
      </c>
      <c r="B15">
        <v>2.1269999999999998</v>
      </c>
      <c r="C15">
        <v>3.3860000000000001</v>
      </c>
      <c r="D15">
        <f t="shared" si="0"/>
        <v>0.99958901925351473</v>
      </c>
      <c r="E15">
        <f t="shared" si="1"/>
        <v>2.1261258439522255</v>
      </c>
      <c r="F15">
        <v>72.5989</v>
      </c>
      <c r="G15">
        <f t="shared" si="2"/>
        <v>1.7130560063182414</v>
      </c>
    </row>
    <row r="16" spans="1:7" x14ac:dyDescent="0.3">
      <c r="A16" s="3" t="s">
        <v>15</v>
      </c>
      <c r="B16">
        <v>9.4600000000000009</v>
      </c>
      <c r="C16" s="1">
        <v>3.4409999999999998</v>
      </c>
      <c r="D16">
        <f t="shared" si="0"/>
        <v>0.99963788817405685</v>
      </c>
      <c r="E16">
        <f t="shared" si="1"/>
        <v>9.4565744221265788</v>
      </c>
      <c r="F16">
        <v>82.329800000000006</v>
      </c>
      <c r="G16">
        <f t="shared" si="2"/>
        <v>8.6405912328524135</v>
      </c>
    </row>
    <row r="17" spans="1:7" x14ac:dyDescent="0.3">
      <c r="A17" s="3" t="s">
        <v>16</v>
      </c>
      <c r="B17">
        <v>9.6059999999999999</v>
      </c>
      <c r="C17">
        <v>4.415</v>
      </c>
      <c r="D17">
        <f t="shared" si="0"/>
        <v>0.99996154230084699</v>
      </c>
      <c r="E17">
        <f t="shared" si="1"/>
        <v>9.6056305753419355</v>
      </c>
      <c r="F17">
        <v>65.276300000000006</v>
      </c>
      <c r="G17">
        <f t="shared" si="2"/>
        <v>6.9587937491073486</v>
      </c>
    </row>
    <row r="18" spans="1:7" x14ac:dyDescent="0.3">
      <c r="A18" s="3" t="s">
        <v>17</v>
      </c>
      <c r="B18">
        <v>6.3979999999999997</v>
      </c>
      <c r="C18">
        <v>3.9710000000000001</v>
      </c>
      <c r="D18">
        <f t="shared" si="0"/>
        <v>0.99989310593963943</v>
      </c>
      <c r="E18">
        <f t="shared" si="1"/>
        <v>6.3973160918018124</v>
      </c>
      <c r="F18">
        <v>66.577699999999993</v>
      </c>
      <c r="G18">
        <f t="shared" si="2"/>
        <v>4.7269298001675111</v>
      </c>
    </row>
    <row r="19" spans="1:7" x14ac:dyDescent="0.3">
      <c r="A19" s="3" t="s">
        <v>18</v>
      </c>
      <c r="B19">
        <v>12.071</v>
      </c>
      <c r="C19">
        <v>3.4409999999999998</v>
      </c>
      <c r="D19">
        <f t="shared" si="0"/>
        <v>0.99963788817405685</v>
      </c>
      <c r="E19">
        <f t="shared" si="1"/>
        <v>12.06662894814904</v>
      </c>
      <c r="F19">
        <v>74.560599999999994</v>
      </c>
      <c r="G19">
        <f t="shared" si="2"/>
        <v>9.9849962804533092</v>
      </c>
    </row>
    <row r="20" spans="1:7" x14ac:dyDescent="0.3">
      <c r="A20" s="3" t="s">
        <v>19</v>
      </c>
      <c r="B20">
        <v>0.88800000000000001</v>
      </c>
      <c r="C20">
        <v>6.0149999999999997</v>
      </c>
      <c r="D20">
        <f t="shared" si="0"/>
        <v>0.99999903395005429</v>
      </c>
      <c r="E20">
        <f t="shared" si="1"/>
        <v>0.88799914214764819</v>
      </c>
      <c r="F20">
        <v>100.797</v>
      </c>
      <c r="G20">
        <f t="shared" si="2"/>
        <v>0.99337381436325189</v>
      </c>
    </row>
    <row r="21" spans="1:7" x14ac:dyDescent="0.3">
      <c r="A21" s="3" t="s">
        <v>20</v>
      </c>
      <c r="B21">
        <v>6.0739999999999998</v>
      </c>
      <c r="C21" s="2">
        <v>1.99</v>
      </c>
      <c r="D21">
        <f t="shared" si="0"/>
        <v>0.98987072226640893</v>
      </c>
      <c r="E21">
        <f>B21*C21</f>
        <v>12.087259999999999</v>
      </c>
      <c r="F21">
        <v>79.1203</v>
      </c>
      <c r="G21">
        <f t="shared" si="2"/>
        <v>10.613737545078115</v>
      </c>
    </row>
    <row r="23" spans="1:7" x14ac:dyDescent="0.3">
      <c r="A23" s="3" t="s">
        <v>33</v>
      </c>
      <c r="B23" s="3"/>
      <c r="C23" s="3"/>
      <c r="D23" s="3"/>
      <c r="E23" s="3"/>
      <c r="F23" t="s">
        <v>29</v>
      </c>
    </row>
    <row r="24" spans="1:7" x14ac:dyDescent="0.3">
      <c r="A24" s="7" t="s">
        <v>34</v>
      </c>
      <c r="B24" s="7"/>
      <c r="C24" s="7"/>
      <c r="D24" s="7"/>
      <c r="E24" s="7"/>
      <c r="F24">
        <v>90.104699999999994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A68EA-92D7-4DB8-9910-83CFBA1C4A26}">
  <dimension ref="A1:G24"/>
  <sheetViews>
    <sheetView topLeftCell="A10" workbookViewId="0">
      <selection activeCell="A24" sqref="A24:F24"/>
    </sheetView>
  </sheetViews>
  <sheetFormatPr defaultRowHeight="14" x14ac:dyDescent="0.3"/>
  <sheetData>
    <row r="1" spans="1:7" x14ac:dyDescent="0.3">
      <c r="A1" s="3" t="s">
        <v>0</v>
      </c>
      <c r="B1" t="s">
        <v>23</v>
      </c>
      <c r="C1" t="s">
        <v>21</v>
      </c>
      <c r="D1" t="s">
        <v>22</v>
      </c>
      <c r="E1" s="2" t="s">
        <v>24</v>
      </c>
      <c r="F1" t="s">
        <v>25</v>
      </c>
      <c r="G1" t="s">
        <v>31</v>
      </c>
    </row>
    <row r="2" spans="1:7" x14ac:dyDescent="0.3">
      <c r="A2" s="3" t="s">
        <v>1</v>
      </c>
      <c r="B2">
        <v>2.7280000000000002</v>
      </c>
      <c r="C2">
        <v>3.4750000000000001</v>
      </c>
      <c r="D2">
        <f>(10^C2)/((10^C2)+1)</f>
        <v>0.99966514672511642</v>
      </c>
      <c r="E2">
        <f>B2*D2</f>
        <v>2.7270865202661176</v>
      </c>
      <c r="F2">
        <v>56.697499999999998</v>
      </c>
      <c r="G2">
        <f>(F2/89.616)*E2</f>
        <v>1.7253502497633033</v>
      </c>
    </row>
    <row r="3" spans="1:7" x14ac:dyDescent="0.3">
      <c r="A3" s="3" t="s">
        <v>2</v>
      </c>
      <c r="B3">
        <v>3.8820000000000001</v>
      </c>
      <c r="C3">
        <v>4.891</v>
      </c>
      <c r="D3">
        <f t="shared" ref="D3:D21" si="0">(10^C3)/((10^C3)+1)</f>
        <v>0.99998714729859461</v>
      </c>
      <c r="E3">
        <f t="shared" ref="E3:E21" si="1">B3*D3</f>
        <v>3.8819501058131443</v>
      </c>
      <c r="F3">
        <v>57.521500000000003</v>
      </c>
      <c r="G3">
        <f t="shared" ref="G3:G21" si="2">(F3/89.616)*E3</f>
        <v>2.4916933696162604</v>
      </c>
    </row>
    <row r="4" spans="1:7" x14ac:dyDescent="0.3">
      <c r="A4" s="3" t="s">
        <v>3</v>
      </c>
      <c r="B4">
        <v>0.75600000000000001</v>
      </c>
      <c r="C4">
        <v>4.2709999999999999</v>
      </c>
      <c r="D4">
        <f t="shared" si="0"/>
        <v>0.99994642320487548</v>
      </c>
      <c r="E4">
        <f t="shared" si="1"/>
        <v>0.75595949594288592</v>
      </c>
      <c r="F4" t="s">
        <v>36</v>
      </c>
      <c r="G4">
        <v>0</v>
      </c>
    </row>
    <row r="5" spans="1:7" x14ac:dyDescent="0.3">
      <c r="A5" s="3" t="s">
        <v>4</v>
      </c>
      <c r="B5">
        <v>0.94299999999999995</v>
      </c>
      <c r="C5">
        <v>4.5990000000000002</v>
      </c>
      <c r="D5">
        <f t="shared" si="0"/>
        <v>0.99997482386457615</v>
      </c>
      <c r="E5">
        <f t="shared" si="1"/>
        <v>0.94297625890429526</v>
      </c>
      <c r="F5" t="s">
        <v>36</v>
      </c>
      <c r="G5">
        <v>0</v>
      </c>
    </row>
    <row r="6" spans="1:7" x14ac:dyDescent="0.3">
      <c r="A6" s="3" t="s">
        <v>5</v>
      </c>
      <c r="B6">
        <v>2.6389999999999998</v>
      </c>
      <c r="C6" s="2">
        <v>4.2709999999999999</v>
      </c>
      <c r="D6">
        <f t="shared" si="0"/>
        <v>0.99994642320487548</v>
      </c>
      <c r="E6">
        <f t="shared" si="1"/>
        <v>2.6388586108376662</v>
      </c>
      <c r="F6" t="s">
        <v>36</v>
      </c>
      <c r="G6">
        <v>0</v>
      </c>
    </row>
    <row r="7" spans="1:7" x14ac:dyDescent="0.3">
      <c r="A7" s="3" t="s">
        <v>6</v>
      </c>
      <c r="B7">
        <v>0.65300000000000002</v>
      </c>
      <c r="C7">
        <v>4.2709999999999999</v>
      </c>
      <c r="D7">
        <f t="shared" si="0"/>
        <v>0.99994642320487548</v>
      </c>
      <c r="E7">
        <f t="shared" si="1"/>
        <v>0.65296501435278376</v>
      </c>
      <c r="F7">
        <v>63.621200000000002</v>
      </c>
      <c r="G7">
        <f t="shared" si="2"/>
        <v>0.46356027686062001</v>
      </c>
    </row>
    <row r="8" spans="1:7" x14ac:dyDescent="0.3">
      <c r="A8" s="3" t="s">
        <v>7</v>
      </c>
      <c r="B8">
        <v>18.527000000000001</v>
      </c>
      <c r="C8">
        <v>4.891</v>
      </c>
      <c r="D8">
        <f t="shared" si="0"/>
        <v>0.99998714729859461</v>
      </c>
      <c r="E8">
        <f t="shared" si="1"/>
        <v>18.526761878001064</v>
      </c>
      <c r="F8">
        <v>71.851399999999998</v>
      </c>
      <c r="G8">
        <f t="shared" si="2"/>
        <v>14.854197670070141</v>
      </c>
    </row>
    <row r="9" spans="1:7" x14ac:dyDescent="0.3">
      <c r="A9" s="3" t="s">
        <v>8</v>
      </c>
      <c r="B9">
        <v>0.66100000000000003</v>
      </c>
      <c r="C9">
        <v>4.5810000000000004</v>
      </c>
      <c r="D9">
        <f t="shared" si="0"/>
        <v>0.99997375850320036</v>
      </c>
      <c r="E9">
        <f t="shared" si="1"/>
        <v>0.66098265437061543</v>
      </c>
      <c r="F9">
        <v>59.792400000000001</v>
      </c>
      <c r="G9">
        <f t="shared" si="2"/>
        <v>0.44101208783241369</v>
      </c>
    </row>
    <row r="10" spans="1:7" x14ac:dyDescent="0.3">
      <c r="A10" s="3" t="s">
        <v>9</v>
      </c>
      <c r="B10">
        <v>4.835</v>
      </c>
      <c r="C10">
        <v>4.891</v>
      </c>
      <c r="D10">
        <f t="shared" si="0"/>
        <v>0.99998714729859461</v>
      </c>
      <c r="E10">
        <f t="shared" si="1"/>
        <v>4.8349378571887049</v>
      </c>
      <c r="F10" t="s">
        <v>36</v>
      </c>
      <c r="G10">
        <v>0</v>
      </c>
    </row>
    <row r="11" spans="1:7" x14ac:dyDescent="0.3">
      <c r="A11" s="3" t="s">
        <v>10</v>
      </c>
      <c r="B11">
        <v>1.452</v>
      </c>
      <c r="C11">
        <v>4.415</v>
      </c>
      <c r="D11">
        <f t="shared" si="0"/>
        <v>0.99996154230084699</v>
      </c>
      <c r="E11">
        <f t="shared" si="1"/>
        <v>1.4519441594208298</v>
      </c>
      <c r="F11" t="s">
        <v>36</v>
      </c>
      <c r="G11">
        <v>0</v>
      </c>
    </row>
    <row r="12" spans="1:7" x14ac:dyDescent="0.3">
      <c r="A12" s="3" t="s">
        <v>11</v>
      </c>
      <c r="B12">
        <v>4.8220000000000001</v>
      </c>
      <c r="C12">
        <v>4.7249999999999996</v>
      </c>
      <c r="D12">
        <f t="shared" si="0"/>
        <v>0.99998116386391178</v>
      </c>
      <c r="E12">
        <f t="shared" si="1"/>
        <v>4.8219091721517824</v>
      </c>
      <c r="F12">
        <v>49.2545</v>
      </c>
      <c r="G12">
        <f t="shared" si="2"/>
        <v>2.6502044871423625</v>
      </c>
    </row>
    <row r="13" spans="1:7" x14ac:dyDescent="0.3">
      <c r="A13" s="3" t="s">
        <v>12</v>
      </c>
      <c r="B13">
        <v>6.5730000000000004</v>
      </c>
      <c r="C13">
        <v>5.202</v>
      </c>
      <c r="D13">
        <f t="shared" si="0"/>
        <v>0.99999371945585735</v>
      </c>
      <c r="E13">
        <f t="shared" si="1"/>
        <v>6.5729587179833509</v>
      </c>
      <c r="F13">
        <v>74.465800000000002</v>
      </c>
      <c r="G13">
        <f t="shared" si="2"/>
        <v>5.4617549243617729</v>
      </c>
    </row>
    <row r="14" spans="1:7" x14ac:dyDescent="0.3">
      <c r="A14" s="3" t="s">
        <v>13</v>
      </c>
      <c r="B14">
        <v>0.86</v>
      </c>
      <c r="C14">
        <v>4.7249999999999996</v>
      </c>
      <c r="D14">
        <f t="shared" si="0"/>
        <v>0.99998116386391178</v>
      </c>
      <c r="E14">
        <f t="shared" si="1"/>
        <v>0.85998380092296411</v>
      </c>
      <c r="F14">
        <v>51.524000000000001</v>
      </c>
      <c r="G14">
        <f t="shared" si="2"/>
        <v>0.49444078466741209</v>
      </c>
    </row>
    <row r="15" spans="1:7" x14ac:dyDescent="0.3">
      <c r="A15" s="3" t="s">
        <v>14</v>
      </c>
      <c r="B15">
        <v>2.1269999999999998</v>
      </c>
      <c r="C15">
        <v>3.3860000000000001</v>
      </c>
      <c r="D15">
        <f t="shared" si="0"/>
        <v>0.99958901925351473</v>
      </c>
      <c r="E15">
        <f t="shared" si="1"/>
        <v>2.1261258439522255</v>
      </c>
      <c r="F15">
        <v>64.171000000000006</v>
      </c>
      <c r="G15">
        <f t="shared" si="2"/>
        <v>1.5224471247573903</v>
      </c>
    </row>
    <row r="16" spans="1:7" x14ac:dyDescent="0.3">
      <c r="A16" s="3" t="s">
        <v>15</v>
      </c>
      <c r="B16">
        <v>9.4600000000000009</v>
      </c>
      <c r="C16" s="1">
        <v>3.4409999999999998</v>
      </c>
      <c r="D16">
        <f t="shared" si="0"/>
        <v>0.99963788817405685</v>
      </c>
      <c r="E16">
        <f t="shared" si="1"/>
        <v>9.4565744221265788</v>
      </c>
      <c r="F16">
        <v>73.829899999999995</v>
      </c>
      <c r="G16">
        <f t="shared" si="2"/>
        <v>7.7907733432440978</v>
      </c>
    </row>
    <row r="17" spans="1:7" x14ac:dyDescent="0.3">
      <c r="A17" s="3" t="s">
        <v>16</v>
      </c>
      <c r="B17">
        <v>9.6059999999999999</v>
      </c>
      <c r="C17">
        <v>4.415</v>
      </c>
      <c r="D17">
        <f t="shared" si="0"/>
        <v>0.99996154230084699</v>
      </c>
      <c r="E17">
        <f t="shared" si="1"/>
        <v>9.6056305753419355</v>
      </c>
      <c r="F17" t="s">
        <v>36</v>
      </c>
      <c r="G17">
        <v>0</v>
      </c>
    </row>
    <row r="18" spans="1:7" x14ac:dyDescent="0.3">
      <c r="A18" s="3" t="s">
        <v>17</v>
      </c>
      <c r="B18">
        <v>6.3979999999999997</v>
      </c>
      <c r="C18">
        <v>3.9710000000000001</v>
      </c>
      <c r="D18">
        <f t="shared" si="0"/>
        <v>0.99989310593963943</v>
      </c>
      <c r="E18">
        <f t="shared" si="1"/>
        <v>6.3973160918018124</v>
      </c>
      <c r="F18" t="s">
        <v>36</v>
      </c>
      <c r="G18">
        <v>0</v>
      </c>
    </row>
    <row r="19" spans="1:7" x14ac:dyDescent="0.3">
      <c r="A19" s="3" t="s">
        <v>18</v>
      </c>
      <c r="B19">
        <v>12.071</v>
      </c>
      <c r="C19">
        <v>3.4409999999999998</v>
      </c>
      <c r="D19">
        <f t="shared" si="0"/>
        <v>0.99963788817405685</v>
      </c>
      <c r="E19">
        <f t="shared" si="1"/>
        <v>12.06662894814904</v>
      </c>
      <c r="F19" t="s">
        <v>36</v>
      </c>
      <c r="G19">
        <v>0</v>
      </c>
    </row>
    <row r="20" spans="1:7" x14ac:dyDescent="0.3">
      <c r="A20" s="3" t="s">
        <v>19</v>
      </c>
      <c r="B20">
        <v>0.88800000000000001</v>
      </c>
      <c r="C20">
        <v>6.0149999999999997</v>
      </c>
      <c r="D20">
        <f t="shared" si="0"/>
        <v>0.99999903395005429</v>
      </c>
      <c r="E20">
        <f t="shared" si="1"/>
        <v>0.88799914214764819</v>
      </c>
      <c r="F20">
        <v>76.712100000000007</v>
      </c>
      <c r="G20">
        <f t="shared" si="2"/>
        <v>0.76013523246233494</v>
      </c>
    </row>
    <row r="21" spans="1:7" x14ac:dyDescent="0.3">
      <c r="A21" s="3" t="s">
        <v>20</v>
      </c>
      <c r="B21">
        <v>6.0739999999999998</v>
      </c>
      <c r="C21" s="2">
        <v>1.99</v>
      </c>
      <c r="D21">
        <f t="shared" si="0"/>
        <v>0.98987072226640893</v>
      </c>
      <c r="E21">
        <f>B21*C21</f>
        <v>12.087259999999999</v>
      </c>
      <c r="F21">
        <v>61.496899999999997</v>
      </c>
      <c r="G21">
        <f t="shared" si="2"/>
        <v>8.2946016279905361</v>
      </c>
    </row>
    <row r="22" spans="1:7" x14ac:dyDescent="0.3">
      <c r="G22" s="2"/>
    </row>
    <row r="23" spans="1:7" x14ac:dyDescent="0.3">
      <c r="A23" s="3" t="s">
        <v>38</v>
      </c>
      <c r="B23" s="3"/>
      <c r="C23" s="3"/>
      <c r="D23" s="3"/>
      <c r="E23" s="3"/>
      <c r="F23" t="s">
        <v>29</v>
      </c>
    </row>
    <row r="24" spans="1:7" ht="15.5" x14ac:dyDescent="0.35">
      <c r="A24" s="8" t="s">
        <v>37</v>
      </c>
      <c r="B24" s="8"/>
      <c r="C24" s="8"/>
      <c r="D24" s="8"/>
      <c r="E24" s="8"/>
      <c r="F24" s="2">
        <v>89.616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EFA0-909B-4E6D-9303-BF1F5341BBB0}">
  <dimension ref="A1:G24"/>
  <sheetViews>
    <sheetView topLeftCell="A10" workbookViewId="0">
      <selection activeCell="A24" sqref="A24:E24"/>
    </sheetView>
  </sheetViews>
  <sheetFormatPr defaultRowHeight="14" x14ac:dyDescent="0.3"/>
  <sheetData>
    <row r="1" spans="1:7" x14ac:dyDescent="0.3">
      <c r="A1" s="3" t="s">
        <v>0</v>
      </c>
      <c r="B1" t="s">
        <v>23</v>
      </c>
      <c r="C1" t="s">
        <v>21</v>
      </c>
      <c r="D1" t="s">
        <v>22</v>
      </c>
      <c r="E1" s="2" t="s">
        <v>24</v>
      </c>
      <c r="F1" t="s">
        <v>26</v>
      </c>
      <c r="G1" t="s">
        <v>31</v>
      </c>
    </row>
    <row r="2" spans="1:7" x14ac:dyDescent="0.3">
      <c r="A2" s="3" t="s">
        <v>1</v>
      </c>
      <c r="B2">
        <v>2.7280000000000002</v>
      </c>
      <c r="C2">
        <v>3.4750000000000001</v>
      </c>
      <c r="D2">
        <f>(10^C2)/((10^C2)+1)</f>
        <v>0.99966514672511642</v>
      </c>
      <c r="E2">
        <f>B2*D2</f>
        <v>2.7270865202661176</v>
      </c>
      <c r="F2">
        <v>61.073099999999997</v>
      </c>
      <c r="G2">
        <f>(F2/136.547)*E2</f>
        <v>1.2197384619278682</v>
      </c>
    </row>
    <row r="3" spans="1:7" x14ac:dyDescent="0.3">
      <c r="A3" s="3" t="s">
        <v>2</v>
      </c>
      <c r="B3">
        <v>3.8820000000000001</v>
      </c>
      <c r="C3">
        <v>4.891</v>
      </c>
      <c r="D3">
        <f t="shared" ref="D3:D21" si="0">(10^C3)/((10^C3)+1)</f>
        <v>0.99998714729859461</v>
      </c>
      <c r="E3">
        <f t="shared" ref="E3:E21" si="1">B3*D3</f>
        <v>3.8819501058131443</v>
      </c>
      <c r="F3">
        <v>75.585999999999999</v>
      </c>
      <c r="G3">
        <f t="shared" ref="G3:G21" si="2">(F3/136.547)*E3</f>
        <v>2.1488650845349389</v>
      </c>
    </row>
    <row r="4" spans="1:7" x14ac:dyDescent="0.3">
      <c r="A4" s="3" t="s">
        <v>3</v>
      </c>
      <c r="B4">
        <v>0.75600000000000001</v>
      </c>
      <c r="C4">
        <v>4.2709999999999999</v>
      </c>
      <c r="D4">
        <f t="shared" si="0"/>
        <v>0.99994642320487548</v>
      </c>
      <c r="E4">
        <f t="shared" si="1"/>
        <v>0.75595949594288592</v>
      </c>
      <c r="F4">
        <v>72.8506</v>
      </c>
      <c r="G4">
        <f t="shared" si="2"/>
        <v>0.40331975697112937</v>
      </c>
    </row>
    <row r="5" spans="1:7" x14ac:dyDescent="0.3">
      <c r="A5" s="3" t="s">
        <v>4</v>
      </c>
      <c r="B5">
        <v>0.94299999999999995</v>
      </c>
      <c r="C5">
        <v>4.5990000000000002</v>
      </c>
      <c r="D5">
        <f t="shared" si="0"/>
        <v>0.99997482386457615</v>
      </c>
      <c r="E5">
        <f t="shared" si="1"/>
        <v>0.94297625890429526</v>
      </c>
      <c r="F5">
        <v>61.640500000000003</v>
      </c>
      <c r="G5">
        <f t="shared" si="2"/>
        <v>0.42568147295063397</v>
      </c>
    </row>
    <row r="6" spans="1:7" x14ac:dyDescent="0.3">
      <c r="A6" s="3" t="s">
        <v>5</v>
      </c>
      <c r="B6">
        <v>2.6389999999999998</v>
      </c>
      <c r="C6" s="2">
        <v>4.2709999999999999</v>
      </c>
      <c r="D6">
        <f t="shared" si="0"/>
        <v>0.99994642320487548</v>
      </c>
      <c r="E6">
        <f t="shared" si="1"/>
        <v>2.6388586108376662</v>
      </c>
      <c r="F6">
        <v>73.156700000000001</v>
      </c>
      <c r="G6">
        <f t="shared" si="2"/>
        <v>1.413800286608039</v>
      </c>
    </row>
    <row r="7" spans="1:7" x14ac:dyDescent="0.3">
      <c r="A7" s="3" t="s">
        <v>6</v>
      </c>
      <c r="B7">
        <v>0.65300000000000002</v>
      </c>
      <c r="C7">
        <v>4.2709999999999999</v>
      </c>
      <c r="D7">
        <f t="shared" si="0"/>
        <v>0.99994642320487548</v>
      </c>
      <c r="E7">
        <f t="shared" si="1"/>
        <v>0.65296501435278376</v>
      </c>
      <c r="F7">
        <v>67.516199999999998</v>
      </c>
      <c r="G7">
        <f t="shared" si="2"/>
        <v>0.32286111377068272</v>
      </c>
    </row>
    <row r="8" spans="1:7" x14ac:dyDescent="0.3">
      <c r="A8" s="3" t="s">
        <v>7</v>
      </c>
      <c r="B8">
        <v>18.527000000000001</v>
      </c>
      <c r="C8">
        <v>4.891</v>
      </c>
      <c r="D8">
        <f t="shared" si="0"/>
        <v>0.99998714729859461</v>
      </c>
      <c r="E8">
        <f t="shared" si="1"/>
        <v>18.526761878001064</v>
      </c>
      <c r="F8">
        <v>85.824700000000007</v>
      </c>
      <c r="G8">
        <f t="shared" si="2"/>
        <v>11.64473609929825</v>
      </c>
    </row>
    <row r="9" spans="1:7" x14ac:dyDescent="0.3">
      <c r="A9" s="3" t="s">
        <v>8</v>
      </c>
      <c r="B9">
        <v>0.66100000000000003</v>
      </c>
      <c r="C9">
        <v>4.5810000000000004</v>
      </c>
      <c r="D9">
        <f t="shared" si="0"/>
        <v>0.99997375850320036</v>
      </c>
      <c r="E9">
        <f t="shared" si="1"/>
        <v>0.66098265437061543</v>
      </c>
      <c r="F9">
        <v>75.588899999999995</v>
      </c>
      <c r="G9">
        <f t="shared" si="2"/>
        <v>0.36590296207866163</v>
      </c>
    </row>
    <row r="10" spans="1:7" x14ac:dyDescent="0.3">
      <c r="A10" s="3" t="s">
        <v>9</v>
      </c>
      <c r="B10">
        <v>4.835</v>
      </c>
      <c r="C10">
        <v>4.891</v>
      </c>
      <c r="D10">
        <f t="shared" si="0"/>
        <v>0.99998714729859461</v>
      </c>
      <c r="E10">
        <f t="shared" si="1"/>
        <v>4.8349378571887049</v>
      </c>
      <c r="F10">
        <v>72.124099999999999</v>
      </c>
      <c r="G10">
        <f t="shared" si="2"/>
        <v>2.5538132767886799</v>
      </c>
    </row>
    <row r="11" spans="1:7" x14ac:dyDescent="0.3">
      <c r="A11" s="3" t="s">
        <v>10</v>
      </c>
      <c r="B11">
        <v>1.452</v>
      </c>
      <c r="C11">
        <v>4.415</v>
      </c>
      <c r="D11">
        <f t="shared" si="0"/>
        <v>0.99996154230084699</v>
      </c>
      <c r="E11">
        <f t="shared" si="1"/>
        <v>1.4519441594208298</v>
      </c>
      <c r="F11">
        <v>59.697600000000001</v>
      </c>
      <c r="G11">
        <f t="shared" si="2"/>
        <v>0.63478202854285282</v>
      </c>
    </row>
    <row r="12" spans="1:7" x14ac:dyDescent="0.3">
      <c r="A12" s="3" t="s">
        <v>11</v>
      </c>
      <c r="B12">
        <v>4.8220000000000001</v>
      </c>
      <c r="C12">
        <v>4.7249999999999996</v>
      </c>
      <c r="D12">
        <f t="shared" si="0"/>
        <v>0.99998116386391178</v>
      </c>
      <c r="E12">
        <f t="shared" si="1"/>
        <v>4.8219091721517824</v>
      </c>
      <c r="F12">
        <v>63.307600000000001</v>
      </c>
      <c r="G12">
        <f t="shared" si="2"/>
        <v>2.2355928515962722</v>
      </c>
    </row>
    <row r="13" spans="1:7" x14ac:dyDescent="0.3">
      <c r="A13" s="3" t="s">
        <v>12</v>
      </c>
      <c r="B13">
        <v>6.5730000000000004</v>
      </c>
      <c r="C13">
        <v>5.202</v>
      </c>
      <c r="D13">
        <f t="shared" si="0"/>
        <v>0.99999371945585735</v>
      </c>
      <c r="E13">
        <f t="shared" si="1"/>
        <v>6.5729587179833509</v>
      </c>
      <c r="F13">
        <v>90.499499999999998</v>
      </c>
      <c r="G13">
        <f t="shared" si="2"/>
        <v>4.3563716339292275</v>
      </c>
    </row>
    <row r="14" spans="1:7" x14ac:dyDescent="0.3">
      <c r="A14" s="3" t="s">
        <v>13</v>
      </c>
      <c r="B14">
        <v>0.86</v>
      </c>
      <c r="C14">
        <v>4.7249999999999996</v>
      </c>
      <c r="D14">
        <f t="shared" si="0"/>
        <v>0.99998116386391178</v>
      </c>
      <c r="E14">
        <f t="shared" si="1"/>
        <v>0.85998380092296411</v>
      </c>
      <c r="F14">
        <v>75.253100000000003</v>
      </c>
      <c r="G14">
        <f t="shared" si="2"/>
        <v>0.4739499730439769</v>
      </c>
    </row>
    <row r="15" spans="1:7" x14ac:dyDescent="0.3">
      <c r="A15" s="3" t="s">
        <v>14</v>
      </c>
      <c r="B15">
        <v>2.1269999999999998</v>
      </c>
      <c r="C15">
        <v>3.3860000000000001</v>
      </c>
      <c r="D15">
        <f t="shared" si="0"/>
        <v>0.99958901925351473</v>
      </c>
      <c r="E15">
        <f t="shared" si="1"/>
        <v>2.1261258439522255</v>
      </c>
      <c r="F15">
        <v>74.287199999999999</v>
      </c>
      <c r="G15">
        <f t="shared" si="2"/>
        <v>1.1567001530231185</v>
      </c>
    </row>
    <row r="16" spans="1:7" x14ac:dyDescent="0.3">
      <c r="A16" s="3" t="s">
        <v>15</v>
      </c>
      <c r="B16">
        <v>9.4600000000000009</v>
      </c>
      <c r="C16" s="1">
        <v>3.4409999999999998</v>
      </c>
      <c r="D16">
        <f t="shared" si="0"/>
        <v>0.99963788817405685</v>
      </c>
      <c r="E16">
        <f t="shared" si="1"/>
        <v>9.4565744221265788</v>
      </c>
      <c r="F16">
        <v>79.019000000000005</v>
      </c>
      <c r="G16">
        <f t="shared" si="2"/>
        <v>5.4724677529496812</v>
      </c>
    </row>
    <row r="17" spans="1:7" x14ac:dyDescent="0.3">
      <c r="A17" s="3" t="s">
        <v>16</v>
      </c>
      <c r="B17">
        <v>9.6059999999999999</v>
      </c>
      <c r="C17">
        <v>4.415</v>
      </c>
      <c r="D17">
        <f t="shared" si="0"/>
        <v>0.99996154230084699</v>
      </c>
      <c r="E17">
        <f t="shared" si="1"/>
        <v>9.6056305753419355</v>
      </c>
      <c r="F17">
        <v>66.629099999999994</v>
      </c>
      <c r="G17">
        <f t="shared" si="2"/>
        <v>4.6871371774371848</v>
      </c>
    </row>
    <row r="18" spans="1:7" x14ac:dyDescent="0.3">
      <c r="A18" s="3" t="s">
        <v>17</v>
      </c>
      <c r="B18">
        <v>6.3979999999999997</v>
      </c>
      <c r="C18">
        <v>3.9710000000000001</v>
      </c>
      <c r="D18">
        <f t="shared" si="0"/>
        <v>0.99989310593963943</v>
      </c>
      <c r="E18">
        <f t="shared" si="1"/>
        <v>6.3973160918018124</v>
      </c>
      <c r="F18">
        <v>75.239400000000003</v>
      </c>
      <c r="G18">
        <f t="shared" si="2"/>
        <v>3.5250150084404148</v>
      </c>
    </row>
    <row r="19" spans="1:7" x14ac:dyDescent="0.3">
      <c r="A19" s="3" t="s">
        <v>18</v>
      </c>
      <c r="B19">
        <v>12.071</v>
      </c>
      <c r="C19">
        <v>3.4409999999999998</v>
      </c>
      <c r="D19">
        <f t="shared" si="0"/>
        <v>0.99963788817405685</v>
      </c>
      <c r="E19">
        <f t="shared" si="1"/>
        <v>12.06662894814904</v>
      </c>
      <c r="F19">
        <v>77.289299999999997</v>
      </c>
      <c r="G19">
        <f t="shared" si="2"/>
        <v>6.8300387761150043</v>
      </c>
    </row>
    <row r="20" spans="1:7" x14ac:dyDescent="0.3">
      <c r="A20" s="3" t="s">
        <v>19</v>
      </c>
      <c r="B20">
        <v>0.88800000000000001</v>
      </c>
      <c r="C20">
        <v>6.0149999999999997</v>
      </c>
      <c r="D20">
        <f t="shared" si="0"/>
        <v>0.99999903395005429</v>
      </c>
      <c r="E20">
        <f t="shared" si="1"/>
        <v>0.88799914214764819</v>
      </c>
      <c r="F20">
        <v>106.363</v>
      </c>
      <c r="G20">
        <f t="shared" si="2"/>
        <v>0.69170507412283178</v>
      </c>
    </row>
    <row r="21" spans="1:7" x14ac:dyDescent="0.3">
      <c r="A21" s="3" t="s">
        <v>20</v>
      </c>
      <c r="B21">
        <v>6.0739999999999998</v>
      </c>
      <c r="C21" s="2">
        <v>1.99</v>
      </c>
      <c r="D21">
        <f t="shared" si="0"/>
        <v>0.98987072226640893</v>
      </c>
      <c r="E21">
        <f>B21*C21</f>
        <v>12.087259999999999</v>
      </c>
      <c r="F21">
        <v>84.168099999999995</v>
      </c>
      <c r="G21">
        <f t="shared" si="2"/>
        <v>7.4506339092473652</v>
      </c>
    </row>
    <row r="23" spans="1:7" x14ac:dyDescent="0.3">
      <c r="A23" s="3" t="s">
        <v>33</v>
      </c>
      <c r="B23" s="3"/>
      <c r="C23" s="3"/>
      <c r="D23" s="3"/>
      <c r="E23" s="3"/>
      <c r="F23" t="s">
        <v>29</v>
      </c>
    </row>
    <row r="24" spans="1:7" x14ac:dyDescent="0.3">
      <c r="A24" s="7" t="s">
        <v>35</v>
      </c>
      <c r="B24" s="7"/>
      <c r="C24" s="7"/>
      <c r="D24" s="7"/>
      <c r="E24" s="7"/>
      <c r="F24">
        <v>136.547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61021-488B-4A0D-8E90-30F9B1082314}">
  <dimension ref="A1:J26"/>
  <sheetViews>
    <sheetView tabSelected="1" workbookViewId="0">
      <selection activeCell="J26" sqref="J26"/>
    </sheetView>
  </sheetViews>
  <sheetFormatPr defaultRowHeight="14" x14ac:dyDescent="0.3"/>
  <sheetData>
    <row r="1" spans="1:10" x14ac:dyDescent="0.3">
      <c r="A1" t="s">
        <v>39</v>
      </c>
      <c r="B1" t="s">
        <v>1</v>
      </c>
      <c r="C1">
        <v>1.5680573730454428</v>
      </c>
      <c r="F1" t="s">
        <v>39</v>
      </c>
      <c r="G1" t="s">
        <v>40</v>
      </c>
      <c r="H1" t="s">
        <v>41</v>
      </c>
      <c r="I1" t="s">
        <v>42</v>
      </c>
      <c r="J1" t="s">
        <v>44</v>
      </c>
    </row>
    <row r="2" spans="1:10" x14ac:dyDescent="0.3">
      <c r="B2" t="s">
        <v>8</v>
      </c>
      <c r="C2">
        <v>0.45400360833240383</v>
      </c>
      <c r="E2" t="s">
        <v>1</v>
      </c>
      <c r="F2">
        <v>1.5680573730454428</v>
      </c>
    </row>
    <row r="3" spans="1:10" x14ac:dyDescent="0.3">
      <c r="B3" t="s">
        <v>14</v>
      </c>
      <c r="C3">
        <v>1.4388353548427648</v>
      </c>
      <c r="E3" t="s">
        <v>8</v>
      </c>
      <c r="F3">
        <v>0.45400360833240383</v>
      </c>
      <c r="H3">
        <v>0.48969765927767256</v>
      </c>
      <c r="I3">
        <v>0.36590296207866163</v>
      </c>
      <c r="J3">
        <v>0.44101208783241369</v>
      </c>
    </row>
    <row r="4" spans="1:10" x14ac:dyDescent="0.3">
      <c r="B4" t="s">
        <v>15</v>
      </c>
      <c r="C4">
        <v>6.9415079156532578</v>
      </c>
      <c r="E4" t="s">
        <v>14</v>
      </c>
      <c r="F4">
        <v>1.4388353548427648</v>
      </c>
      <c r="G4">
        <v>1.7130560063182414</v>
      </c>
    </row>
    <row r="5" spans="1:10" x14ac:dyDescent="0.3">
      <c r="B5" t="s">
        <v>18</v>
      </c>
      <c r="C5">
        <v>9.0160596743380594</v>
      </c>
      <c r="E5" t="s">
        <v>15</v>
      </c>
      <c r="F5">
        <v>6.9415079156532578</v>
      </c>
    </row>
    <row r="6" spans="1:10" x14ac:dyDescent="0.3">
      <c r="B6" s="2" t="s">
        <v>20</v>
      </c>
      <c r="C6">
        <v>10.016060474150606</v>
      </c>
      <c r="E6" t="s">
        <v>18</v>
      </c>
      <c r="F6">
        <v>9.0160596743380594</v>
      </c>
    </row>
    <row r="7" spans="1:10" x14ac:dyDescent="0.3">
      <c r="A7" t="s">
        <v>40</v>
      </c>
      <c r="B7" t="s">
        <v>2</v>
      </c>
      <c r="C7">
        <v>3.1628617450382168</v>
      </c>
      <c r="E7" s="2" t="s">
        <v>20</v>
      </c>
      <c r="F7">
        <v>10.016060474150606</v>
      </c>
    </row>
    <row r="8" spans="1:10" x14ac:dyDescent="0.3">
      <c r="B8" t="s">
        <v>3</v>
      </c>
      <c r="C8">
        <v>0.60475366970318634</v>
      </c>
      <c r="E8" t="s">
        <v>2</v>
      </c>
      <c r="G8">
        <v>3.1628617450382168</v>
      </c>
      <c r="H8">
        <v>2.7638406508134175</v>
      </c>
    </row>
    <row r="9" spans="1:10" x14ac:dyDescent="0.3">
      <c r="B9" t="s">
        <v>5</v>
      </c>
      <c r="C9">
        <v>2.0959527549819184</v>
      </c>
      <c r="E9" t="s">
        <v>3</v>
      </c>
      <c r="G9">
        <v>0.60475366970318634</v>
      </c>
      <c r="H9">
        <v>0.49933587222206427</v>
      </c>
    </row>
    <row r="10" spans="1:10" x14ac:dyDescent="0.3">
      <c r="B10" t="s">
        <v>6</v>
      </c>
      <c r="C10">
        <v>0.49547603899500064</v>
      </c>
      <c r="E10" t="s">
        <v>5</v>
      </c>
      <c r="G10">
        <v>2.0959527549819184</v>
      </c>
    </row>
    <row r="11" spans="1:10" x14ac:dyDescent="0.3">
      <c r="B11" s="2" t="s">
        <v>9</v>
      </c>
      <c r="C11">
        <v>3.7133605410534467</v>
      </c>
      <c r="E11" t="s">
        <v>6</v>
      </c>
      <c r="G11">
        <v>0.49547603899500064</v>
      </c>
    </row>
    <row r="12" spans="1:10" x14ac:dyDescent="0.3">
      <c r="B12" t="s">
        <v>14</v>
      </c>
      <c r="C12">
        <v>1.7130560063182414</v>
      </c>
      <c r="E12" s="2" t="s">
        <v>9</v>
      </c>
      <c r="G12">
        <v>3.7133605410534467</v>
      </c>
      <c r="H12">
        <v>3.4170576938795199</v>
      </c>
    </row>
    <row r="13" spans="1:10" x14ac:dyDescent="0.3">
      <c r="B13" t="s">
        <v>19</v>
      </c>
      <c r="C13">
        <v>0.99337381436325189</v>
      </c>
      <c r="E13" t="s">
        <v>19</v>
      </c>
      <c r="G13">
        <v>0.99337381436325189</v>
      </c>
      <c r="H13">
        <v>0.89434873566488993</v>
      </c>
    </row>
    <row r="14" spans="1:10" x14ac:dyDescent="0.3">
      <c r="A14" t="s">
        <v>41</v>
      </c>
      <c r="B14" t="s">
        <v>2</v>
      </c>
      <c r="C14">
        <v>2.7638406508134175</v>
      </c>
      <c r="E14" t="s">
        <v>4</v>
      </c>
      <c r="H14">
        <v>0.4955246095077751</v>
      </c>
    </row>
    <row r="15" spans="1:10" x14ac:dyDescent="0.3">
      <c r="B15" t="s">
        <v>3</v>
      </c>
      <c r="C15">
        <v>0.49933587222206427</v>
      </c>
      <c r="E15" t="s">
        <v>10</v>
      </c>
      <c r="H15">
        <v>0.72273643201687299</v>
      </c>
    </row>
    <row r="16" spans="1:10" x14ac:dyDescent="0.3">
      <c r="B16" t="s">
        <v>4</v>
      </c>
      <c r="C16">
        <v>0.4955246095077751</v>
      </c>
      <c r="E16" t="s">
        <v>11</v>
      </c>
      <c r="H16">
        <v>2.7316149939060566</v>
      </c>
    </row>
    <row r="17" spans="1:8" x14ac:dyDescent="0.3">
      <c r="B17" t="s">
        <v>8</v>
      </c>
      <c r="C17">
        <v>0.48969765927767256</v>
      </c>
      <c r="E17" t="s">
        <v>13</v>
      </c>
      <c r="H17">
        <v>0.64156563328175464</v>
      </c>
    </row>
    <row r="18" spans="1:8" x14ac:dyDescent="0.3">
      <c r="B18" t="s">
        <v>9</v>
      </c>
      <c r="C18">
        <v>3.4170576938795199</v>
      </c>
      <c r="E18" s="2" t="s">
        <v>16</v>
      </c>
      <c r="H18">
        <v>5.7526826499155135</v>
      </c>
    </row>
    <row r="19" spans="1:8" x14ac:dyDescent="0.3">
      <c r="B19" t="s">
        <v>10</v>
      </c>
      <c r="C19">
        <v>0.72273643201687299</v>
      </c>
      <c r="E19" t="s">
        <v>17</v>
      </c>
      <c r="H19">
        <v>4.723708613070368</v>
      </c>
    </row>
    <row r="20" spans="1:8" x14ac:dyDescent="0.3">
      <c r="B20" t="s">
        <v>11</v>
      </c>
      <c r="C20">
        <v>2.7316149939060566</v>
      </c>
    </row>
    <row r="21" spans="1:8" x14ac:dyDescent="0.3">
      <c r="B21" t="s">
        <v>13</v>
      </c>
      <c r="C21">
        <v>0.64156563328175464</v>
      </c>
    </row>
    <row r="22" spans="1:8" x14ac:dyDescent="0.3">
      <c r="B22" s="2" t="s">
        <v>16</v>
      </c>
      <c r="C22">
        <v>5.7526826499155135</v>
      </c>
    </row>
    <row r="23" spans="1:8" x14ac:dyDescent="0.3">
      <c r="B23" t="s">
        <v>17</v>
      </c>
      <c r="C23">
        <v>4.8703183601073485</v>
      </c>
    </row>
    <row r="24" spans="1:8" x14ac:dyDescent="0.3">
      <c r="B24" t="s">
        <v>19</v>
      </c>
      <c r="C24">
        <v>0.89434873566488993</v>
      </c>
    </row>
    <row r="25" spans="1:8" x14ac:dyDescent="0.3">
      <c r="A25" t="s">
        <v>42</v>
      </c>
      <c r="B25" s="2" t="s">
        <v>8</v>
      </c>
      <c r="C25">
        <v>0.36590296207866163</v>
      </c>
    </row>
    <row r="26" spans="1:8" x14ac:dyDescent="0.3">
      <c r="A26" t="s">
        <v>43</v>
      </c>
      <c r="B26" s="2" t="s">
        <v>8</v>
      </c>
      <c r="C26">
        <v>0.44101208783241369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JAK3</vt:lpstr>
      <vt:lpstr>RORC</vt:lpstr>
      <vt:lpstr>PRKCQ</vt:lpstr>
      <vt:lpstr>IL6</vt:lpstr>
      <vt:lpstr>ZAP70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86182</dc:creator>
  <cp:lastModifiedBy>86182</cp:lastModifiedBy>
  <dcterms:created xsi:type="dcterms:W3CDTF">2015-06-05T18:19:34Z</dcterms:created>
  <dcterms:modified xsi:type="dcterms:W3CDTF">2021-07-08T06:59:18Z</dcterms:modified>
</cp:coreProperties>
</file>