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isobel.crouch\Downloads\"/>
    </mc:Choice>
  </mc:AlternateContent>
  <xr:revisionPtr revIDLastSave="0" documentId="13_ncr:1_{5DB48243-F977-4304-95BB-8693F555FFB9}" xr6:coauthVersionLast="47" xr6:coauthVersionMax="47" xr10:uidLastSave="{00000000-0000-0000-0000-000000000000}"/>
  <bookViews>
    <workbookView xWindow="-38510" yWindow="-9560" windowWidth="38620" windowHeight="212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D28" i="1"/>
  <c r="F26" i="1"/>
  <c r="E26" i="1"/>
  <c r="D26" i="1"/>
  <c r="F25" i="1"/>
  <c r="E25" i="1"/>
  <c r="D25" i="1"/>
  <c r="F24" i="1"/>
  <c r="E24" i="1"/>
  <c r="D24" i="1"/>
  <c r="F23" i="1"/>
  <c r="E23" i="1"/>
  <c r="D23" i="1"/>
  <c r="F22" i="1"/>
  <c r="E22" i="1"/>
  <c r="D22" i="1"/>
  <c r="F21" i="1"/>
  <c r="E21" i="1"/>
  <c r="D21" i="1"/>
  <c r="F20" i="1"/>
  <c r="E20" i="1"/>
  <c r="D20" i="1"/>
  <c r="F19" i="1"/>
  <c r="F27" i="1" s="1"/>
  <c r="E19" i="1"/>
  <c r="E27" i="1" s="1"/>
  <c r="E28" i="1" s="1"/>
  <c r="D19" i="1"/>
  <c r="D27" i="1" s="1"/>
  <c r="F28" i="1" l="1"/>
  <c r="E30" i="1"/>
</calcChain>
</file>

<file path=xl/sharedStrings.xml><?xml version="1.0" encoding="utf-8"?>
<sst xmlns="http://schemas.openxmlformats.org/spreadsheetml/2006/main" count="35" uniqueCount="26">
  <si>
    <t>Pearson correlation of GA4 content and PpGID1c-SPSS</t>
  </si>
  <si>
    <t>Data</t>
  </si>
  <si>
    <t>95% confidence interval of the difference</t>
  </si>
  <si>
    <t>t</t>
  </si>
  <si>
    <t>df</t>
  </si>
  <si>
    <t>p&lt;0.05</t>
  </si>
  <si>
    <t>Standard deviation</t>
  </si>
  <si>
    <t>Standard error of the mean</t>
  </si>
  <si>
    <t>Lower limit</t>
  </si>
  <si>
    <t>Upper limit</t>
  </si>
  <si>
    <t>15-Oct</t>
  </si>
  <si>
    <t>30-Oct</t>
  </si>
  <si>
    <t>15-Nov</t>
  </si>
  <si>
    <t>1-Dec</t>
  </si>
  <si>
    <t>15-Dec</t>
  </si>
  <si>
    <t>25-Dec</t>
  </si>
  <si>
    <t>9-Jan</t>
  </si>
  <si>
    <t>24-Jan</t>
  </si>
  <si>
    <t xml:space="preserve">p&lt;0.05 indicates a significant correlation between  GA4 and PpGID1c, p&lt;0.01 indicates an extremely significant correlation </t>
  </si>
  <si>
    <t xml:space="preserve">                       Single pearson correlation coefficient  between GA4 content and PpGID1c expression series.</t>
  </si>
  <si>
    <t xml:space="preserve">GA4 content average </t>
  </si>
  <si>
    <t>GID1c expression average</t>
  </si>
  <si>
    <t>EXY(Covariance)</t>
  </si>
  <si>
    <t>X-Standard deviation</t>
  </si>
  <si>
    <t>Y-Standard deviation</t>
  </si>
  <si>
    <t>P=0.016042248/0.016448459=0.975304009,close to 1, indicating that GA4 content is positively correlated with GID1c expression.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</si>
</sst>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i/>
      <sz val="11"/>
      <color theme="1"/>
      <name val="Times New Roman"/>
      <charset val="134"/>
    </font>
    <font>
      <sz val="10"/>
      <name val="Times New Roman"/>
    </font>
    <font>
      <sz val="10"/>
      <color theme="1"/>
      <name val="Times New Roman"/>
      <charset val="134"/>
    </font>
    <font>
      <sz val="10"/>
      <name val="Arial"/>
    </font>
    <font>
      <sz val="11"/>
      <name val="Calibri"/>
      <charset val="134"/>
      <scheme val="minor"/>
    </font>
    <font>
      <sz val="10"/>
      <name val="Times New Roman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2" borderId="15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4" xfId="0" applyFont="1" applyBorder="1">
      <alignment vertical="center"/>
    </xf>
    <xf numFmtId="0" fontId="0" fillId="0" borderId="14" xfId="0" applyBorder="1">
      <alignment vertical="center"/>
    </xf>
    <xf numFmtId="0" fontId="6" fillId="0" borderId="14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2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0" xfId="0" applyFont="1" applyFill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topLeftCell="A19" workbookViewId="0">
      <selection activeCell="B31" sqref="B31:H31"/>
    </sheetView>
  </sheetViews>
  <sheetFormatPr defaultColWidth="9" defaultRowHeight="14.6"/>
  <cols>
    <col min="1" max="1" width="7.23046875" style="1" customWidth="1"/>
    <col min="2" max="3" width="15.4609375" style="1" customWidth="1"/>
    <col min="4" max="4" width="22.3828125" style="1" customWidth="1"/>
    <col min="5" max="5" width="17.765625" style="1" customWidth="1"/>
    <col min="6" max="6" width="18" style="1" customWidth="1"/>
    <col min="7" max="7" width="12.61328125"/>
    <col min="9" max="9" width="9" style="1"/>
  </cols>
  <sheetData>
    <row r="1" spans="1:12">
      <c r="A1" s="25" t="s">
        <v>0</v>
      </c>
      <c r="B1" s="26"/>
      <c r="C1" s="26"/>
      <c r="D1" s="26"/>
      <c r="E1" s="26"/>
      <c r="F1" s="27"/>
      <c r="G1" s="27"/>
      <c r="H1" s="27"/>
      <c r="I1" s="28"/>
    </row>
    <row r="2" spans="1:12">
      <c r="A2" s="32" t="s">
        <v>1</v>
      </c>
      <c r="B2" s="2"/>
      <c r="C2" s="3"/>
      <c r="D2" s="41" t="s">
        <v>2</v>
      </c>
      <c r="E2" s="42"/>
      <c r="F2" s="38" t="s">
        <v>3</v>
      </c>
      <c r="G2" s="38" t="s">
        <v>4</v>
      </c>
      <c r="H2" s="39" t="s">
        <v>5</v>
      </c>
      <c r="I2"/>
    </row>
    <row r="3" spans="1:12">
      <c r="A3" s="33"/>
      <c r="B3" s="35" t="s">
        <v>6</v>
      </c>
      <c r="C3" s="37" t="s">
        <v>7</v>
      </c>
      <c r="D3" s="43"/>
      <c r="E3" s="44"/>
      <c r="F3" s="38"/>
      <c r="G3" s="38"/>
      <c r="H3" s="40"/>
      <c r="I3"/>
    </row>
    <row r="4" spans="1:12">
      <c r="A4" s="34"/>
      <c r="B4" s="36"/>
      <c r="C4" s="34"/>
      <c r="D4" s="4" t="s">
        <v>8</v>
      </c>
      <c r="E4" s="5" t="s">
        <v>9</v>
      </c>
      <c r="F4" s="38"/>
      <c r="G4" s="38"/>
      <c r="H4" s="40"/>
      <c r="I4"/>
    </row>
    <row r="5" spans="1:12">
      <c r="A5" s="6" t="s">
        <v>10</v>
      </c>
      <c r="B5" s="7">
        <v>3.4979999999999997E-2</v>
      </c>
      <c r="C5" s="7">
        <v>2.0199999999999999E-2</v>
      </c>
      <c r="D5" s="8">
        <v>0.81416999999999995</v>
      </c>
      <c r="E5" s="8">
        <v>0.98797000000000001</v>
      </c>
      <c r="F5" s="9">
        <v>44.616</v>
      </c>
      <c r="G5" s="8">
        <v>2</v>
      </c>
      <c r="H5" s="10">
        <v>1E-3</v>
      </c>
      <c r="I5"/>
    </row>
    <row r="6" spans="1:12">
      <c r="A6" s="6" t="s">
        <v>11</v>
      </c>
      <c r="B6" s="11">
        <v>5.228E-2</v>
      </c>
      <c r="C6" s="11">
        <v>3.0179999999999998E-2</v>
      </c>
      <c r="D6" s="11">
        <v>0.97033999999999998</v>
      </c>
      <c r="E6" s="11">
        <v>1.23007</v>
      </c>
      <c r="F6" s="12">
        <v>36.451000000000001</v>
      </c>
      <c r="G6" s="11">
        <v>2</v>
      </c>
      <c r="H6" s="13">
        <v>1E-3</v>
      </c>
      <c r="I6"/>
    </row>
    <row r="7" spans="1:12">
      <c r="A7" s="6" t="s">
        <v>12</v>
      </c>
      <c r="B7" s="11">
        <v>1.184E-2</v>
      </c>
      <c r="C7" s="11">
        <v>6.8399999999999997E-3</v>
      </c>
      <c r="D7" s="11">
        <v>0.56259000000000003</v>
      </c>
      <c r="E7" s="11">
        <v>0.62143999999999999</v>
      </c>
      <c r="F7" s="12">
        <v>86.581000000000003</v>
      </c>
      <c r="G7" s="11">
        <v>2</v>
      </c>
      <c r="H7" s="13">
        <v>0</v>
      </c>
      <c r="I7"/>
    </row>
    <row r="8" spans="1:12">
      <c r="A8" s="6" t="s">
        <v>13</v>
      </c>
      <c r="B8" s="11">
        <v>8.4900000000000003E-2</v>
      </c>
      <c r="C8" s="11">
        <v>4.9020000000000001E-2</v>
      </c>
      <c r="D8" s="11">
        <v>2.7529999999999999E-2</v>
      </c>
      <c r="E8" s="11">
        <v>0.44933000000000001</v>
      </c>
      <c r="F8" s="12">
        <v>4.8639999999999999</v>
      </c>
      <c r="G8" s="11">
        <v>2</v>
      </c>
      <c r="H8" s="13">
        <v>0.04</v>
      </c>
      <c r="I8"/>
    </row>
    <row r="9" spans="1:12">
      <c r="A9" s="6" t="s">
        <v>14</v>
      </c>
      <c r="B9" s="11">
        <v>4.1000000000000002E-2</v>
      </c>
      <c r="C9" s="11">
        <v>2.367E-2</v>
      </c>
      <c r="D9" s="11">
        <v>0.33767000000000003</v>
      </c>
      <c r="E9" s="11">
        <v>0.54137999999999997</v>
      </c>
      <c r="F9" s="12">
        <v>18.567</v>
      </c>
      <c r="G9" s="11">
        <v>2</v>
      </c>
      <c r="H9" s="13">
        <v>3.0000000000000001E-3</v>
      </c>
      <c r="I9"/>
    </row>
    <row r="10" spans="1:12">
      <c r="A10" s="6" t="s">
        <v>15</v>
      </c>
      <c r="B10" s="11">
        <v>5.4210000000000001E-2</v>
      </c>
      <c r="C10" s="11">
        <v>3.1300000000000001E-2</v>
      </c>
      <c r="D10" s="11">
        <v>0.18160000000000001</v>
      </c>
      <c r="E10" s="11">
        <v>0.45090999999999998</v>
      </c>
      <c r="F10" s="12">
        <v>10.105</v>
      </c>
      <c r="G10" s="11">
        <v>2</v>
      </c>
      <c r="H10" s="13">
        <v>0.01</v>
      </c>
      <c r="I10"/>
    </row>
    <row r="11" spans="1:12">
      <c r="A11" s="6" t="s">
        <v>16</v>
      </c>
      <c r="B11" s="11">
        <v>3.5799999999999998E-2</v>
      </c>
      <c r="C11" s="11">
        <v>2.0670000000000001E-2</v>
      </c>
      <c r="D11" s="11">
        <v>0.30334</v>
      </c>
      <c r="E11" s="11">
        <v>0.48121999999999998</v>
      </c>
      <c r="F11" s="12">
        <v>18.977</v>
      </c>
      <c r="G11" s="11">
        <v>2</v>
      </c>
      <c r="H11" s="13">
        <v>3.0000000000000001E-3</v>
      </c>
      <c r="I11"/>
    </row>
    <row r="12" spans="1:12">
      <c r="A12" s="14" t="s">
        <v>17</v>
      </c>
      <c r="B12" s="15">
        <v>1.6E-2</v>
      </c>
      <c r="C12" s="15">
        <v>9.2399999999999999E-3</v>
      </c>
      <c r="D12" s="15">
        <v>0.30370000000000003</v>
      </c>
      <c r="E12" s="15">
        <v>0.38318000000000002</v>
      </c>
      <c r="F12" s="16">
        <v>37.185000000000002</v>
      </c>
      <c r="G12" s="15">
        <v>2</v>
      </c>
      <c r="H12" s="17">
        <v>1E-3</v>
      </c>
      <c r="I12"/>
    </row>
    <row r="13" spans="1:12">
      <c r="B13" s="29" t="s">
        <v>18</v>
      </c>
      <c r="C13" s="30"/>
      <c r="D13" s="30"/>
      <c r="E13" s="30"/>
      <c r="F13" s="30"/>
      <c r="G13" s="30"/>
      <c r="H13" s="30"/>
    </row>
    <row r="14" spans="1:12">
      <c r="F14" s="31"/>
      <c r="G14" s="30"/>
      <c r="H14" s="30"/>
      <c r="I14" s="30"/>
      <c r="J14" s="30"/>
      <c r="K14" s="30"/>
      <c r="L14" s="30"/>
    </row>
    <row r="16" spans="1:12">
      <c r="A16" s="18" t="s">
        <v>19</v>
      </c>
      <c r="B16" s="18"/>
      <c r="C16" s="19"/>
      <c r="D16" s="20"/>
      <c r="E16" s="20"/>
      <c r="F16" s="20"/>
      <c r="G16" s="18"/>
      <c r="H16" s="21"/>
    </row>
    <row r="17" spans="1:9">
      <c r="A17" s="22" t="s">
        <v>1</v>
      </c>
      <c r="B17" s="22" t="s">
        <v>20</v>
      </c>
      <c r="C17" s="22" t="s">
        <v>21</v>
      </c>
      <c r="D17" s="22" t="s">
        <v>22</v>
      </c>
      <c r="E17" s="22" t="s">
        <v>23</v>
      </c>
      <c r="F17" s="22" t="s">
        <v>24</v>
      </c>
      <c r="G17" s="22"/>
      <c r="H17" s="1"/>
      <c r="I17"/>
    </row>
    <row r="18" spans="1:9">
      <c r="A18" s="23"/>
      <c r="B18" s="23"/>
      <c r="C18" s="23"/>
      <c r="D18" s="23"/>
      <c r="E18" s="23"/>
      <c r="F18" s="23"/>
      <c r="G18" s="23"/>
      <c r="H18" s="1"/>
      <c r="I18"/>
    </row>
    <row r="19" spans="1:9">
      <c r="A19" s="24" t="s">
        <v>10</v>
      </c>
      <c r="B19" s="23">
        <v>9.8996794978633201E-2</v>
      </c>
      <c r="C19" s="23">
        <v>1.0000692</v>
      </c>
      <c r="D19" s="23">
        <f t="shared" ref="D19:D26" si="0">POWER(B19,C19)</f>
        <v>9.8980953134638269E-2</v>
      </c>
      <c r="E19" s="23">
        <f t="shared" ref="E19:E26" si="1">POWER((B19-0.1564),2)</f>
        <v>3.2951279467250717E-3</v>
      </c>
      <c r="F19" s="23">
        <f t="shared" ref="F19:F26" si="2">POWER((C19-0.6968),2)</f>
        <v>9.1972207668640005E-2</v>
      </c>
      <c r="G19" s="23"/>
      <c r="H19" s="1"/>
      <c r="I19"/>
    </row>
    <row r="20" spans="1:9">
      <c r="A20" s="24" t="s">
        <v>11</v>
      </c>
      <c r="B20" s="23">
        <v>0.114895901692438</v>
      </c>
      <c r="C20" s="23">
        <v>1.21510233333333</v>
      </c>
      <c r="D20" s="23">
        <f t="shared" si="0"/>
        <v>7.2139620154856893E-2</v>
      </c>
      <c r="E20" s="23">
        <f t="shared" si="1"/>
        <v>1.7225901763237715E-3</v>
      </c>
      <c r="F20" s="23">
        <f t="shared" si="2"/>
        <v>0.26863730873877428</v>
      </c>
      <c r="G20" s="23"/>
      <c r="H20" s="1"/>
      <c r="I20"/>
    </row>
    <row r="21" spans="1:9">
      <c r="A21" s="24" t="s">
        <v>12</v>
      </c>
      <c r="B21" s="23">
        <v>6.0185620212317999E-2</v>
      </c>
      <c r="C21" s="23">
        <v>0.65220036666666703</v>
      </c>
      <c r="D21" s="23">
        <f t="shared" si="0"/>
        <v>0.15995017430688513</v>
      </c>
      <c r="E21" s="23">
        <f t="shared" si="1"/>
        <v>9.2572068779283138E-3</v>
      </c>
      <c r="F21" s="23">
        <f t="shared" si="2"/>
        <v>1.989127293467743E-3</v>
      </c>
      <c r="G21" s="23"/>
      <c r="H21" s="1"/>
      <c r="I21"/>
    </row>
    <row r="22" spans="1:9">
      <c r="A22" s="24" t="s">
        <v>13</v>
      </c>
      <c r="B22" s="23">
        <v>0.50798911348102505</v>
      </c>
      <c r="C22" s="23">
        <v>0.74641523333333304</v>
      </c>
      <c r="D22" s="23">
        <f t="shared" si="0"/>
        <v>0.60317765874517537</v>
      </c>
      <c r="E22" s="23">
        <f t="shared" si="1"/>
        <v>0.12361490471837312</v>
      </c>
      <c r="F22" s="23">
        <f t="shared" si="2"/>
        <v>2.4616713787210844E-3</v>
      </c>
      <c r="G22" s="23"/>
      <c r="H22" s="1"/>
      <c r="I22"/>
    </row>
    <row r="23" spans="1:9">
      <c r="A23" s="24" t="s">
        <v>14</v>
      </c>
      <c r="B23" s="23">
        <v>0.19948569524541099</v>
      </c>
      <c r="C23" s="23">
        <v>0.63901419999999998</v>
      </c>
      <c r="D23" s="23">
        <f t="shared" si="0"/>
        <v>0.35697160552328322</v>
      </c>
      <c r="E23" s="23">
        <f t="shared" si="1"/>
        <v>1.8563771347804301E-3</v>
      </c>
      <c r="F23" s="23">
        <f t="shared" si="2"/>
        <v>3.3391986816399999E-3</v>
      </c>
      <c r="G23" s="23"/>
      <c r="H23" s="1"/>
      <c r="I23"/>
    </row>
    <row r="24" spans="1:9">
      <c r="A24" s="24" t="s">
        <v>15</v>
      </c>
      <c r="B24" s="23">
        <v>0.112650430672421</v>
      </c>
      <c r="C24" s="23">
        <v>0.42890366666666702</v>
      </c>
      <c r="D24" s="23">
        <f t="shared" si="0"/>
        <v>0.39199880684959387</v>
      </c>
      <c r="E24" s="23">
        <f t="shared" si="1"/>
        <v>1.914024816348642E-3</v>
      </c>
      <c r="F24" s="23">
        <f t="shared" si="2"/>
        <v>7.1768445413444237E-2</v>
      </c>
      <c r="G24" s="23"/>
      <c r="H24" s="1"/>
      <c r="I24"/>
    </row>
    <row r="25" spans="1:9">
      <c r="A25" s="24" t="s">
        <v>16</v>
      </c>
      <c r="B25" s="23">
        <v>6.7054201237251601E-2</v>
      </c>
      <c r="C25" s="23">
        <v>0.45933333333333298</v>
      </c>
      <c r="D25" s="23">
        <f t="shared" si="0"/>
        <v>0.28902694981025334</v>
      </c>
      <c r="E25" s="23">
        <f t="shared" si="1"/>
        <v>7.9826717565535353E-3</v>
      </c>
      <c r="F25" s="23">
        <f t="shared" si="2"/>
        <v>5.6390417777777931E-2</v>
      </c>
      <c r="G25" s="23"/>
      <c r="H25" s="1"/>
      <c r="I25"/>
    </row>
    <row r="26" spans="1:9">
      <c r="A26" s="24" t="s">
        <v>17</v>
      </c>
      <c r="B26" s="23">
        <v>8.9945898781757697E-2</v>
      </c>
      <c r="C26" s="23">
        <v>0.4333883</v>
      </c>
      <c r="D26" s="23">
        <f t="shared" si="0"/>
        <v>0.35210140849862781</v>
      </c>
      <c r="E26" s="23">
        <f t="shared" si="1"/>
        <v>4.4161475687243944E-3</v>
      </c>
      <c r="F26" s="23">
        <f t="shared" si="2"/>
        <v>6.9385723696889987E-2</v>
      </c>
      <c r="G26" s="23"/>
      <c r="H26" s="1"/>
      <c r="I26"/>
    </row>
    <row r="27" spans="1:9">
      <c r="A27" s="23"/>
      <c r="B27" s="23"/>
      <c r="C27" s="23"/>
      <c r="D27" s="23">
        <f t="shared" ref="D27:F27" si="3">SUM(D19:D26)</f>
        <v>2.3243471770233137</v>
      </c>
      <c r="E27" s="23">
        <f t="shared" si="3"/>
        <v>0.15405905099575726</v>
      </c>
      <c r="F27" s="23">
        <f t="shared" si="3"/>
        <v>0.5659441006493553</v>
      </c>
      <c r="G27" s="23"/>
      <c r="H27" s="1"/>
      <c r="I27"/>
    </row>
    <row r="28" spans="1:9">
      <c r="A28" s="23"/>
      <c r="B28" s="23"/>
      <c r="C28" s="23"/>
      <c r="D28" s="23">
        <f>2.324347177/8</f>
        <v>0.29054339712499999</v>
      </c>
      <c r="E28" s="23">
        <f>E27/8</f>
        <v>1.9257381374469657E-2</v>
      </c>
      <c r="F28" s="23">
        <f>SUM(F20:F27)</f>
        <v>1.0399159936300706</v>
      </c>
      <c r="G28" s="23"/>
      <c r="H28" s="1"/>
      <c r="I28"/>
    </row>
    <row r="29" spans="1:9">
      <c r="A29" s="23"/>
      <c r="B29" s="23"/>
      <c r="C29" s="23"/>
      <c r="D29" s="23"/>
      <c r="E29" s="23"/>
      <c r="F29" s="23"/>
      <c r="G29" s="23"/>
      <c r="H29" s="1"/>
      <c r="I29"/>
    </row>
    <row r="30" spans="1:9">
      <c r="A30" s="23"/>
      <c r="B30" s="23"/>
      <c r="C30" s="23"/>
      <c r="D30" s="23">
        <f>0.290543397-0.274501149</f>
        <v>1.6042247999999981E-2</v>
      </c>
      <c r="E30" s="23">
        <f>POWER(E28,F28)</f>
        <v>1.6448459328497898E-2</v>
      </c>
      <c r="F30" s="23"/>
      <c r="G30" s="23"/>
      <c r="H30" s="1"/>
      <c r="I30"/>
    </row>
    <row r="31" spans="1:9">
      <c r="A31"/>
      <c r="B31" s="45"/>
      <c r="C31" s="46" t="s">
        <v>25</v>
      </c>
      <c r="D31" s="46"/>
      <c r="E31" s="46"/>
      <c r="F31" s="46"/>
      <c r="G31" s="47"/>
      <c r="H31" s="48"/>
    </row>
    <row r="32" spans="1:9">
      <c r="A32"/>
      <c r="B32"/>
      <c r="C32"/>
      <c r="D32"/>
      <c r="E32"/>
      <c r="F32"/>
    </row>
    <row r="34" spans="1:6">
      <c r="A34"/>
      <c r="B34"/>
      <c r="C34"/>
      <c r="D34"/>
      <c r="E34"/>
      <c r="F34"/>
    </row>
  </sheetData>
  <mergeCells count="10">
    <mergeCell ref="A1:I1"/>
    <mergeCell ref="B13:H13"/>
    <mergeCell ref="F14:L14"/>
    <mergeCell ref="A2:A4"/>
    <mergeCell ref="B3:B4"/>
    <mergeCell ref="C3:C4"/>
    <mergeCell ref="F2:F4"/>
    <mergeCell ref="G2:G4"/>
    <mergeCell ref="H2:H4"/>
    <mergeCell ref="D2:E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Isobel Crouch</cp:lastModifiedBy>
  <dcterms:created xsi:type="dcterms:W3CDTF">2021-08-10T12:54:00Z</dcterms:created>
  <dcterms:modified xsi:type="dcterms:W3CDTF">2021-08-24T07:43:22Z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D601B96362AD45598D12A216951C42D0</vt:lpwstr>
  </property>
  <property fmtid="{D5CDD505-2E9C-101B-9397-08002B2CF9AE}" pid="3" name="KSOProductBuildVer">
    <vt:lpwstr>2052-11.1.0.10700</vt:lpwstr>
  </property>
</Properties>
</file>