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<sst xmlns="http://schemas.openxmlformats.org/spreadsheetml/2006/main" count="382" uniqueCount="171">
  <si>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</si>
  <si>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6号化合物.skax</t>
  </si>
  <si>
    <t>2021/3/20 13:17:37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</si>
  <si>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</si>
  <si>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</si>
  <si>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</si>
  <si>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</si>
  <si>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</si>
  <si>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</si>
  <si>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</si>
  <si>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</si>
  <si>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</si>
  <si>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</si>
  <si>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</si>
  <si>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</si>
  <si>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</si>
  <si>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</si>
  <si>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</si>
  <si>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</si>
  <si>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</si>
  <si>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</si>
  <si>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</si>
  <si>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</si>
  <si>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</si>
  <si>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</si>
  <si>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</si>
  <si>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</si>
  <si>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</si>
  <si>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</si>
  <si>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</si>
  <si>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</si>
  <si>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</si>
  <si>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</si>
  <si>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</si>
  <si>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</si>
  <si>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</si>
  <si>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</si>
  <si>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</si>
  <si>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</si>
  <si>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</si>
  <si>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</si>
  <si>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</si>
  <si>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</si>
  <si>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</si>
  <si>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</si>
  <si>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</si>
  <si>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</si>
  <si>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</si>
  <si>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</si>
  <si>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</si>
  <si>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</si>
  <si>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</si>
  <si>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</si>
  <si>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</si>
  <si>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</si>
  <si>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</si>
  <si>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</si>
  <si>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</si>
  <si>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</si>
  <si>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</si>
  <si>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</si>
  <si>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</si>
  <si>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</si>
  <si>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</si>
  <si>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</si>
  <si>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</si>
  <si>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</si>
  <si>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</si>
  <si>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</si>
  <si>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</si>
  <si>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</si>
  <si>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</si>
  <si>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</si>
  <si>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</si>
  <si>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</si>
  <si>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</si>
  <si>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</si>
  <si>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</si>
  <si>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</si>
  <si>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</si>
  <si>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</si>
  <si>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</si>
  <si>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</si>
  <si>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</si>
  <si>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</si>
  <si>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</si>
  <si>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</si>
  <si>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</si>
  <si>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</si>
  <si>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</si>
  <si>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</si>
  <si>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</si>
  <si>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</si>
  <si>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</si>
  <si>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</si>
  <si>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</si>
  <si>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</si>
  <si>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</si>
  <si>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</si>
  <si>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</si>
  <si>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</si>
  <si>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</si>
  <si>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</si>
  <si>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</si>
  <si>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</si>
  <si>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</si>
  <si>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</si>
  <si>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</si>
  <si>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</si>
  <si>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</si>
  <si>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</si>
  <si>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</si>
  <si>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</si>
  <si>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</si>
  <si>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</si>
  <si>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</si>
  <si>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</si>
  <si>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</si>
  <si>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</si>
  <si>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</si>
  <si>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</si>
  <si>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</si>
  <si>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</si>
  <si>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</si>
  <si>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</si>
  <si>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</si>
  <si>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</si>
  <si>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</si>
  <si>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</si>
  <si>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</si>
  <si>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</si>
  <si>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</si>
  <si>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</si>
  <si>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</si>
  <si>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</si>
  <si>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</si>
  <si>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</si>
  <si>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</si>
  <si>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</si>
  <si>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</si>
  <si>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</si>
  <si>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</si>
  <si>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</si>
  <si>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</si>
  <si>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</si>
  <si>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</si>
  <si>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</si>
  <si>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</si>
  <si>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</si>
  <si>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</si>
  <si>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</si>
  <si>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</si>
  <si>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</si>
  <si>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</si>
  <si>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</si>
  <si>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</si>
  <si>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</si>
  <si>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</si>
  <si>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</si>
  <si>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6号化合物.skax 已启动</t>
  </si>
  <si>
    <t>温度</t>
  </si>
  <si>
    <t>33.9°C</t>
  </si>
  <si>
    <t>步骤 吸光度 1 已启动</t>
  </si>
  <si>
    <t>2021/3/20 13:17:45</t>
  </si>
  <si>
    <t>步骤 吸光度 1 已结束</t>
  </si>
  <si>
    <t>34.2°C</t>
  </si>
  <si>
    <t>2021/3/20 13:17:54</t>
  </si>
  <si>
    <t>程序 A549 6号化合物.skax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</si>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</sst>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4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3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23" borderId="11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2" fillId="16" borderId="9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6" workbookViewId="0">
      <selection activeCell="M32" sqref="M32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36363636363636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0.3852</v>
      </c>
      <c r="E13" s="9">
        <v>0.3392</v>
      </c>
      <c r="F13" s="9">
        <v>0.2923</v>
      </c>
      <c r="G13" s="9">
        <v>0.278</v>
      </c>
      <c r="H13" s="9">
        <v>0.2868</v>
      </c>
      <c r="I13" s="9">
        <v>0.2355</v>
      </c>
      <c r="J13" s="9">
        <v>0.2304</v>
      </c>
      <c r="K13" s="9">
        <v>0.3075</v>
      </c>
    </row>
    <row r="14" ht="12.5" spans="1:11">
      <c r="A14" t="s">
        <v>11</v>
      </c>
      <c r="D14" s="9">
        <v>0.4699</v>
      </c>
      <c r="E14" s="9">
        <v>0.4931</v>
      </c>
      <c r="F14" s="9">
        <v>0.4269</v>
      </c>
      <c r="G14" s="9">
        <v>0.3428</v>
      </c>
      <c r="H14" s="9">
        <v>0.4366</v>
      </c>
      <c r="I14" s="9">
        <v>0.3856</v>
      </c>
      <c r="J14" s="9">
        <v>0.3108</v>
      </c>
      <c r="K14" s="9">
        <v>0.2872</v>
      </c>
    </row>
    <row r="15" ht="12.5" spans="1:11">
      <c r="A15" t="s">
        <v>12</v>
      </c>
      <c r="D15" s="9">
        <v>0.5044</v>
      </c>
      <c r="E15" s="9">
        <v>0.4685</v>
      </c>
      <c r="F15" s="9">
        <v>0.6662</v>
      </c>
      <c r="G15" s="9">
        <v>0.7243</v>
      </c>
      <c r="H15" s="9">
        <v>0.6946</v>
      </c>
      <c r="I15" s="9">
        <v>0.7263</v>
      </c>
      <c r="J15" s="9">
        <v>0.4165</v>
      </c>
      <c r="K15" s="9">
        <v>0.3436</v>
      </c>
    </row>
    <row r="16" ht="12.5" spans="1:11">
      <c r="A16" t="s">
        <v>13</v>
      </c>
      <c r="D16" s="9">
        <v>0.394</v>
      </c>
      <c r="E16" s="9">
        <v>0.6678</v>
      </c>
      <c r="F16" s="9">
        <v>0.6217</v>
      </c>
      <c r="G16" s="9">
        <v>0.5875</v>
      </c>
      <c r="H16" s="9">
        <v>0.579</v>
      </c>
      <c r="I16" s="9">
        <v>0.5431</v>
      </c>
      <c r="J16" s="9">
        <v>0.3166</v>
      </c>
      <c r="K16" s="9">
        <v>0.3175</v>
      </c>
    </row>
    <row r="17" spans="1:1">
      <c r="A17" t="s">
        <v>14</v>
      </c>
    </row>
    <row r="18" ht="12.5" spans="1:11">
      <c r="A18" t="s">
        <v>15</v>
      </c>
      <c r="D18" s="9">
        <v>0.4699</v>
      </c>
      <c r="E18" s="9">
        <v>0.4931</v>
      </c>
      <c r="F18" s="9">
        <v>0.4269</v>
      </c>
      <c r="G18" s="9">
        <v>0.3428</v>
      </c>
      <c r="H18" s="9">
        <v>0.4366</v>
      </c>
      <c r="I18" s="9">
        <v>0.3856</v>
      </c>
      <c r="J18" s="9">
        <v>0.3108</v>
      </c>
      <c r="K18" s="9">
        <v>0.2872</v>
      </c>
    </row>
    <row r="19" spans="4:11">
      <c r="D19" s="9">
        <v>0.5044</v>
      </c>
      <c r="E19" s="9">
        <v>0.4685</v>
      </c>
      <c r="F19" s="9">
        <v>0.6662</v>
      </c>
      <c r="G19" s="9">
        <v>0.7243</v>
      </c>
      <c r="H19" s="9">
        <v>0.6946</v>
      </c>
      <c r="I19" s="9">
        <v>0.7263</v>
      </c>
      <c r="J19" s="9">
        <v>0.4165</v>
      </c>
      <c r="K19" s="9">
        <v>0.3436</v>
      </c>
    </row>
    <row r="20" ht="12.5" spans="2:13">
      <c r="B20" s="8"/>
      <c r="C20" s="8"/>
      <c r="D20" s="9">
        <v>0.394</v>
      </c>
      <c r="E20" s="9">
        <v>0.6678</v>
      </c>
      <c r="F20" s="9">
        <v>0.6217</v>
      </c>
      <c r="G20" s="9">
        <v>0.5875</v>
      </c>
      <c r="H20" s="9">
        <v>0.579</v>
      </c>
      <c r="I20" s="9">
        <v>0.5431</v>
      </c>
      <c r="J20" s="9">
        <v>0.3166</v>
      </c>
      <c r="K20" s="9">
        <v>0.3175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0.4561</v>
      </c>
      <c r="E23">
        <f t="shared" ref="E23:K23" si="0">AVERAGE(E18:E20)</f>
        <v>0.543133333333333</v>
      </c>
      <c r="F23">
        <f t="shared" si="0"/>
        <v>0.5716</v>
      </c>
      <c r="G23">
        <f t="shared" si="0"/>
        <v>0.551533333333333</v>
      </c>
      <c r="H23">
        <f t="shared" si="0"/>
        <v>0.570066666666667</v>
      </c>
      <c r="I23">
        <f t="shared" si="0"/>
        <v>0.551666666666667</v>
      </c>
      <c r="J23">
        <f t="shared" si="0"/>
        <v>0.347966666666667</v>
      </c>
      <c r="K23">
        <f t="shared" si="0"/>
        <v>0.3161</v>
      </c>
    </row>
    <row r="24" ht="12.5" spans="3:11">
      <c r="C24" t="s">
        <v>17</v>
      </c>
      <c r="D24">
        <f>_xlfn.STDEV.S(D18:D20)</f>
        <v>0.0564789341259199</v>
      </c>
      <c r="E24">
        <f t="shared" ref="E24:K24" si="1">_xlfn.STDEV.S(E18:E20)</f>
        <v>0.108662888482376</v>
      </c>
      <c r="F24">
        <f t="shared" si="1"/>
        <v>0.127273838631511</v>
      </c>
      <c r="G24">
        <f t="shared" si="1"/>
        <v>0.193276391039706</v>
      </c>
      <c r="H24">
        <f t="shared" si="1"/>
        <v>0.129231781436817</v>
      </c>
      <c r="I24">
        <f t="shared" si="1"/>
        <v>0.170511475664641</v>
      </c>
      <c r="J24">
        <f t="shared" si="1"/>
        <v>0.0594224144017502</v>
      </c>
      <c r="K24">
        <f t="shared" si="1"/>
        <v>0.0282260517961687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0.4561</v>
      </c>
      <c r="E28">
        <v>0.0564789341259199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0.543133333333333</v>
      </c>
      <c r="E31">
        <v>0.108662888482376</v>
      </c>
      <c r="F31">
        <v>3</v>
      </c>
      <c r="H31">
        <f>LOG10(C31)</f>
        <v>0</v>
      </c>
      <c r="I31" s="11">
        <f>D31/$D$28</f>
        <v>1.19082072644888</v>
      </c>
      <c r="J31" s="11">
        <f>E31/$D$28</f>
        <v>0.238243561680281</v>
      </c>
      <c r="K31">
        <f>F31</f>
        <v>3</v>
      </c>
    </row>
    <row r="32" customHeight="1" spans="3:11">
      <c r="C32">
        <v>2</v>
      </c>
      <c r="D32">
        <v>0.5716</v>
      </c>
      <c r="E32">
        <v>0.127273838631511</v>
      </c>
      <c r="F32">
        <v>3</v>
      </c>
      <c r="H32">
        <f t="shared" ref="H32:H37" si="3">LOG10(C32)</f>
        <v>0.301029995663981</v>
      </c>
      <c r="I32" s="11">
        <f t="shared" ref="I32:I37" si="4">D32/$D$28</f>
        <v>1.25323393992545</v>
      </c>
      <c r="J32" s="11">
        <f t="shared" ref="J32:J37" si="5">E32/$D$28</f>
        <v>0.279048100485664</v>
      </c>
      <c r="K32">
        <f t="shared" ref="K32:K37" si="6">F32</f>
        <v>3</v>
      </c>
    </row>
    <row r="33" customHeight="1" spans="3:11">
      <c r="C33">
        <v>8</v>
      </c>
      <c r="D33">
        <v>0.551533333333333</v>
      </c>
      <c r="E33">
        <v>0.193276391039706</v>
      </c>
      <c r="F33">
        <v>3</v>
      </c>
      <c r="H33">
        <f t="shared" si="3"/>
        <v>0.903089986991944</v>
      </c>
      <c r="I33" s="11">
        <f t="shared" si="4"/>
        <v>1.20923774026164</v>
      </c>
      <c r="J33" s="11">
        <f t="shared" si="5"/>
        <v>0.423758805173659</v>
      </c>
      <c r="K33">
        <f t="shared" si="6"/>
        <v>3</v>
      </c>
    </row>
    <row r="34" customHeight="1" spans="3:11">
      <c r="C34">
        <v>16</v>
      </c>
      <c r="D34">
        <v>0.570066666666667</v>
      </c>
      <c r="E34">
        <v>0.129231781436817</v>
      </c>
      <c r="F34">
        <v>3</v>
      </c>
      <c r="H34">
        <f t="shared" si="3"/>
        <v>1.20411998265592</v>
      </c>
      <c r="I34" s="11">
        <f t="shared" si="4"/>
        <v>1.24987210407074</v>
      </c>
      <c r="J34" s="11">
        <f t="shared" si="5"/>
        <v>0.283340893305892</v>
      </c>
      <c r="K34">
        <f t="shared" si="6"/>
        <v>3</v>
      </c>
    </row>
    <row r="35" customHeight="1" spans="3:11">
      <c r="C35">
        <v>32</v>
      </c>
      <c r="D35">
        <v>0.551666666666667</v>
      </c>
      <c r="E35">
        <v>0.170511475664641</v>
      </c>
      <c r="F35">
        <v>3</v>
      </c>
      <c r="H35">
        <f t="shared" si="3"/>
        <v>1.50514997831991</v>
      </c>
      <c r="I35" s="11">
        <f t="shared" si="4"/>
        <v>1.20953007381422</v>
      </c>
      <c r="J35" s="11">
        <f t="shared" si="5"/>
        <v>0.373846690779743</v>
      </c>
      <c r="K35">
        <f t="shared" si="6"/>
        <v>3</v>
      </c>
    </row>
    <row r="36" customHeight="1" spans="3:11">
      <c r="C36">
        <v>64</v>
      </c>
      <c r="D36">
        <v>0.347966666666667</v>
      </c>
      <c r="E36">
        <v>0.0594224144017502</v>
      </c>
      <c r="F36">
        <v>3</v>
      </c>
      <c r="H36">
        <f t="shared" si="3"/>
        <v>1.80617997398389</v>
      </c>
      <c r="I36" s="11">
        <f t="shared" si="4"/>
        <v>0.762917488854783</v>
      </c>
      <c r="J36" s="11">
        <f t="shared" si="5"/>
        <v>0.130283741288643</v>
      </c>
      <c r="K36">
        <f t="shared" si="6"/>
        <v>3</v>
      </c>
    </row>
    <row r="37" customHeight="1" spans="3:11">
      <c r="C37">
        <v>128</v>
      </c>
      <c r="D37">
        <v>0.3161</v>
      </c>
      <c r="E37">
        <v>0.0282260517961687</v>
      </c>
      <c r="F37">
        <v>3</v>
      </c>
      <c r="H37">
        <f t="shared" si="3"/>
        <v>2.10720996964787</v>
      </c>
      <c r="I37" s="11">
        <f t="shared" si="4"/>
        <v>0.693049769787327</v>
      </c>
      <c r="J37" s="11">
        <f t="shared" si="5"/>
        <v>0.0618856649773487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0.3852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0.4699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0.5044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7">
        <v>0.394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0.3392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0.4931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0.4685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0.6678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0.2923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0.4269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0.6662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0.6217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7">
        <v>0.278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0.3428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0.7243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0.5875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0.2868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0.4366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0.6946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0.579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0.2355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0.3856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0.7263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0.5431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0.2304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0.3108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0.4165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0.3166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0.3075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0.2872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0.3436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0.3175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3.2818181818182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2021-03-20T05:21:00Z</dcterms:created>
  <dcterms:modified xsi:type="dcterms:W3CDTF">2021-03-22T02:55:30Z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