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150" windowHeight="449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<sst xmlns="http://schemas.openxmlformats.org/spreadsheetml/2006/main" count="384" uniqueCount="172">
  <si>
    <t>检测结果</t>
  </si>
  <si>
    <t>MCF-7 28号化合物.skax</t>
  </si>
  <si>
    <t>2021/3/22 15:49:28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</si>
  <si>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</si>
  <si>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</si>
  <si>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</si>
  <si>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</si>
  <si>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</si>
  <si>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</si>
  <si>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</si>
  <si>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</si>
  <si>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</si>
  <si>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</si>
  <si>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</si>
  <si>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</si>
  <si>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</si>
  <si>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</si>
  <si>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</si>
  <si>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</si>
  <si>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</si>
  <si>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</si>
  <si>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</si>
  <si>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</si>
  <si>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</si>
  <si>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</si>
  <si>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</si>
  <si>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</si>
  <si>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</si>
  <si>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</si>
  <si>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</si>
  <si>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</si>
  <si>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</si>
  <si>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</si>
  <si>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</si>
  <si>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</si>
  <si>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</si>
  <si>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</si>
  <si>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</si>
  <si>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</si>
  <si>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</si>
  <si>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</si>
  <si>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</si>
  <si>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</si>
  <si>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</si>
  <si>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</si>
  <si>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</si>
  <si>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</si>
  <si>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</si>
  <si>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</si>
  <si>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</si>
  <si>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</si>
  <si>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</si>
  <si>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</si>
  <si>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</si>
  <si>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</si>
  <si>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</si>
  <si>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</si>
  <si>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</si>
  <si>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</si>
  <si>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</si>
  <si>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</si>
  <si>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</si>
  <si>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</si>
  <si>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</si>
  <si>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</si>
  <si>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</si>
  <si>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</si>
  <si>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</si>
  <si>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</si>
  <si>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</si>
  <si>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</si>
  <si>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</si>
  <si>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</si>
  <si>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</si>
  <si>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</si>
  <si>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</si>
  <si>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</si>
  <si>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</si>
  <si>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</si>
  <si>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</si>
  <si>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</si>
  <si>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</si>
  <si>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</si>
  <si>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</si>
  <si>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</si>
  <si>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</si>
  <si>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</si>
  <si>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</si>
  <si>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</si>
  <si>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</si>
  <si>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</si>
  <si>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</si>
  <si>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</si>
  <si>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</si>
  <si>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</si>
  <si>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</si>
  <si>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</si>
  <si>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</si>
  <si>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</si>
  <si>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</si>
  <si>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</si>
  <si>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</si>
  <si>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</si>
  <si>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</si>
  <si>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</si>
  <si>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</si>
  <si>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</si>
  <si>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</si>
  <si>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</si>
  <si>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</si>
  <si>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</si>
  <si>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</si>
  <si>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</si>
  <si>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</si>
  <si>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</si>
  <si>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</si>
  <si>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</si>
  <si>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</si>
  <si>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</si>
  <si>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</si>
  <si>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</si>
  <si>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</si>
  <si>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</si>
  <si>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</si>
  <si>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</si>
  <si>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</si>
  <si>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</si>
  <si>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</si>
  <si>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</si>
  <si>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</si>
  <si>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</si>
  <si>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</si>
  <si>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</si>
  <si>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</si>
  <si>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</si>
  <si>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</si>
  <si>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</si>
  <si>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</si>
  <si>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</si>
  <si>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</si>
  <si>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</si>
  <si>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</si>
  <si>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</si>
  <si>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</si>
  <si>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</si>
  <si>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</si>
  <si>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</si>
  <si>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</si>
  <si>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</si>
  <si>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</si>
  <si>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</si>
  <si>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</si>
  <si>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</si>
  <si>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</si>
  <si>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</si>
  <si>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</si>
  <si>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</si>
  <si>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</si>
  <si>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</si>
  <si>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</si>
  <si>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28号化合物.skax 已启动</t>
  </si>
  <si>
    <t>温度</t>
  </si>
  <si>
    <t>37.0°C</t>
  </si>
  <si>
    <t>步骤 吸光度 1 已启动</t>
  </si>
  <si>
    <t>2021/3/22 15:49:37</t>
  </si>
  <si>
    <t>步骤 吸光度 1 已结束</t>
  </si>
  <si>
    <t>36.9°C</t>
  </si>
  <si>
    <t>2021/3/22 15:49:45</t>
  </si>
  <si>
    <t>程序 MCF-7 28号化合物.skax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</si>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</sst>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"/>
    <numFmt numFmtId="177" formatCode="0.0000"/>
    <numFmt numFmtId="44" formatCode="_ &quot;￥&quot;* #,##0.00_ ;_ &quot;￥&quot;* \-#,##0.00_ ;_ &quot;￥&quot;* &quot;-&quot;??_ ;_ @_ 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7" fillId="14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9" borderId="9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9" borderId="5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17" fillId="23" borderId="10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J29" workbookViewId="0">
      <selection activeCell="N41" sqref="N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09090909090909" customWidth="1"/>
    <col min="4" max="11" width="10.7181818181818" customWidth="1"/>
    <col min="12" max="12" width="4.14545454545455" customWidth="1"/>
    <col min="13" max="13" width="8.09090909090909" customWidth="1"/>
    <col min="14" max="15" width="12.8181818181818"/>
    <col min="17" max="17" width="12.8181818181818"/>
    <col min="19" max="19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2.6602</v>
      </c>
      <c r="E13" s="9">
        <v>2.5499</v>
      </c>
      <c r="F13" s="9">
        <v>2.4398</v>
      </c>
      <c r="G13" s="9">
        <v>2.4648</v>
      </c>
      <c r="H13" s="9">
        <v>2.1927</v>
      </c>
      <c r="I13" s="9">
        <v>1.8788</v>
      </c>
      <c r="J13" s="9">
        <v>1.6439</v>
      </c>
      <c r="K13" s="9">
        <v>0.7807</v>
      </c>
    </row>
    <row r="14" ht="12.5" spans="1:11">
      <c r="A14" t="s">
        <v>11</v>
      </c>
      <c r="D14" s="9">
        <v>2.6009</v>
      </c>
      <c r="E14" s="9">
        <v>2.7563</v>
      </c>
      <c r="F14" s="9">
        <v>2.8686</v>
      </c>
      <c r="G14" s="9">
        <v>2.6625</v>
      </c>
      <c r="H14" s="9">
        <v>2.4142</v>
      </c>
      <c r="I14" s="9">
        <v>1.8576</v>
      </c>
      <c r="J14" s="9">
        <v>1.1796</v>
      </c>
      <c r="K14" s="9">
        <v>1.0026</v>
      </c>
    </row>
    <row r="15" ht="12.5" spans="1:11">
      <c r="A15" t="s">
        <v>12</v>
      </c>
      <c r="D15" s="9">
        <v>2.1583</v>
      </c>
      <c r="E15" s="9">
        <v>2.6086</v>
      </c>
      <c r="F15" s="9">
        <v>2.4235</v>
      </c>
      <c r="G15" s="9">
        <v>2.2854</v>
      </c>
      <c r="H15" s="9">
        <v>1.8166</v>
      </c>
      <c r="I15" s="9">
        <v>1.5493</v>
      </c>
      <c r="J15" s="9">
        <v>1.0726</v>
      </c>
      <c r="K15" s="9">
        <v>0.9338</v>
      </c>
    </row>
    <row r="16" ht="12.5" spans="1:11">
      <c r="A16" t="s">
        <v>13</v>
      </c>
      <c r="D16" s="9">
        <v>1.6608</v>
      </c>
      <c r="E16" s="9">
        <v>2.069</v>
      </c>
      <c r="F16" s="9">
        <v>2.259</v>
      </c>
      <c r="G16" s="9">
        <v>1.8742</v>
      </c>
      <c r="H16" s="9">
        <v>1.9949</v>
      </c>
      <c r="I16" s="9">
        <v>1.7109</v>
      </c>
      <c r="J16" s="9">
        <v>1.3779</v>
      </c>
      <c r="K16" s="9">
        <v>0.9125</v>
      </c>
    </row>
    <row r="17" ht="12.5" spans="1:1">
      <c r="A17" t="s">
        <v>14</v>
      </c>
    </row>
    <row r="18" ht="12.5" spans="1:11">
      <c r="A18" t="s">
        <v>15</v>
      </c>
      <c r="D18" s="9">
        <v>2.6602</v>
      </c>
      <c r="E18" s="9">
        <v>2.5499</v>
      </c>
      <c r="F18" s="9">
        <v>2.4398</v>
      </c>
      <c r="G18" s="9">
        <v>2.4648</v>
      </c>
      <c r="H18" s="9">
        <v>2.1927</v>
      </c>
      <c r="I18" s="9">
        <v>1.8788</v>
      </c>
      <c r="J18" s="9">
        <v>1.6439</v>
      </c>
      <c r="K18" s="9">
        <v>1.0026</v>
      </c>
    </row>
    <row r="19" ht="12.5" spans="4:11">
      <c r="D19" s="9">
        <v>2.6009</v>
      </c>
      <c r="E19" s="9">
        <v>2.7563</v>
      </c>
      <c r="F19" s="9">
        <v>2.4235</v>
      </c>
      <c r="G19" s="9">
        <v>2.6625</v>
      </c>
      <c r="H19" s="9">
        <v>1.8166</v>
      </c>
      <c r="I19" s="9">
        <v>1.8576</v>
      </c>
      <c r="J19" s="9">
        <v>1.1796</v>
      </c>
      <c r="K19" s="9">
        <v>0.9338</v>
      </c>
    </row>
    <row r="20" ht="12.5" spans="2:13">
      <c r="B20" s="8"/>
      <c r="C20" s="8"/>
      <c r="D20" s="9">
        <v>2.1583</v>
      </c>
      <c r="E20" s="9">
        <v>2.6086</v>
      </c>
      <c r="F20" s="9">
        <v>2.259</v>
      </c>
      <c r="G20" s="9">
        <v>2.2854</v>
      </c>
      <c r="H20" s="9">
        <v>1.9949</v>
      </c>
      <c r="I20" s="9">
        <v>1.7109</v>
      </c>
      <c r="J20" s="9">
        <v>1.3779</v>
      </c>
      <c r="K20" s="9">
        <v>0.9125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2.47313333333333</v>
      </c>
      <c r="E23">
        <f t="shared" ref="E23:K23" si="0">AVERAGE(E18:E20)</f>
        <v>2.63826666666667</v>
      </c>
      <c r="F23">
        <f t="shared" si="0"/>
        <v>2.3741</v>
      </c>
      <c r="G23">
        <f t="shared" si="0"/>
        <v>2.4709</v>
      </c>
      <c r="H23">
        <f t="shared" si="0"/>
        <v>2.0014</v>
      </c>
      <c r="I23">
        <f t="shared" si="0"/>
        <v>1.81576666666667</v>
      </c>
      <c r="J23">
        <f t="shared" si="0"/>
        <v>1.40046666666667</v>
      </c>
      <c r="K23">
        <f t="shared" si="0"/>
        <v>0.949633333333333</v>
      </c>
    </row>
    <row r="24" ht="12.5" spans="3:11">
      <c r="C24" t="s">
        <v>17</v>
      </c>
      <c r="D24">
        <f>_xlfn.STDEV.S(D18:D20)</f>
        <v>0.274261086071891</v>
      </c>
      <c r="E24">
        <f t="shared" ref="E24:K24" si="1">_xlfn.STDEV.S(E18:E20)</f>
        <v>0.106350003917881</v>
      </c>
      <c r="F24">
        <f t="shared" si="1"/>
        <v>0.100012149261977</v>
      </c>
      <c r="G24">
        <f t="shared" si="1"/>
        <v>0.18862399105098</v>
      </c>
      <c r="H24">
        <f t="shared" si="1"/>
        <v>0.188134233992647</v>
      </c>
      <c r="I24">
        <f t="shared" si="1"/>
        <v>0.0914337100490477</v>
      </c>
      <c r="J24">
        <f t="shared" si="1"/>
        <v>0.232971164167013</v>
      </c>
      <c r="K24">
        <f t="shared" si="1"/>
        <v>0.0470905864619812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8">
      <c r="C28">
        <v>0</v>
      </c>
      <c r="D28">
        <v>2.47313333333333</v>
      </c>
      <c r="E28">
        <v>0.274261086071891</v>
      </c>
      <c r="F28">
        <v>3</v>
      </c>
      <c r="N28" s="6">
        <v>2.6602</v>
      </c>
      <c r="P28" s="6">
        <v>2.6009</v>
      </c>
      <c r="R28" s="6">
        <v>2.1583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2.63826666666667</v>
      </c>
      <c r="E31">
        <v>0.106350003917881</v>
      </c>
      <c r="F31">
        <v>3</v>
      </c>
      <c r="H31">
        <f>LOG10(C31)</f>
        <v>0</v>
      </c>
      <c r="I31" s="11">
        <f>D31/$D$28</f>
        <v>1.06677089791627</v>
      </c>
      <c r="J31" s="11">
        <f>E31/$D$28</f>
        <v>0.043002131136432</v>
      </c>
      <c r="K31">
        <f>F31</f>
        <v>3</v>
      </c>
      <c r="N31" s="6">
        <v>2.5499</v>
      </c>
      <c r="O31" s="12">
        <f>N31/$N$28</f>
        <v>0.958536952108864</v>
      </c>
      <c r="P31" s="6">
        <v>2.7563</v>
      </c>
      <c r="Q31" s="12">
        <f>P31/$P$28</f>
        <v>1.05974854857934</v>
      </c>
      <c r="R31" s="6">
        <v>2.6086</v>
      </c>
      <c r="S31" s="12">
        <f>R31/$R$28</f>
        <v>1.2086364268174</v>
      </c>
    </row>
    <row r="32" customHeight="1" spans="3:19">
      <c r="C32">
        <v>2</v>
      </c>
      <c r="D32">
        <v>2.3741</v>
      </c>
      <c r="E32">
        <v>0.100012149261977</v>
      </c>
      <c r="F32">
        <v>3</v>
      </c>
      <c r="H32">
        <f t="shared" ref="H32:H37" si="3">LOG10(C32)</f>
        <v>0.301029995663981</v>
      </c>
      <c r="I32" s="11">
        <f t="shared" ref="I32:I37" si="4">D32/$D$28</f>
        <v>0.959956330700596</v>
      </c>
      <c r="J32" s="11">
        <f t="shared" ref="J32:J37" si="5">E32/$D$28</f>
        <v>0.040439448983197</v>
      </c>
      <c r="K32">
        <f t="shared" ref="K32:K37" si="6">F32</f>
        <v>3</v>
      </c>
      <c r="N32" s="6">
        <v>2.4398</v>
      </c>
      <c r="O32" s="12">
        <f t="shared" ref="O32:O37" si="7">N32/$N$28</f>
        <v>0.917149086534847</v>
      </c>
      <c r="P32" s="6">
        <v>2.4235</v>
      </c>
      <c r="Q32" s="12">
        <f t="shared" ref="Q32:Q37" si="8">P32/$P$28</f>
        <v>0.931792840939675</v>
      </c>
      <c r="R32" s="6">
        <v>2.259</v>
      </c>
      <c r="S32" s="12">
        <f t="shared" ref="S32:S37" si="9">R32/$R$28</f>
        <v>1.04665709122921</v>
      </c>
    </row>
    <row r="33" customHeight="1" spans="3:19">
      <c r="C33">
        <v>8</v>
      </c>
      <c r="D33">
        <v>2.4709</v>
      </c>
      <c r="E33">
        <v>0.18862399105098</v>
      </c>
      <c r="F33">
        <v>3</v>
      </c>
      <c r="H33">
        <f t="shared" si="3"/>
        <v>0.903089986991944</v>
      </c>
      <c r="I33" s="11">
        <f t="shared" si="4"/>
        <v>0.999096962018492</v>
      </c>
      <c r="J33" s="11">
        <f t="shared" si="5"/>
        <v>0.0762692364817827</v>
      </c>
      <c r="K33">
        <f t="shared" si="6"/>
        <v>3</v>
      </c>
      <c r="N33" s="6">
        <v>2.4648</v>
      </c>
      <c r="O33" s="12">
        <f t="shared" si="7"/>
        <v>0.926546876174724</v>
      </c>
      <c r="P33" s="6">
        <v>2.6625</v>
      </c>
      <c r="Q33" s="12">
        <f t="shared" si="8"/>
        <v>1.02368410934676</v>
      </c>
      <c r="R33" s="6">
        <v>2.2854</v>
      </c>
      <c r="S33" s="12">
        <f t="shared" si="9"/>
        <v>1.05888894036974</v>
      </c>
    </row>
    <row r="34" customHeight="1" spans="3:19">
      <c r="C34">
        <v>16</v>
      </c>
      <c r="D34">
        <v>2.0014</v>
      </c>
      <c r="E34">
        <v>0.188134233992647</v>
      </c>
      <c r="F34">
        <v>3</v>
      </c>
      <c r="H34">
        <f t="shared" si="3"/>
        <v>1.20411998265592</v>
      </c>
      <c r="I34" s="11">
        <f t="shared" si="4"/>
        <v>0.809256813219398</v>
      </c>
      <c r="J34" s="11">
        <f t="shared" si="5"/>
        <v>0.0760712054853412</v>
      </c>
      <c r="K34">
        <f t="shared" si="6"/>
        <v>3</v>
      </c>
      <c r="N34" s="6">
        <v>2.1927</v>
      </c>
      <c r="O34" s="12">
        <f t="shared" si="7"/>
        <v>0.824261333734306</v>
      </c>
      <c r="P34" s="6">
        <v>1.8166</v>
      </c>
      <c r="Q34" s="12">
        <f t="shared" si="8"/>
        <v>0.698450536352801</v>
      </c>
      <c r="R34" s="6">
        <v>1.9949</v>
      </c>
      <c r="S34" s="12">
        <f t="shared" si="9"/>
        <v>0.924292267062039</v>
      </c>
    </row>
    <row r="35" customHeight="1" spans="3:19">
      <c r="C35">
        <v>32</v>
      </c>
      <c r="D35">
        <v>1.81576666666667</v>
      </c>
      <c r="E35">
        <v>0.0914337100490477</v>
      </c>
      <c r="F35">
        <v>3</v>
      </c>
      <c r="H35">
        <f t="shared" si="3"/>
        <v>1.50514997831991</v>
      </c>
      <c r="I35" s="11">
        <f t="shared" si="4"/>
        <v>0.734196835323611</v>
      </c>
      <c r="J35" s="11">
        <f t="shared" si="5"/>
        <v>0.0369707968497645</v>
      </c>
      <c r="K35">
        <f t="shared" si="6"/>
        <v>3</v>
      </c>
      <c r="N35" s="6">
        <v>1.8788</v>
      </c>
      <c r="O35" s="12">
        <f t="shared" si="7"/>
        <v>0.706262687016014</v>
      </c>
      <c r="P35" s="6">
        <v>1.8576</v>
      </c>
      <c r="Q35" s="12">
        <f t="shared" si="8"/>
        <v>0.714214310431005</v>
      </c>
      <c r="R35" s="6">
        <v>1.7109</v>
      </c>
      <c r="S35" s="12">
        <f t="shared" si="9"/>
        <v>0.79270722327758</v>
      </c>
    </row>
    <row r="36" customHeight="1" spans="3:19">
      <c r="C36">
        <v>64</v>
      </c>
      <c r="D36">
        <v>1.40046666666667</v>
      </c>
      <c r="E36">
        <v>0.232971164167013</v>
      </c>
      <c r="F36">
        <v>3</v>
      </c>
      <c r="H36">
        <f t="shared" si="3"/>
        <v>1.80617997398389</v>
      </c>
      <c r="I36" s="11">
        <f t="shared" si="4"/>
        <v>0.56627220529962</v>
      </c>
      <c r="J36" s="11">
        <f t="shared" si="5"/>
        <v>0.0942008103756421</v>
      </c>
      <c r="K36">
        <f t="shared" si="6"/>
        <v>3</v>
      </c>
      <c r="N36" s="6">
        <v>1.6439</v>
      </c>
      <c r="O36" s="12">
        <f t="shared" si="7"/>
        <v>0.617961055559732</v>
      </c>
      <c r="P36" s="6">
        <v>1.1796</v>
      </c>
      <c r="Q36" s="12">
        <f t="shared" si="8"/>
        <v>0.453535314698758</v>
      </c>
      <c r="R36" s="6">
        <v>1.3779</v>
      </c>
      <c r="S36" s="12">
        <f t="shared" si="9"/>
        <v>0.638419126164111</v>
      </c>
    </row>
    <row r="37" customHeight="1" spans="3:19">
      <c r="C37">
        <v>128</v>
      </c>
      <c r="D37">
        <v>0.949633333333333</v>
      </c>
      <c r="E37">
        <v>0.0470905864619812</v>
      </c>
      <c r="F37">
        <v>3</v>
      </c>
      <c r="H37">
        <f t="shared" si="3"/>
        <v>2.10720996964787</v>
      </c>
      <c r="I37" s="11">
        <f t="shared" si="4"/>
        <v>0.383979836644473</v>
      </c>
      <c r="J37" s="11">
        <f t="shared" si="5"/>
        <v>0.0190408603641728</v>
      </c>
      <c r="K37">
        <f t="shared" si="6"/>
        <v>3</v>
      </c>
      <c r="N37" s="6">
        <v>1.0026</v>
      </c>
      <c r="O37" s="12">
        <f t="shared" si="7"/>
        <v>0.376888955717615</v>
      </c>
      <c r="P37" s="6">
        <v>0.9338</v>
      </c>
      <c r="Q37" s="12">
        <f t="shared" si="8"/>
        <v>0.359029566688454</v>
      </c>
      <c r="R37" s="6">
        <v>0.9125</v>
      </c>
      <c r="S37" s="12">
        <f t="shared" si="9"/>
        <v>0.422786452300422</v>
      </c>
    </row>
    <row r="39" customHeight="1" spans="13:16">
      <c r="M39" t="s">
        <v>21</v>
      </c>
      <c r="N39">
        <v>87.93</v>
      </c>
      <c r="O39">
        <v>62.88</v>
      </c>
      <c r="P39">
        <v>97.24</v>
      </c>
    </row>
    <row r="40" customHeight="1" spans="13:14">
      <c r="M40" t="s">
        <v>17</v>
      </c>
      <c r="N40">
        <f>_xlfn.STDEV.S(N39:P39)</f>
        <v>17.770707170322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2.6602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2.6009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2.1583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6">
        <v>1.6608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2.5499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2.7563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2.6086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7">
        <v>2.069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2.4398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2.8686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2.4235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7">
        <v>2.259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2.4648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2.6625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2.2854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1.8742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2.1927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2.4142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1.8166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1.9949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1.8788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1.8576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1.5493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1.7109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1.6439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6">
        <v>1.1796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1.0726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1.3779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0.7807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1.0026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0.9338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0.9125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2</v>
      </c>
      <c r="C5" t="s">
        <v>161</v>
      </c>
      <c r="D5" t="s">
        <v>162</v>
      </c>
    </row>
    <row r="6" ht="12.5" spans="2:3">
      <c r="B6" t="s">
        <v>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166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2021-03-22T07:54:00Z</dcterms:created>
  <dcterms:modified xsi:type="dcterms:W3CDTF">2021-06-14T01:42:54Z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52A009B51D164882A4EF8CC99B2316F1</vt:lpwstr>
  </property>
</Properties>
</file>