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<sst xmlns="http://schemas.openxmlformats.org/spreadsheetml/2006/main" count="385" uniqueCount="173">
  <si>
    <t>检测结果</t>
  </si>
  <si>
    <t>A549 15号化合物.skax</t>
  </si>
  <si>
    <t>2021/3/21 18:27:10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</si>
  <si>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</si>
  <si>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</si>
  <si>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</si>
  <si>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</si>
  <si>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</si>
  <si>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</si>
  <si>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</si>
  <si>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</si>
  <si>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</si>
  <si>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</si>
  <si>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</si>
  <si>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</si>
  <si>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</si>
  <si>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</si>
  <si>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</si>
  <si>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</si>
  <si>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</si>
  <si>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</si>
  <si>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</si>
  <si>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</si>
  <si>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</si>
  <si>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</si>
  <si>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</si>
  <si>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</si>
  <si>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</si>
  <si>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</si>
  <si>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</si>
  <si>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</si>
  <si>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</si>
  <si>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</si>
  <si>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</si>
  <si>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</si>
  <si>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</si>
  <si>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</si>
  <si>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</si>
  <si>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</si>
  <si>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</si>
  <si>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</si>
  <si>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</si>
  <si>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</si>
  <si>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</si>
  <si>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</si>
  <si>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</si>
  <si>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</si>
  <si>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</si>
  <si>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</si>
  <si>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</si>
  <si>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</si>
  <si>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</si>
  <si>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</si>
  <si>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</si>
  <si>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</si>
  <si>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</si>
  <si>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</si>
  <si>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</si>
  <si>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</si>
  <si>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</si>
  <si>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</si>
  <si>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</si>
  <si>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</si>
  <si>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</si>
  <si>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</si>
  <si>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</si>
  <si>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</si>
  <si>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</si>
  <si>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</si>
  <si>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</si>
  <si>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</si>
  <si>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</si>
  <si>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</si>
  <si>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</si>
  <si>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</si>
  <si>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</si>
  <si>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</si>
  <si>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</si>
  <si>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</si>
  <si>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</si>
  <si>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</si>
  <si>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</si>
  <si>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</si>
  <si>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</si>
  <si>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</si>
  <si>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</si>
  <si>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</si>
  <si>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</si>
  <si>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</si>
  <si>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</si>
  <si>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</si>
  <si>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</si>
  <si>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</si>
  <si>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</si>
  <si>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</si>
  <si>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</si>
  <si>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</si>
  <si>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</si>
  <si>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</si>
  <si>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</si>
  <si>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</si>
  <si>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</si>
  <si>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</si>
  <si>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</si>
  <si>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</si>
  <si>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</si>
  <si>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</si>
  <si>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</si>
  <si>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</si>
  <si>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</si>
  <si>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</si>
  <si>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</si>
  <si>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</si>
  <si>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</si>
  <si>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</si>
  <si>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</si>
  <si>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</si>
  <si>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</si>
  <si>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</si>
  <si>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</si>
  <si>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</si>
  <si>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</si>
  <si>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</si>
  <si>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</si>
  <si>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</si>
  <si>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</si>
  <si>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</si>
  <si>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</si>
  <si>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</si>
  <si>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</si>
  <si>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</si>
  <si>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</si>
  <si>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</si>
  <si>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</si>
  <si>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</si>
  <si>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</si>
  <si>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</si>
  <si>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</si>
  <si>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</si>
  <si>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</si>
  <si>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</si>
  <si>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</si>
  <si>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</si>
  <si>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</si>
  <si>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</si>
  <si>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</si>
  <si>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</si>
  <si>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</si>
  <si>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</si>
  <si>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</si>
  <si>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</si>
  <si>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</si>
  <si>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</si>
  <si>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</si>
  <si>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</si>
  <si>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</si>
  <si>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</si>
  <si>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</si>
  <si>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</si>
  <si>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15号化合物.skax 已启动</t>
  </si>
  <si>
    <t>温度</t>
  </si>
  <si>
    <t>29.7°C</t>
  </si>
  <si>
    <t>步骤 吸光度 1 已启动</t>
  </si>
  <si>
    <t>2021/3/21 18:27:18</t>
  </si>
  <si>
    <t>步骤 吸光度 1 已结束</t>
  </si>
  <si>
    <t>30.0°C</t>
  </si>
  <si>
    <t>2021/3/21 18:27:26</t>
  </si>
  <si>
    <t>30.3°C</t>
  </si>
  <si>
    <t>2021/3/21 18:27:27</t>
  </si>
  <si>
    <t>程序 A549 15号化合物.skax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</si>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</sst>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4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12" borderId="5" applyNumberFormat="0" applyFon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2" fillId="23" borderId="9" applyNumberFormat="0" applyAlignment="0" applyProtection="0">
      <alignment vertical="center"/>
    </xf>
    <xf numFmtId="0" fontId="11" fillId="23" borderId="7" applyNumberFormat="0" applyAlignment="0" applyProtection="0">
      <alignment vertical="center"/>
    </xf>
    <xf numFmtId="0" fontId="10" fillId="22" borderId="8" applyNumberForma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5.90909090909091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0.5748</v>
      </c>
      <c r="E13" s="9">
        <v>0.6409</v>
      </c>
      <c r="F13" s="9">
        <v>0.678</v>
      </c>
      <c r="G13" s="9">
        <v>0.5743</v>
      </c>
      <c r="H13" s="9">
        <v>0.6888</v>
      </c>
      <c r="I13" s="9">
        <v>0.4545</v>
      </c>
      <c r="J13" s="9">
        <v>0.3286</v>
      </c>
      <c r="K13" s="9">
        <v>0.3648</v>
      </c>
    </row>
    <row r="14" ht="12.5" spans="1:11">
      <c r="A14" t="s">
        <v>11</v>
      </c>
      <c r="D14" s="9">
        <v>0.8034</v>
      </c>
      <c r="E14" s="9">
        <v>0.9026</v>
      </c>
      <c r="F14" s="9">
        <v>0.8898</v>
      </c>
      <c r="G14" s="9">
        <v>0.8685</v>
      </c>
      <c r="H14" s="9">
        <v>1.0768</v>
      </c>
      <c r="I14" s="9">
        <v>0.7175</v>
      </c>
      <c r="J14" s="9">
        <v>0.3686</v>
      </c>
      <c r="K14" s="9">
        <v>0.3879</v>
      </c>
    </row>
    <row r="15" ht="12.5" spans="1:11">
      <c r="A15" t="s">
        <v>12</v>
      </c>
      <c r="D15" s="9">
        <v>0.8645</v>
      </c>
      <c r="E15" s="9">
        <v>1.3009</v>
      </c>
      <c r="F15" s="9">
        <v>1.3753</v>
      </c>
      <c r="G15" s="9">
        <v>1.4428</v>
      </c>
      <c r="H15" s="9">
        <v>1.2155</v>
      </c>
      <c r="I15" s="9">
        <v>0.9891</v>
      </c>
      <c r="J15" s="9">
        <v>0.5505</v>
      </c>
      <c r="K15" s="9">
        <v>0.4562</v>
      </c>
    </row>
    <row r="16" ht="12.5" spans="1:11">
      <c r="A16" t="s">
        <v>13</v>
      </c>
      <c r="D16" s="9">
        <v>0.8092</v>
      </c>
      <c r="E16" s="9">
        <v>0.6872</v>
      </c>
      <c r="F16" s="9">
        <v>1.2199</v>
      </c>
      <c r="G16" s="9">
        <v>1.2342</v>
      </c>
      <c r="H16" s="9">
        <v>1.2038</v>
      </c>
      <c r="I16" s="9">
        <v>0.9642</v>
      </c>
      <c r="J16" s="9">
        <v>0.5945</v>
      </c>
      <c r="K16" s="9">
        <v>0.3723</v>
      </c>
    </row>
    <row r="17" ht="12.5" spans="1:1">
      <c r="A17" t="s">
        <v>14</v>
      </c>
    </row>
    <row r="18" ht="12.5" spans="1:11">
      <c r="A18" t="s">
        <v>15</v>
      </c>
      <c r="D18" s="9">
        <v>0.8034</v>
      </c>
      <c r="E18" s="9">
        <v>0.9026</v>
      </c>
      <c r="F18" s="9">
        <v>0.8898</v>
      </c>
      <c r="G18" s="9">
        <v>0.8685</v>
      </c>
      <c r="H18" s="9">
        <v>1.0768</v>
      </c>
      <c r="I18" s="9">
        <v>0.7175</v>
      </c>
      <c r="J18" s="9">
        <v>0.3686</v>
      </c>
      <c r="K18" s="9">
        <v>0.3648</v>
      </c>
    </row>
    <row r="19" ht="12.5" spans="4:11">
      <c r="D19" s="9">
        <v>0.8645</v>
      </c>
      <c r="E19" s="9">
        <v>1.3009</v>
      </c>
      <c r="F19" s="9">
        <v>1.3753</v>
      </c>
      <c r="G19" s="9">
        <v>1.4428</v>
      </c>
      <c r="H19" s="9">
        <v>1.2155</v>
      </c>
      <c r="I19" s="9">
        <v>0.9891</v>
      </c>
      <c r="J19" s="9">
        <v>0.5505</v>
      </c>
      <c r="K19" s="9">
        <v>0.3879</v>
      </c>
    </row>
    <row r="20" ht="12.5" spans="2:13">
      <c r="B20" s="8"/>
      <c r="C20" s="8"/>
      <c r="D20" s="9">
        <v>0.8092</v>
      </c>
      <c r="E20" s="9">
        <v>0.6872</v>
      </c>
      <c r="F20" s="9">
        <v>1.2199</v>
      </c>
      <c r="G20" s="9">
        <v>1.2342</v>
      </c>
      <c r="H20" s="9">
        <v>1.2038</v>
      </c>
      <c r="I20" s="9">
        <v>0.9642</v>
      </c>
      <c r="J20" s="9">
        <v>0.5945</v>
      </c>
      <c r="K20" s="9">
        <v>0.3723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0.8257</v>
      </c>
      <c r="E23">
        <f t="shared" ref="E23:K23" si="0">AVERAGE(E18:E20)</f>
        <v>0.963566666666667</v>
      </c>
      <c r="F23">
        <f t="shared" si="0"/>
        <v>1.16166666666667</v>
      </c>
      <c r="G23">
        <f t="shared" si="0"/>
        <v>1.18183333333333</v>
      </c>
      <c r="H23">
        <f t="shared" si="0"/>
        <v>1.16536666666667</v>
      </c>
      <c r="I23">
        <f t="shared" si="0"/>
        <v>0.890266666666667</v>
      </c>
      <c r="J23">
        <f t="shared" si="0"/>
        <v>0.504533333333333</v>
      </c>
      <c r="K23">
        <f t="shared" si="0"/>
        <v>0.375</v>
      </c>
    </row>
    <row r="24" ht="12.5" spans="3:11">
      <c r="C24" t="s">
        <v>17</v>
      </c>
      <c r="D24">
        <f>_xlfn.STDEV.S(D18:D20)</f>
        <v>0.033726695657891</v>
      </c>
      <c r="E24">
        <f t="shared" ref="E24:K24" si="1">_xlfn.STDEV.S(E18:E20)</f>
        <v>0.311359315475438</v>
      </c>
      <c r="F24">
        <f t="shared" si="1"/>
        <v>0.247933263870206</v>
      </c>
      <c r="G24">
        <f t="shared" si="1"/>
        <v>0.290709173115217</v>
      </c>
      <c r="H24">
        <f t="shared" si="1"/>
        <v>0.0769237501252593</v>
      </c>
      <c r="I24">
        <f t="shared" si="1"/>
        <v>0.150137414834988</v>
      </c>
      <c r="J24">
        <f t="shared" si="1"/>
        <v>0.119759773435546</v>
      </c>
      <c r="K24">
        <f t="shared" si="1"/>
        <v>0.0117843116048414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0.8257</v>
      </c>
      <c r="E28">
        <v>0.033726695657891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0.963566666666667</v>
      </c>
      <c r="E31">
        <v>0.311359315475438</v>
      </c>
      <c r="F31">
        <v>3</v>
      </c>
      <c r="H31">
        <f>LOG10(C31)</f>
        <v>0</v>
      </c>
      <c r="I31" s="11">
        <f>D31/$D$28</f>
        <v>1.16696944007105</v>
      </c>
      <c r="J31" s="11">
        <f>E31/$D$28</f>
        <v>0.377085279732879</v>
      </c>
      <c r="K31">
        <f>F31</f>
        <v>3</v>
      </c>
    </row>
    <row r="32" customHeight="1" spans="3:11">
      <c r="C32">
        <v>2</v>
      </c>
      <c r="D32">
        <v>1.16166666666667</v>
      </c>
      <c r="E32">
        <v>0.247933263870206</v>
      </c>
      <c r="F32">
        <v>3</v>
      </c>
      <c r="H32">
        <f t="shared" ref="H32:H37" si="3">LOG10(C32)</f>
        <v>0.301029995663981</v>
      </c>
      <c r="I32" s="11">
        <f t="shared" ref="I32:I37" si="4">D32/$D$28</f>
        <v>1.40688708570506</v>
      </c>
      <c r="J32" s="11">
        <f t="shared" ref="J32:J37" si="5">E32/$D$28</f>
        <v>0.300270393448233</v>
      </c>
      <c r="K32">
        <f t="shared" ref="K32:K37" si="6">F32</f>
        <v>3</v>
      </c>
    </row>
    <row r="33" customHeight="1" spans="3:11">
      <c r="C33">
        <v>8</v>
      </c>
      <c r="D33">
        <v>1.18183333333333</v>
      </c>
      <c r="E33">
        <v>0.290709173115217</v>
      </c>
      <c r="F33">
        <v>3</v>
      </c>
      <c r="H33">
        <f t="shared" si="3"/>
        <v>0.903089986991944</v>
      </c>
      <c r="I33" s="11">
        <f t="shared" si="4"/>
        <v>1.43131080699205</v>
      </c>
      <c r="J33" s="11">
        <f t="shared" si="5"/>
        <v>0.352076024119192</v>
      </c>
      <c r="K33">
        <f t="shared" si="6"/>
        <v>3</v>
      </c>
    </row>
    <row r="34" customHeight="1" spans="3:11">
      <c r="C34">
        <v>16</v>
      </c>
      <c r="D34">
        <v>1.16536666666667</v>
      </c>
      <c r="E34">
        <v>0.0769237501252593</v>
      </c>
      <c r="F34">
        <v>3</v>
      </c>
      <c r="H34">
        <f t="shared" si="3"/>
        <v>1.20411998265592</v>
      </c>
      <c r="I34" s="11">
        <f t="shared" si="4"/>
        <v>1.41136813208994</v>
      </c>
      <c r="J34" s="11">
        <f t="shared" si="5"/>
        <v>0.0931618628136845</v>
      </c>
      <c r="K34">
        <f t="shared" si="6"/>
        <v>3</v>
      </c>
    </row>
    <row r="35" customHeight="1" spans="3:11">
      <c r="C35">
        <v>32</v>
      </c>
      <c r="D35">
        <v>0.890266666666667</v>
      </c>
      <c r="E35">
        <v>0.150137414834988</v>
      </c>
      <c r="F35">
        <v>3</v>
      </c>
      <c r="H35">
        <f t="shared" si="3"/>
        <v>1.50514997831991</v>
      </c>
      <c r="I35" s="11">
        <f t="shared" si="4"/>
        <v>1.07819627790562</v>
      </c>
      <c r="J35" s="11">
        <f t="shared" si="5"/>
        <v>0.181830464860104</v>
      </c>
      <c r="K35">
        <f t="shared" si="6"/>
        <v>3</v>
      </c>
    </row>
    <row r="36" customHeight="1" spans="3:11">
      <c r="C36">
        <v>64</v>
      </c>
      <c r="D36">
        <v>0.504533333333333</v>
      </c>
      <c r="E36">
        <v>0.119759773435546</v>
      </c>
      <c r="F36">
        <v>3</v>
      </c>
      <c r="H36">
        <f t="shared" si="3"/>
        <v>1.80617997398389</v>
      </c>
      <c r="I36" s="11">
        <f t="shared" si="4"/>
        <v>0.611037099834484</v>
      </c>
      <c r="J36" s="11">
        <f t="shared" si="5"/>
        <v>0.145040297245423</v>
      </c>
      <c r="K36">
        <f t="shared" si="6"/>
        <v>3</v>
      </c>
    </row>
    <row r="37" customHeight="1" spans="3:11">
      <c r="C37">
        <v>128</v>
      </c>
      <c r="D37">
        <v>0.375</v>
      </c>
      <c r="E37">
        <v>0.0117843116048414</v>
      </c>
      <c r="F37">
        <v>3</v>
      </c>
      <c r="H37">
        <f t="shared" si="3"/>
        <v>2.10720996964787</v>
      </c>
      <c r="I37" s="11">
        <f t="shared" si="4"/>
        <v>0.454160106576238</v>
      </c>
      <c r="J37" s="11">
        <f t="shared" si="5"/>
        <v>0.0142719045716863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0.5748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0.8034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0.8645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0.8092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0.6409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0.9026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1.3009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0.6872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7">
        <v>0.678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0.8898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1.3753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1.2199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0.5743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0.8685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1.4428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1.2342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0.6888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1.0768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1.2155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1.2038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0.4545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0.7175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0.9891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0.9642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0.3286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0.3686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0.5505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0.5945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0.3648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0.3879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0.4562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0.3723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4">
      <c r="B9" t="s">
        <v>166</v>
      </c>
      <c r="C9" t="s">
        <v>160</v>
      </c>
      <c r="D9" t="s">
        <v>167</v>
      </c>
    </row>
    <row r="10" ht="12.5" spans="2:3">
      <c r="B10" t="s">
        <v>168</v>
      </c>
      <c r="C10" t="s">
        <v>169</v>
      </c>
    </row>
    <row r="11" ht="12.5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170</v>
      </c>
      <c r="B2" t="s">
        <v>171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172</v>
      </c>
      <c r="E13" s="4" t="s">
        <v>172</v>
      </c>
      <c r="F13" s="4" t="s">
        <v>172</v>
      </c>
      <c r="G13" s="4" t="s">
        <v>172</v>
      </c>
      <c r="H13" s="4" t="s">
        <v>172</v>
      </c>
      <c r="I13" s="4" t="s">
        <v>172</v>
      </c>
      <c r="J13" s="4" t="s">
        <v>172</v>
      </c>
      <c r="K13" s="4" t="s">
        <v>172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172</v>
      </c>
      <c r="E16" s="4" t="s">
        <v>172</v>
      </c>
      <c r="F16" s="4" t="s">
        <v>172</v>
      </c>
      <c r="G16" s="4" t="s">
        <v>172</v>
      </c>
      <c r="H16" s="4" t="s">
        <v>172</v>
      </c>
      <c r="I16" s="4" t="s">
        <v>172</v>
      </c>
      <c r="J16" s="4" t="s">
        <v>172</v>
      </c>
      <c r="K16" s="4" t="s">
        <v>172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172</v>
      </c>
      <c r="E19" s="4" t="s">
        <v>172</v>
      </c>
      <c r="F19" s="4" t="s">
        <v>172</v>
      </c>
      <c r="G19" s="4" t="s">
        <v>172</v>
      </c>
      <c r="H19" s="4" t="s">
        <v>172</v>
      </c>
      <c r="I19" s="4" t="s">
        <v>172</v>
      </c>
      <c r="J19" s="4" t="s">
        <v>172</v>
      </c>
      <c r="K19" s="4" t="s">
        <v>172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172</v>
      </c>
      <c r="E22" s="4" t="s">
        <v>172</v>
      </c>
      <c r="F22" s="4" t="s">
        <v>172</v>
      </c>
      <c r="G22" s="4" t="s">
        <v>172</v>
      </c>
      <c r="H22" s="4" t="s">
        <v>172</v>
      </c>
      <c r="I22" s="4" t="s">
        <v>172</v>
      </c>
      <c r="J22" s="4" t="s">
        <v>172</v>
      </c>
      <c r="K22" s="4" t="s">
        <v>172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2021-03-21T10:30:00Z</dcterms:created>
  <dcterms:modified xsi:type="dcterms:W3CDTF">2021-03-22T03:29:35Z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