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<sst xmlns="http://schemas.openxmlformats.org/spreadsheetml/2006/main" count="382" uniqueCount="171">
  <si>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</si>
  <si>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A549 12号化合物.skax</t>
  </si>
  <si>
    <t>2021/3/21 18:25:03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</si>
  <si>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</si>
  <si>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</si>
  <si>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</si>
  <si>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</si>
  <si>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</si>
  <si>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</si>
  <si>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</si>
  <si>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</si>
  <si>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</si>
  <si>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</si>
  <si>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</si>
  <si>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</si>
  <si>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</si>
  <si>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</si>
  <si>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</si>
  <si>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</si>
  <si>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</si>
  <si>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</si>
  <si>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</si>
  <si>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</si>
  <si>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</si>
  <si>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</si>
  <si>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</si>
  <si>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</si>
  <si>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</si>
  <si>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</si>
  <si>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</si>
  <si>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</si>
  <si>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</si>
  <si>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</si>
  <si>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</si>
  <si>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</si>
  <si>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</si>
  <si>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</si>
  <si>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</si>
  <si>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</si>
  <si>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</si>
  <si>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</si>
  <si>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</si>
  <si>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</si>
  <si>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</si>
  <si>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</si>
  <si>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</si>
  <si>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</si>
  <si>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</si>
  <si>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</si>
  <si>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</si>
  <si>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</si>
  <si>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</si>
  <si>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</si>
  <si>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</si>
  <si>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</si>
  <si>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</si>
  <si>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</si>
  <si>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</si>
  <si>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</si>
  <si>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</si>
  <si>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</si>
  <si>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</si>
  <si>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</si>
  <si>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</si>
  <si>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</si>
  <si>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</si>
  <si>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</si>
  <si>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</si>
  <si>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</si>
  <si>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</si>
  <si>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</si>
  <si>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</si>
  <si>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</si>
  <si>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</si>
  <si>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</si>
  <si>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</si>
  <si>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</si>
  <si>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</si>
  <si>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</si>
  <si>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</si>
  <si>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</si>
  <si>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</si>
  <si>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</si>
  <si>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</si>
  <si>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</si>
  <si>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</si>
  <si>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</si>
  <si>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</si>
  <si>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</si>
  <si>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</si>
  <si>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</si>
  <si>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</si>
  <si>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</si>
  <si>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</si>
  <si>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</si>
  <si>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</si>
  <si>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</si>
  <si>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</si>
  <si>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</si>
  <si>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</si>
  <si>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</si>
  <si>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</si>
  <si>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</si>
  <si>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</si>
  <si>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</si>
  <si>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</si>
  <si>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</si>
  <si>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</si>
  <si>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</si>
  <si>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</si>
  <si>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</si>
  <si>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</si>
  <si>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</si>
  <si>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</si>
  <si>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</si>
  <si>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</si>
  <si>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</si>
  <si>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</si>
  <si>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</si>
  <si>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</si>
  <si>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</si>
  <si>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</si>
  <si>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</si>
  <si>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</si>
  <si>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</si>
  <si>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</si>
  <si>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</si>
  <si>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</si>
  <si>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</si>
  <si>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</si>
  <si>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</si>
  <si>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</si>
  <si>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</si>
  <si>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</si>
  <si>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</si>
  <si>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</si>
  <si>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</si>
  <si>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</si>
  <si>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</si>
  <si>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</si>
  <si>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</si>
  <si>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</si>
  <si>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</si>
  <si>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</si>
  <si>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</si>
  <si>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</si>
  <si>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</si>
  <si>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</si>
  <si>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</si>
  <si>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</si>
  <si>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</si>
  <si>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</si>
  <si>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</si>
  <si>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</si>
  <si>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</si>
  <si>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</si>
  <si>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</si>
  <si>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</si>
  <si>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</si>
  <si>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12号化合物.skax 已启动</t>
  </si>
  <si>
    <t>温度</t>
  </si>
  <si>
    <t>23.4°C</t>
  </si>
  <si>
    <t>步骤 吸光度 1 已启动</t>
  </si>
  <si>
    <t>2021/3/21 18:25:11</t>
  </si>
  <si>
    <t>步骤 吸光度 1 已结束</t>
  </si>
  <si>
    <t>23.9°C</t>
  </si>
  <si>
    <t>2021/3/21 18:25:20</t>
  </si>
  <si>
    <t>程序 A549 12号化合物.skax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</si>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</sst>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"/>
    <numFmt numFmtId="44" formatCode="_ &quot;￥&quot;* #,##0.00_ ;_ &quot;￥&quot;* \-#,##0.00_ ;_ &quot;￥&quot;* &quot;-&quot;??_ ;_ @_ "/>
    <numFmt numFmtId="177" formatCode="0.0000"/>
    <numFmt numFmtId="178" formatCode="0.000"/>
    <numFmt numFmtId="41" formatCode="_ * #,##0_ ;_ * \-#,##0_ ;_ * &quot;-&quot;_ ;_ @_ "/>
    <numFmt numFmtId="43" formatCode="_ * #,##0.00_ ;_ * \-#,##0.00_ ;_ * &quot;-&quot;??_ ;_ @_ "/>
  </numFmts>
  <fonts count="21">
    <font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1" borderId="8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9" borderId="9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17" fillId="21" borderId="10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8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81818181818182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0.7103</v>
      </c>
      <c r="E13" s="10">
        <v>0.8154</v>
      </c>
      <c r="F13" s="10">
        <v>0.7057</v>
      </c>
      <c r="G13" s="10">
        <v>0.6623</v>
      </c>
      <c r="H13" s="10">
        <v>0.5967</v>
      </c>
      <c r="I13" s="10">
        <v>0.6902</v>
      </c>
      <c r="J13" s="10">
        <v>0.7</v>
      </c>
      <c r="K13" s="10">
        <v>0.6428</v>
      </c>
    </row>
    <row r="14" ht="12.5" spans="1:11">
      <c r="A14" t="s">
        <v>11</v>
      </c>
      <c r="D14" s="10">
        <v>1.0025</v>
      </c>
      <c r="E14" s="10">
        <v>0.9948</v>
      </c>
      <c r="F14" s="10">
        <v>0.9625</v>
      </c>
      <c r="G14" s="10">
        <v>0.7544</v>
      </c>
      <c r="H14" s="10">
        <v>0.8271</v>
      </c>
      <c r="I14" s="10">
        <v>0.832</v>
      </c>
      <c r="J14" s="10">
        <v>1.0492</v>
      </c>
      <c r="K14" s="10">
        <v>0.7521</v>
      </c>
    </row>
    <row r="15" ht="12.5" spans="1:11">
      <c r="A15" t="s">
        <v>12</v>
      </c>
      <c r="D15" s="10">
        <v>0.7974</v>
      </c>
      <c r="E15" s="10">
        <v>1.0463</v>
      </c>
      <c r="F15" s="10">
        <v>1.3095</v>
      </c>
      <c r="G15" s="10">
        <v>1.328</v>
      </c>
      <c r="H15" s="10">
        <v>1.1407</v>
      </c>
      <c r="I15" s="10">
        <v>1.1199</v>
      </c>
      <c r="J15" s="10">
        <v>0.9332</v>
      </c>
      <c r="K15" s="10">
        <v>0.7236</v>
      </c>
    </row>
    <row r="16" ht="12.5" spans="1:11">
      <c r="A16" t="s">
        <v>13</v>
      </c>
      <c r="D16" s="10">
        <v>0.8057</v>
      </c>
      <c r="E16" s="10">
        <v>1.1044</v>
      </c>
      <c r="F16" s="10">
        <v>1.2089</v>
      </c>
      <c r="G16" s="10">
        <v>1.2382</v>
      </c>
      <c r="H16" s="10">
        <v>1.2248</v>
      </c>
      <c r="I16" s="10">
        <v>1.1072</v>
      </c>
      <c r="J16" s="10">
        <v>1.0882</v>
      </c>
      <c r="K16" s="10">
        <v>0.6696</v>
      </c>
    </row>
    <row r="17" ht="12.5" spans="1:1">
      <c r="A17" t="s">
        <v>14</v>
      </c>
    </row>
    <row r="18" ht="12.5" spans="1:11">
      <c r="A18" t="s">
        <v>15</v>
      </c>
      <c r="D18" s="10">
        <v>0.7103</v>
      </c>
      <c r="E18" s="10">
        <v>0.9948</v>
      </c>
      <c r="F18" s="10">
        <v>0.9625</v>
      </c>
      <c r="G18" s="10">
        <v>0.7544</v>
      </c>
      <c r="H18" s="10">
        <v>0.8271</v>
      </c>
      <c r="I18" s="10">
        <v>0.832</v>
      </c>
      <c r="J18" s="10">
        <v>1.0492</v>
      </c>
      <c r="K18" s="10">
        <v>0.7521</v>
      </c>
    </row>
    <row r="19" ht="12.5" spans="4:11">
      <c r="D19" s="10">
        <v>0.7974</v>
      </c>
      <c r="E19" s="10">
        <v>1.0463</v>
      </c>
      <c r="F19" s="10">
        <v>1.3095</v>
      </c>
      <c r="G19" s="10">
        <v>1.328</v>
      </c>
      <c r="H19" s="10">
        <v>1.1407</v>
      </c>
      <c r="I19" s="10">
        <v>1.1199</v>
      </c>
      <c r="J19" s="10">
        <v>0.9332</v>
      </c>
      <c r="K19" s="10">
        <v>0.7236</v>
      </c>
    </row>
    <row r="20" ht="12.5" spans="2:13">
      <c r="B20" s="9"/>
      <c r="C20" s="9"/>
      <c r="D20" s="10">
        <v>0.8057</v>
      </c>
      <c r="E20" s="10">
        <v>1.1044</v>
      </c>
      <c r="F20" s="10">
        <v>1.2089</v>
      </c>
      <c r="G20" s="10">
        <v>1.2382</v>
      </c>
      <c r="H20" s="10">
        <v>1.2248</v>
      </c>
      <c r="I20" s="10">
        <v>1.1072</v>
      </c>
      <c r="J20" s="10">
        <v>1.0882</v>
      </c>
      <c r="K20" s="10">
        <v>0.6696</v>
      </c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0.771133333333333</v>
      </c>
      <c r="E23">
        <f t="shared" ref="E23:K23" si="0">AVERAGE(E18:E20)</f>
        <v>1.0485</v>
      </c>
      <c r="F23">
        <f t="shared" si="0"/>
        <v>1.1603</v>
      </c>
      <c r="G23">
        <f t="shared" si="0"/>
        <v>1.10686666666667</v>
      </c>
      <c r="H23">
        <f t="shared" si="0"/>
        <v>1.0642</v>
      </c>
      <c r="I23">
        <f t="shared" si="0"/>
        <v>1.0197</v>
      </c>
      <c r="J23">
        <f t="shared" si="0"/>
        <v>1.02353333333333</v>
      </c>
      <c r="K23">
        <f t="shared" si="0"/>
        <v>0.7151</v>
      </c>
    </row>
    <row r="24" ht="12.5" spans="3:11">
      <c r="C24" t="s">
        <v>17</v>
      </c>
      <c r="D24">
        <f>_xlfn.STDEV.S(D18:D20)</f>
        <v>0.0528464126817831</v>
      </c>
      <c r="E24">
        <f t="shared" ref="E24:K24" si="1">_xlfn.STDEV.S(E18:E20)</f>
        <v>0.0548331104352106</v>
      </c>
      <c r="F24">
        <f t="shared" si="1"/>
        <v>0.178532125960568</v>
      </c>
      <c r="G24">
        <f t="shared" si="1"/>
        <v>0.308529696031571</v>
      </c>
      <c r="H24">
        <f t="shared" si="1"/>
        <v>0.209596063894339</v>
      </c>
      <c r="I24">
        <f t="shared" si="1"/>
        <v>0.162676949811582</v>
      </c>
      <c r="J24">
        <f t="shared" si="1"/>
        <v>0.0806246447020595</v>
      </c>
      <c r="K24">
        <f t="shared" si="1"/>
        <v>0.0419016706110866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0.771133333333333</v>
      </c>
      <c r="E28">
        <v>0.0528464126817831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1.0485</v>
      </c>
      <c r="E31">
        <v>0.0548331104352106</v>
      </c>
      <c r="F31">
        <v>3</v>
      </c>
      <c r="H31">
        <f>LOG10(C31)</f>
        <v>0</v>
      </c>
      <c r="I31" s="12">
        <f>D31/$D$28</f>
        <v>1.35968704071929</v>
      </c>
      <c r="J31" s="12">
        <f>E31/$D$28</f>
        <v>0.0711071718274539</v>
      </c>
      <c r="K31">
        <f>F31</f>
        <v>3</v>
      </c>
    </row>
    <row r="32" customHeight="1" spans="3:11">
      <c r="C32">
        <v>2</v>
      </c>
      <c r="D32">
        <v>1.1603</v>
      </c>
      <c r="E32">
        <v>0.178532125960568</v>
      </c>
      <c r="F32">
        <v>3</v>
      </c>
      <c r="H32">
        <f t="shared" ref="H32:H37" si="3">LOG10(C32)</f>
        <v>0.301029995663981</v>
      </c>
      <c r="I32" s="12">
        <f t="shared" ref="I32:I37" si="4">D32/$D$28</f>
        <v>1.50466845335869</v>
      </c>
      <c r="J32" s="12">
        <f t="shared" ref="J32:J37" si="5">E32/$D$28</f>
        <v>0.231519139743107</v>
      </c>
      <c r="K32">
        <f t="shared" ref="K32:K37" si="6">F32</f>
        <v>3</v>
      </c>
    </row>
    <row r="33" customHeight="1" spans="3:11">
      <c r="C33">
        <v>8</v>
      </c>
      <c r="D33">
        <v>1.10686666666667</v>
      </c>
      <c r="E33">
        <v>0.308529696031571</v>
      </c>
      <c r="F33">
        <v>3</v>
      </c>
      <c r="H33">
        <f t="shared" si="3"/>
        <v>0.903089986991944</v>
      </c>
      <c r="I33" s="12">
        <f t="shared" si="4"/>
        <v>1.43537650211809</v>
      </c>
      <c r="J33" s="12">
        <f t="shared" si="5"/>
        <v>0.400099026581962</v>
      </c>
      <c r="K33">
        <f t="shared" si="6"/>
        <v>3</v>
      </c>
    </row>
    <row r="34" customHeight="1" spans="3:11">
      <c r="C34">
        <v>16</v>
      </c>
      <c r="D34">
        <v>1.0642</v>
      </c>
      <c r="E34">
        <v>0.209596063894339</v>
      </c>
      <c r="F34">
        <v>3</v>
      </c>
      <c r="H34">
        <f t="shared" si="3"/>
        <v>1.20411998265592</v>
      </c>
      <c r="I34" s="12">
        <f t="shared" si="4"/>
        <v>1.38004668453359</v>
      </c>
      <c r="J34" s="12">
        <f t="shared" si="5"/>
        <v>0.271802624571202</v>
      </c>
      <c r="K34">
        <f t="shared" si="6"/>
        <v>3</v>
      </c>
    </row>
    <row r="35" customHeight="1" spans="3:11">
      <c r="C35">
        <v>32</v>
      </c>
      <c r="D35">
        <v>1.0197</v>
      </c>
      <c r="E35">
        <v>0.162676949811582</v>
      </c>
      <c r="F35">
        <v>3</v>
      </c>
      <c r="H35">
        <f t="shared" si="3"/>
        <v>1.50514997831991</v>
      </c>
      <c r="I35" s="12">
        <f t="shared" si="4"/>
        <v>1.32233941384975</v>
      </c>
      <c r="J35" s="12">
        <f t="shared" si="5"/>
        <v>0.210958264647163</v>
      </c>
      <c r="K35">
        <f t="shared" si="6"/>
        <v>3</v>
      </c>
    </row>
    <row r="36" customHeight="1" spans="3:11">
      <c r="C36">
        <v>64</v>
      </c>
      <c r="D36">
        <v>1.02353333333333</v>
      </c>
      <c r="E36">
        <v>0.0806246447020595</v>
      </c>
      <c r="F36">
        <v>3</v>
      </c>
      <c r="H36">
        <f t="shared" si="3"/>
        <v>1.80617997398389</v>
      </c>
      <c r="I36" s="12">
        <f t="shared" si="4"/>
        <v>1.32731045214835</v>
      </c>
      <c r="J36" s="12">
        <f t="shared" si="5"/>
        <v>0.104553442597985</v>
      </c>
      <c r="K36">
        <f t="shared" si="6"/>
        <v>3</v>
      </c>
    </row>
    <row r="37" customHeight="1" spans="3:11">
      <c r="C37">
        <v>128</v>
      </c>
      <c r="D37">
        <v>0.7151</v>
      </c>
      <c r="E37">
        <v>0.0419016706110866</v>
      </c>
      <c r="F37">
        <v>3</v>
      </c>
      <c r="H37">
        <f t="shared" si="3"/>
        <v>2.10720996964787</v>
      </c>
      <c r="I37" s="12">
        <f t="shared" si="4"/>
        <v>0.927336388000346</v>
      </c>
      <c r="J37" s="12">
        <f t="shared" si="5"/>
        <v>0.05433777636088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0.7103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1.0025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0.7974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0.8057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0.8154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0.9948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1.0463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1.1044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0.7057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0.9625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1.3095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1.2089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0.6623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0.7544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7">
        <v>1.328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1.2382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0.5967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0.8271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1.1407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1.2248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0.6902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7">
        <v>0.832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1.1199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1.1072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8">
        <v>0.7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1.0492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0.9332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1.0882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0.6428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0.7521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0.7236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0.6696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165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2021-03-21T10:30:00Z</dcterms:created>
  <dcterms:modified xsi:type="dcterms:W3CDTF">2021-03-22T03:08:31Z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