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<sst xmlns="http://schemas.openxmlformats.org/spreadsheetml/2006/main" count="382" uniqueCount="170">
  <si>
    <t>检测结果</t>
  </si>
  <si>
    <t>A549 21号化合物 (1).skax</t>
  </si>
  <si>
    <t>2021/3/22 16:01:28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</si>
  <si>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</si>
  <si>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</si>
  <si>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</si>
  <si>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</si>
  <si>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</si>
  <si>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</si>
  <si>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</si>
  <si>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</si>
  <si>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</si>
  <si>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</si>
  <si>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</si>
  <si>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</si>
  <si>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</si>
  <si>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</si>
  <si>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</si>
  <si>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</si>
  <si>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</si>
  <si>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</si>
  <si>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</si>
  <si>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</si>
  <si>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</si>
  <si>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</si>
  <si>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</si>
  <si>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</si>
  <si>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</si>
  <si>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</si>
  <si>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</si>
  <si>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</si>
  <si>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</si>
  <si>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</si>
  <si>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</si>
  <si>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</si>
  <si>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</si>
  <si>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</si>
  <si>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</si>
  <si>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</si>
  <si>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</si>
  <si>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</si>
  <si>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</si>
  <si>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</si>
  <si>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</si>
  <si>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</si>
  <si>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</si>
  <si>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</si>
  <si>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</si>
  <si>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</si>
  <si>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</si>
  <si>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</si>
  <si>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</si>
  <si>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</si>
  <si>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</si>
  <si>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</si>
  <si>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</si>
  <si>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</si>
  <si>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</si>
  <si>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</si>
  <si>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</si>
  <si>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</si>
  <si>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</si>
  <si>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</si>
  <si>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</si>
  <si>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</si>
  <si>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</si>
  <si>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</si>
  <si>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</si>
  <si>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</si>
  <si>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</si>
  <si>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</si>
  <si>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</si>
  <si>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</si>
  <si>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</si>
  <si>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</si>
  <si>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</si>
  <si>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</si>
  <si>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</si>
  <si>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</si>
  <si>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</si>
  <si>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</si>
  <si>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</si>
  <si>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</si>
  <si>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</si>
  <si>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</si>
  <si>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</si>
  <si>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</si>
  <si>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</si>
  <si>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</si>
  <si>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</si>
  <si>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</si>
  <si>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</si>
  <si>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</si>
  <si>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</si>
  <si>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</si>
  <si>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</si>
  <si>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</si>
  <si>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</si>
  <si>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</si>
  <si>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</si>
  <si>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</si>
  <si>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</si>
  <si>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</si>
  <si>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</si>
  <si>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</si>
  <si>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</si>
  <si>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</si>
  <si>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</si>
  <si>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</si>
  <si>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</si>
  <si>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</si>
  <si>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</si>
  <si>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</si>
  <si>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</si>
  <si>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</si>
  <si>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</si>
  <si>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</si>
  <si>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</si>
  <si>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</si>
  <si>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</si>
  <si>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</si>
  <si>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</si>
  <si>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</si>
  <si>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</si>
  <si>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</si>
  <si>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</si>
  <si>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</si>
  <si>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</si>
  <si>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</si>
  <si>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</si>
  <si>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</si>
  <si>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</si>
  <si>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</si>
  <si>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</si>
  <si>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</si>
  <si>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</si>
  <si>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</si>
  <si>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</si>
  <si>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</si>
  <si>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</si>
  <si>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</si>
  <si>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</si>
  <si>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</si>
  <si>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</si>
  <si>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</si>
  <si>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</si>
  <si>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</si>
  <si>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</si>
  <si>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</si>
  <si>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</si>
  <si>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</si>
  <si>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</si>
  <si>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</si>
  <si>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</si>
  <si>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</si>
  <si>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</si>
  <si>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</si>
  <si>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</si>
  <si>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</si>
  <si>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21号化合物 (1).skax 已启动</t>
  </si>
  <si>
    <t>温度</t>
  </si>
  <si>
    <t>37.0°C</t>
  </si>
  <si>
    <t>步骤 吸光度 1 已启动</t>
  </si>
  <si>
    <t>2021/3/22 16:01:37</t>
  </si>
  <si>
    <t>步骤 吸光度 1 已结束</t>
  </si>
  <si>
    <t>2021/3/22 16:01:45</t>
  </si>
  <si>
    <t>程序 A549 21号化合物 (1).skax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</si>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</sst>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  <numFmt numFmtId="44" formatCode="_ &quot;￥&quot;* #,##0.00_ ;_ &quot;￥&quot;* \-#,##0.00_ ;_ &quot;￥&quot;* &quot;-&quot;??_ ;_ @_ 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6" fillId="10" borderId="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5" borderId="6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0" fillId="26" borderId="12" applyNumberFormat="0" applyAlignment="0" applyProtection="0">
      <alignment vertical="center"/>
    </xf>
    <xf numFmtId="0" fontId="16" fillId="26" borderId="7" applyNumberFormat="0" applyAlignment="0" applyProtection="0">
      <alignment vertical="center"/>
    </xf>
    <xf numFmtId="0" fontId="19" fillId="29" borderId="11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8" workbookViewId="0">
      <selection activeCell="N33" sqref="N33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72727272727273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0.0588</v>
      </c>
      <c r="E13" s="9">
        <v>0.1708</v>
      </c>
      <c r="F13" s="9">
        <v>0.1747</v>
      </c>
      <c r="G13" s="9">
        <v>0.1674</v>
      </c>
      <c r="H13" s="9">
        <v>0.1962</v>
      </c>
      <c r="I13" s="9">
        <v>0.2288</v>
      </c>
      <c r="J13" s="9">
        <v>0.3436</v>
      </c>
      <c r="K13" s="9">
        <v>0.4427</v>
      </c>
    </row>
    <row r="14" ht="12.5" spans="1:11">
      <c r="A14" t="s">
        <v>11</v>
      </c>
      <c r="D14" s="9">
        <v>0.3591</v>
      </c>
      <c r="E14" s="9">
        <v>0.523</v>
      </c>
      <c r="F14" s="9">
        <v>0.558</v>
      </c>
      <c r="G14" s="9">
        <v>0.4746</v>
      </c>
      <c r="H14" s="9">
        <v>0.286</v>
      </c>
      <c r="I14" s="9">
        <v>0.3043</v>
      </c>
      <c r="J14" s="9">
        <v>0.2617</v>
      </c>
      <c r="K14" s="9">
        <v>0.2297</v>
      </c>
    </row>
    <row r="15" ht="12.5" spans="1:11">
      <c r="A15" t="s">
        <v>12</v>
      </c>
      <c r="D15" s="9">
        <v>0.2955</v>
      </c>
      <c r="E15" s="9">
        <v>0.5984</v>
      </c>
      <c r="F15" s="9">
        <v>0.5869</v>
      </c>
      <c r="G15" s="9">
        <v>0.5182</v>
      </c>
      <c r="H15" s="9">
        <v>0.4344</v>
      </c>
      <c r="I15" s="9">
        <v>0.333</v>
      </c>
      <c r="J15" s="9">
        <v>0.2949</v>
      </c>
      <c r="K15" s="9">
        <v>0.2935</v>
      </c>
    </row>
    <row r="16" ht="12.5" spans="1:11">
      <c r="A16" t="s">
        <v>13</v>
      </c>
      <c r="D16" s="9">
        <v>0.4002</v>
      </c>
      <c r="E16" s="9">
        <v>0.5382</v>
      </c>
      <c r="F16" s="9">
        <v>0.5205</v>
      </c>
      <c r="G16" s="9">
        <v>0.5406</v>
      </c>
      <c r="H16" s="9">
        <v>0.3881</v>
      </c>
      <c r="I16" s="9">
        <v>0.3448</v>
      </c>
      <c r="J16" s="9">
        <v>0.3221</v>
      </c>
      <c r="K16" s="9">
        <v>0.3346</v>
      </c>
    </row>
    <row r="17" ht="12.5" spans="1:1">
      <c r="A17" t="s">
        <v>14</v>
      </c>
    </row>
    <row r="18" ht="12.5" spans="1:11">
      <c r="A18" t="s">
        <v>15</v>
      </c>
      <c r="D18" s="9">
        <v>0.3591</v>
      </c>
      <c r="E18" s="9">
        <v>0.523</v>
      </c>
      <c r="F18" s="9">
        <v>0.558</v>
      </c>
      <c r="G18" s="9">
        <v>0.4746</v>
      </c>
      <c r="H18" s="9">
        <v>0.286</v>
      </c>
      <c r="I18" s="9">
        <v>0.3043</v>
      </c>
      <c r="J18" s="9">
        <v>0.2617</v>
      </c>
      <c r="K18" s="9">
        <v>0.2297</v>
      </c>
    </row>
    <row r="19" ht="12.5" spans="4:11">
      <c r="D19" s="9">
        <v>0.4002</v>
      </c>
      <c r="E19" s="9">
        <v>0.5382</v>
      </c>
      <c r="F19" s="9">
        <v>0.5869</v>
      </c>
      <c r="G19" s="9">
        <v>0.5182</v>
      </c>
      <c r="H19" s="9">
        <v>0.3881</v>
      </c>
      <c r="I19" s="9">
        <v>0.333</v>
      </c>
      <c r="J19" s="9">
        <v>0.2949</v>
      </c>
      <c r="K19" s="9">
        <v>0.2935</v>
      </c>
    </row>
    <row r="20" ht="12.5" spans="2:13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AVERAGE(D18:D19)</f>
        <v>0.37965</v>
      </c>
      <c r="E23">
        <f t="shared" ref="E23:K23" si="0">AVERAGE(E18:E19)</f>
        <v>0.5306</v>
      </c>
      <c r="F23">
        <f t="shared" si="0"/>
        <v>0.57245</v>
      </c>
      <c r="G23">
        <f t="shared" si="0"/>
        <v>0.4964</v>
      </c>
      <c r="H23">
        <f t="shared" si="0"/>
        <v>0.33705</v>
      </c>
      <c r="I23">
        <f t="shared" si="0"/>
        <v>0.31865</v>
      </c>
      <c r="J23">
        <f t="shared" si="0"/>
        <v>0.2783</v>
      </c>
      <c r="K23">
        <f t="shared" si="0"/>
        <v>0.2616</v>
      </c>
    </row>
    <row r="24" ht="12.5" spans="3:11">
      <c r="C24" t="s">
        <v>17</v>
      </c>
      <c r="D24">
        <f>_xlfn.STDEV.S(D18:D19)</f>
        <v>0.0290620887067671</v>
      </c>
      <c r="E24">
        <f t="shared" ref="E24:K24" si="1">_xlfn.STDEV.S(E18:E19)</f>
        <v>0.0107480230740355</v>
      </c>
      <c r="F24">
        <f t="shared" si="1"/>
        <v>0.0204353859762912</v>
      </c>
      <c r="G24">
        <f t="shared" si="1"/>
        <v>0.0308298556597335</v>
      </c>
      <c r="H24">
        <f t="shared" si="1"/>
        <v>0.0721956023591465</v>
      </c>
      <c r="I24">
        <f t="shared" si="1"/>
        <v>0.0202939646200539</v>
      </c>
      <c r="J24">
        <f t="shared" si="1"/>
        <v>0.0234759451353934</v>
      </c>
      <c r="K24">
        <f t="shared" si="1"/>
        <v>0.0451134126397017</v>
      </c>
    </row>
    <row r="25" ht="12.5" spans="3:11">
      <c r="C25" t="s">
        <v>18</v>
      </c>
      <c r="D25">
        <f>COUNT(D18:D19)</f>
        <v>2</v>
      </c>
      <c r="E25">
        <f t="shared" ref="E25:K25" si="2">COUNT(E18:E19)</f>
        <v>2</v>
      </c>
      <c r="F25">
        <f t="shared" si="2"/>
        <v>2</v>
      </c>
      <c r="G25">
        <f t="shared" si="2"/>
        <v>2</v>
      </c>
      <c r="H25">
        <f t="shared" si="2"/>
        <v>2</v>
      </c>
      <c r="I25">
        <f t="shared" si="2"/>
        <v>2</v>
      </c>
      <c r="J25">
        <f t="shared" si="2"/>
        <v>2</v>
      </c>
      <c r="K25">
        <f t="shared" si="2"/>
        <v>2</v>
      </c>
    </row>
    <row r="26" ht="12.5"/>
    <row r="27" ht="12.5"/>
    <row r="28" spans="3:6">
      <c r="C28">
        <v>0</v>
      </c>
      <c r="D28">
        <v>0.37965</v>
      </c>
      <c r="E28">
        <v>0.0290620887067671</v>
      </c>
      <c r="F28">
        <v>2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0.5306</v>
      </c>
      <c r="E31">
        <v>0.0107480230740355</v>
      </c>
      <c r="F31">
        <v>2</v>
      </c>
      <c r="H31">
        <f>LOG10(C31)</f>
        <v>0</v>
      </c>
      <c r="I31" s="11">
        <f>D31/$D$28</f>
        <v>1.39760305544581</v>
      </c>
      <c r="J31" s="11">
        <f>E31/$D$28</f>
        <v>0.028310346566668</v>
      </c>
      <c r="K31">
        <f>F31</f>
        <v>2</v>
      </c>
    </row>
    <row r="32" customHeight="1" spans="3:11">
      <c r="C32">
        <v>2</v>
      </c>
      <c r="D32">
        <v>0.57245</v>
      </c>
      <c r="E32">
        <v>0.0204353859762912</v>
      </c>
      <c r="F32">
        <v>2</v>
      </c>
      <c r="H32">
        <f t="shared" ref="H32:H37" si="3">LOG10(C32)</f>
        <v>0.301029995663981</v>
      </c>
      <c r="I32" s="11">
        <f t="shared" ref="I32:I37" si="4">D32/$D$28</f>
        <v>1.50783616488871</v>
      </c>
      <c r="J32" s="11">
        <f t="shared" ref="J32:J37" si="5">E32/$D$28</f>
        <v>0.0538269089326779</v>
      </c>
      <c r="K32">
        <f t="shared" ref="K32:K37" si="6">F32</f>
        <v>2</v>
      </c>
    </row>
    <row r="33" customHeight="1" spans="3:11">
      <c r="C33">
        <v>8</v>
      </c>
      <c r="D33">
        <v>0.4964</v>
      </c>
      <c r="E33">
        <v>0.0308298556597335</v>
      </c>
      <c r="F33">
        <v>2</v>
      </c>
      <c r="H33">
        <f t="shared" si="3"/>
        <v>0.903089986991944</v>
      </c>
      <c r="I33" s="11">
        <f t="shared" si="4"/>
        <v>1.30752008428816</v>
      </c>
      <c r="J33" s="11">
        <f t="shared" si="5"/>
        <v>0.0812059940991267</v>
      </c>
      <c r="K33">
        <f t="shared" si="6"/>
        <v>2</v>
      </c>
    </row>
    <row r="34" customHeight="1" spans="3:11">
      <c r="C34">
        <v>16</v>
      </c>
      <c r="D34">
        <v>0.33705</v>
      </c>
      <c r="E34">
        <v>0.0721956023591465</v>
      </c>
      <c r="F34">
        <v>2</v>
      </c>
      <c r="H34">
        <f t="shared" si="3"/>
        <v>1.20411998265592</v>
      </c>
      <c r="I34" s="11">
        <f t="shared" si="4"/>
        <v>0.887791386803635</v>
      </c>
      <c r="J34" s="11">
        <f t="shared" si="5"/>
        <v>0.19016357792479</v>
      </c>
      <c r="K34">
        <f t="shared" si="6"/>
        <v>2</v>
      </c>
    </row>
    <row r="35" customHeight="1" spans="3:11">
      <c r="C35">
        <v>32</v>
      </c>
      <c r="D35">
        <v>0.31865</v>
      </c>
      <c r="E35">
        <v>0.0202939646200539</v>
      </c>
      <c r="F35">
        <v>2</v>
      </c>
      <c r="H35">
        <f t="shared" si="3"/>
        <v>1.50514997831991</v>
      </c>
      <c r="I35" s="11">
        <f t="shared" si="4"/>
        <v>0.83932569471882</v>
      </c>
      <c r="J35" s="11">
        <f t="shared" si="5"/>
        <v>0.0534544043725903</v>
      </c>
      <c r="K35">
        <f t="shared" si="6"/>
        <v>2</v>
      </c>
    </row>
    <row r="36" customHeight="1" spans="3:11">
      <c r="C36">
        <v>64</v>
      </c>
      <c r="D36">
        <v>0.2783</v>
      </c>
      <c r="E36">
        <v>0.0234759451353934</v>
      </c>
      <c r="F36">
        <v>2</v>
      </c>
      <c r="H36">
        <f t="shared" si="3"/>
        <v>1.80617997398389</v>
      </c>
      <c r="I36" s="11">
        <f t="shared" si="4"/>
        <v>0.733043592782826</v>
      </c>
      <c r="J36" s="11">
        <f t="shared" si="5"/>
        <v>0.0618357569745644</v>
      </c>
      <c r="K36">
        <f t="shared" si="6"/>
        <v>2</v>
      </c>
    </row>
    <row r="37" customHeight="1" spans="3:11">
      <c r="C37">
        <v>128</v>
      </c>
      <c r="D37">
        <v>0.2616</v>
      </c>
      <c r="E37">
        <v>0.0451134126397017</v>
      </c>
      <c r="F37">
        <v>2</v>
      </c>
      <c r="H37">
        <f t="shared" si="3"/>
        <v>2.10720996964787</v>
      </c>
      <c r="I37" s="11">
        <f t="shared" si="4"/>
        <v>0.689055709205847</v>
      </c>
      <c r="J37" s="11">
        <f t="shared" si="5"/>
        <v>0.118828954667988</v>
      </c>
      <c r="K37">
        <f t="shared" si="6"/>
        <v>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0.0588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0.3591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0.2955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0.4002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0.1708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7">
        <v>0.523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0.5984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0.5382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0.1747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7">
        <v>0.558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0.5869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0.5205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0.1674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0.4746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0.5182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0.5406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0.1962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7">
        <v>0.286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0.4344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0.3881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0.2288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0.3043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7">
        <v>0.333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0.3448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0.3436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0.2617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0.2949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0.3221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0.4427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0.2297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0.2935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0.3346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7.2818181818182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161</v>
      </c>
    </row>
    <row r="9" ht="12.5" spans="2:3">
      <c r="B9" t="s">
        <v>165</v>
      </c>
      <c r="C9" t="s">
        <v>166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167</v>
      </c>
      <c r="B2" t="s">
        <v>168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169</v>
      </c>
      <c r="E13" s="4" t="s">
        <v>169</v>
      </c>
      <c r="F13" s="4" t="s">
        <v>169</v>
      </c>
      <c r="G13" s="4" t="s">
        <v>169</v>
      </c>
      <c r="H13" s="4" t="s">
        <v>169</v>
      </c>
      <c r="I13" s="4" t="s">
        <v>169</v>
      </c>
      <c r="J13" s="4" t="s">
        <v>169</v>
      </c>
      <c r="K13" s="4" t="s">
        <v>169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169</v>
      </c>
      <c r="E16" s="4" t="s">
        <v>169</v>
      </c>
      <c r="F16" s="4" t="s">
        <v>169</v>
      </c>
      <c r="G16" s="4" t="s">
        <v>169</v>
      </c>
      <c r="H16" s="4" t="s">
        <v>169</v>
      </c>
      <c r="I16" s="4" t="s">
        <v>169</v>
      </c>
      <c r="J16" s="4" t="s">
        <v>169</v>
      </c>
      <c r="K16" s="4" t="s">
        <v>169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169</v>
      </c>
      <c r="E19" s="4" t="s">
        <v>169</v>
      </c>
      <c r="F19" s="4" t="s">
        <v>169</v>
      </c>
      <c r="G19" s="4" t="s">
        <v>169</v>
      </c>
      <c r="H19" s="4" t="s">
        <v>169</v>
      </c>
      <c r="I19" s="4" t="s">
        <v>169</v>
      </c>
      <c r="J19" s="4" t="s">
        <v>169</v>
      </c>
      <c r="K19" s="4" t="s">
        <v>169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169</v>
      </c>
      <c r="E22" s="4" t="s">
        <v>169</v>
      </c>
      <c r="F22" s="4" t="s">
        <v>169</v>
      </c>
      <c r="G22" s="4" t="s">
        <v>169</v>
      </c>
      <c r="H22" s="4" t="s">
        <v>169</v>
      </c>
      <c r="I22" s="4" t="s">
        <v>169</v>
      </c>
      <c r="J22" s="4" t="s">
        <v>169</v>
      </c>
      <c r="K22" s="4" t="s">
        <v>169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2021-03-22T08:02:00Z</dcterms:created>
  <dcterms:modified xsi:type="dcterms:W3CDTF">2021-03-22T09:04:55Z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