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<sst xmlns="http://schemas.openxmlformats.org/spreadsheetml/2006/main" count="384" uniqueCount="173">
  <si>
    <t>检测结果</t>
  </si>
  <si>
    <t>A549 32号化合物.skax</t>
  </si>
  <si>
    <t>2021/3/22 15:42:08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</si>
  <si>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</si>
  <si>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</si>
  <si>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</si>
  <si>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</si>
  <si>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</si>
  <si>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</si>
  <si>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</si>
  <si>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</si>
  <si>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</si>
  <si>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</si>
  <si>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</si>
  <si>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</si>
  <si>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</si>
  <si>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</si>
  <si>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</si>
  <si>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</si>
  <si>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</si>
  <si>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</si>
  <si>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</si>
  <si>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</si>
  <si>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</si>
  <si>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</si>
  <si>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</si>
  <si>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</si>
  <si>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</si>
  <si>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</si>
  <si>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</si>
  <si>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</si>
  <si>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</si>
  <si>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</si>
  <si>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</si>
  <si>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</si>
  <si>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</si>
  <si>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</si>
  <si>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</si>
  <si>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</si>
  <si>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</si>
  <si>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</si>
  <si>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</si>
  <si>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</si>
  <si>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</si>
  <si>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</si>
  <si>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</si>
  <si>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</si>
  <si>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</si>
  <si>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</si>
  <si>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</si>
  <si>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</si>
  <si>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</si>
  <si>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</si>
  <si>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</si>
  <si>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</si>
  <si>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</si>
  <si>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</si>
  <si>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</si>
  <si>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</si>
  <si>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</si>
  <si>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</si>
  <si>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</si>
  <si>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</si>
  <si>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</si>
  <si>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</si>
  <si>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</si>
  <si>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</si>
  <si>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</si>
  <si>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</si>
  <si>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</si>
  <si>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</si>
  <si>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</si>
  <si>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</si>
  <si>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</si>
  <si>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</si>
  <si>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</si>
  <si>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</si>
  <si>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</si>
  <si>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</si>
  <si>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</si>
  <si>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</si>
  <si>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</si>
  <si>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</si>
  <si>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</si>
  <si>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</si>
  <si>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</si>
  <si>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</si>
  <si>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</si>
  <si>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</si>
  <si>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</si>
  <si>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</si>
  <si>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</si>
  <si>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</si>
  <si>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</si>
  <si>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</si>
  <si>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</si>
  <si>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</si>
  <si>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</si>
  <si>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</si>
  <si>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</si>
  <si>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</si>
  <si>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</si>
  <si>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</si>
  <si>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</si>
  <si>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</si>
  <si>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</si>
  <si>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</si>
  <si>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</si>
  <si>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</si>
  <si>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</si>
  <si>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</si>
  <si>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</si>
  <si>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</si>
  <si>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</si>
  <si>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</si>
  <si>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</si>
  <si>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</si>
  <si>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</si>
  <si>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</si>
  <si>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</si>
  <si>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</si>
  <si>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</si>
  <si>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</si>
  <si>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</si>
  <si>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</si>
  <si>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</si>
  <si>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</si>
  <si>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</si>
  <si>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</si>
  <si>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</si>
  <si>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</si>
  <si>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</si>
  <si>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</si>
  <si>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</si>
  <si>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</si>
  <si>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</si>
  <si>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</si>
  <si>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</si>
  <si>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</si>
  <si>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</si>
  <si>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</si>
  <si>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</si>
  <si>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</si>
  <si>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</si>
  <si>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</si>
  <si>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</si>
  <si>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</si>
  <si>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</si>
  <si>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</si>
  <si>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</si>
  <si>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</si>
  <si>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</si>
  <si>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</si>
  <si>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</si>
  <si>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</si>
  <si>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</si>
  <si>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</si>
  <si>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</si>
  <si>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</si>
  <si>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</si>
  <si>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32号化合物.skax 已启动</t>
  </si>
  <si>
    <t>2021/3/22 15:42:09</t>
  </si>
  <si>
    <t>温度</t>
  </si>
  <si>
    <t>35.6°C</t>
  </si>
  <si>
    <t>步骤 吸光度 1 已启动</t>
  </si>
  <si>
    <t>2021/3/22 15:42:17</t>
  </si>
  <si>
    <t>步骤 吸光度 1 已结束</t>
  </si>
  <si>
    <t>35.8°C</t>
  </si>
  <si>
    <t>2021/3/22 15:42:25</t>
  </si>
  <si>
    <t>程序 A549 32号化合物.skax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</si>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</sst>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0"/>
  </numFmts>
  <fonts count="21"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7" borderId="9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7" fillId="7" borderId="6" applyNumberFormat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B26" workbookViewId="0">
      <selection activeCell="N41" sqref="N41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5.54545454545455" customWidth="1"/>
    <col min="4" max="11" width="10.7181818181818" customWidth="1"/>
    <col min="12" max="12" width="4.14545454545455" customWidth="1"/>
    <col min="13" max="13" width="7.72727272727273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0.2567</v>
      </c>
      <c r="E13" s="9">
        <v>0.5725</v>
      </c>
      <c r="F13" s="9">
        <v>1.0806</v>
      </c>
      <c r="G13" s="9">
        <v>0.9491</v>
      </c>
      <c r="H13" s="9">
        <v>0.6308</v>
      </c>
      <c r="I13" s="9">
        <v>0.4643</v>
      </c>
      <c r="J13" s="9">
        <v>0.2863</v>
      </c>
      <c r="K13" s="9">
        <v>0.3198</v>
      </c>
    </row>
    <row r="14" ht="12.5" spans="1:11">
      <c r="A14" t="s">
        <v>11</v>
      </c>
      <c r="D14" s="9">
        <v>0.6265</v>
      </c>
      <c r="E14" s="9">
        <v>0.7666</v>
      </c>
      <c r="F14" s="9">
        <v>0.5798</v>
      </c>
      <c r="G14" s="9">
        <v>0.4621</v>
      </c>
      <c r="H14" s="9">
        <v>0.3538</v>
      </c>
      <c r="I14" s="9">
        <v>0.3185</v>
      </c>
      <c r="J14" s="9">
        <v>0.3282</v>
      </c>
      <c r="K14" s="9">
        <v>0.3248</v>
      </c>
    </row>
    <row r="15" ht="12.5" spans="1:11">
      <c r="A15" t="s">
        <v>12</v>
      </c>
      <c r="D15" s="9">
        <v>0.7779</v>
      </c>
      <c r="E15" s="9">
        <v>0.587</v>
      </c>
      <c r="F15" s="9">
        <v>0.6907</v>
      </c>
      <c r="G15" s="9">
        <v>0.6987</v>
      </c>
      <c r="H15" s="9">
        <v>0.4684</v>
      </c>
      <c r="I15" s="9">
        <v>0.3539</v>
      </c>
      <c r="J15" s="9">
        <v>0.3062</v>
      </c>
      <c r="K15" s="9">
        <v>0.2687</v>
      </c>
    </row>
    <row r="16" ht="12.5" spans="1:11">
      <c r="A16" t="s">
        <v>13</v>
      </c>
      <c r="D16" s="9">
        <v>0.5896</v>
      </c>
      <c r="E16" s="9">
        <v>0.6028</v>
      </c>
      <c r="F16" s="9">
        <v>0.5635</v>
      </c>
      <c r="G16" s="9">
        <v>0.5248</v>
      </c>
      <c r="H16" s="9">
        <v>0.3584</v>
      </c>
      <c r="I16" s="9">
        <v>0.2939</v>
      </c>
      <c r="J16" s="9">
        <v>0.2653</v>
      </c>
      <c r="K16" s="9">
        <v>0.2857</v>
      </c>
    </row>
    <row r="17" ht="12.5" spans="1:1">
      <c r="A17" t="s">
        <v>14</v>
      </c>
    </row>
    <row r="18" ht="12.5" spans="1:11">
      <c r="A18" t="s">
        <v>15</v>
      </c>
      <c r="D18" s="9">
        <v>0.6265</v>
      </c>
      <c r="E18" s="9">
        <v>0.7666</v>
      </c>
      <c r="F18" s="9">
        <v>0.5798</v>
      </c>
      <c r="G18" s="9">
        <v>0.4621</v>
      </c>
      <c r="H18" s="9">
        <v>0.3538</v>
      </c>
      <c r="I18" s="9">
        <v>0.3185</v>
      </c>
      <c r="J18" s="9">
        <v>0.3282</v>
      </c>
      <c r="K18" s="9">
        <v>0.3248</v>
      </c>
    </row>
    <row r="19" ht="12.5" spans="4:11">
      <c r="D19" s="9">
        <v>0.7779</v>
      </c>
      <c r="E19" s="9">
        <v>0.587</v>
      </c>
      <c r="F19" s="9">
        <v>0.6907</v>
      </c>
      <c r="G19" s="9">
        <v>0.6987</v>
      </c>
      <c r="H19" s="9">
        <v>0.4684</v>
      </c>
      <c r="I19" s="9">
        <v>0.3539</v>
      </c>
      <c r="J19" s="9">
        <v>0.3062</v>
      </c>
      <c r="K19" s="9">
        <v>0.2687</v>
      </c>
    </row>
    <row r="20" ht="12.5" spans="2:13">
      <c r="B20" s="8"/>
      <c r="C20" s="8"/>
      <c r="D20" s="9">
        <v>0.5896</v>
      </c>
      <c r="E20" s="9">
        <v>0.6028</v>
      </c>
      <c r="F20" s="9">
        <v>0.5635</v>
      </c>
      <c r="G20" s="9">
        <v>0.5248</v>
      </c>
      <c r="H20" s="9">
        <v>0.3584</v>
      </c>
      <c r="I20" s="9">
        <v>0.2939</v>
      </c>
      <c r="J20" s="9">
        <v>0.2653</v>
      </c>
      <c r="K20" s="9">
        <v>0.2857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0.664666666666667</v>
      </c>
      <c r="E23">
        <f t="shared" ref="E23:K23" si="0">AVERAGE(E18:E20)</f>
        <v>0.652133333333333</v>
      </c>
      <c r="F23">
        <f t="shared" si="0"/>
        <v>0.611333333333333</v>
      </c>
      <c r="G23">
        <f t="shared" si="0"/>
        <v>0.561866666666667</v>
      </c>
      <c r="H23">
        <f t="shared" si="0"/>
        <v>0.393533333333333</v>
      </c>
      <c r="I23">
        <f t="shared" si="0"/>
        <v>0.3221</v>
      </c>
      <c r="J23">
        <f t="shared" si="0"/>
        <v>0.2999</v>
      </c>
      <c r="K23">
        <f t="shared" si="0"/>
        <v>0.293066666666667</v>
      </c>
    </row>
    <row r="24" ht="12.5" spans="3:11">
      <c r="C24" t="s">
        <v>17</v>
      </c>
      <c r="D24">
        <f>_xlfn.STDEV.S(D18:D20)</f>
        <v>0.0997834822670232</v>
      </c>
      <c r="E24">
        <f t="shared" ref="E24:K24" si="1">_xlfn.STDEV.S(E18:E20)</f>
        <v>0.0994453283635452</v>
      </c>
      <c r="F24">
        <f t="shared" si="1"/>
        <v>0.0692150513496402</v>
      </c>
      <c r="G24">
        <f t="shared" si="1"/>
        <v>0.12257790719919</v>
      </c>
      <c r="H24">
        <f t="shared" si="1"/>
        <v>0.0648772173673727</v>
      </c>
      <c r="I24">
        <f t="shared" si="1"/>
        <v>0.0301615649461363</v>
      </c>
      <c r="J24">
        <f t="shared" si="1"/>
        <v>0.0319197431067357</v>
      </c>
      <c r="K24">
        <f t="shared" si="1"/>
        <v>0.0287663576653933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0.664666666666667</v>
      </c>
      <c r="E28">
        <v>0.0997834822670232</v>
      </c>
      <c r="F28">
        <v>3</v>
      </c>
      <c r="N28" s="6">
        <v>0.6265</v>
      </c>
      <c r="P28" s="6">
        <v>0.7779</v>
      </c>
      <c r="R28" s="6">
        <v>0.5896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0.652133333333333</v>
      </c>
      <c r="E31">
        <v>0.0994453283635452</v>
      </c>
      <c r="F31">
        <v>3</v>
      </c>
      <c r="H31">
        <f>LOG10(C31)</f>
        <v>0</v>
      </c>
      <c r="I31" s="11">
        <f>D31/$D$28</f>
        <v>0.981143430290873</v>
      </c>
      <c r="J31" s="11">
        <f>E31/$D$28</f>
        <v>0.149616843074541</v>
      </c>
      <c r="K31">
        <f>F31</f>
        <v>3</v>
      </c>
      <c r="N31" s="6">
        <v>0.7666</v>
      </c>
      <c r="O31" s="12">
        <f>N31/$N$28</f>
        <v>1.22362330407023</v>
      </c>
      <c r="P31" s="6">
        <v>0.587</v>
      </c>
      <c r="Q31" s="12">
        <f>P31/$P$28</f>
        <v>0.754595706388996</v>
      </c>
      <c r="R31" s="6">
        <v>0.6028</v>
      </c>
      <c r="S31" s="12">
        <f>R31/$R$28</f>
        <v>1.02238805970149</v>
      </c>
    </row>
    <row r="32" customHeight="1" spans="3:19">
      <c r="C32">
        <v>2</v>
      </c>
      <c r="D32">
        <v>0.611333333333333</v>
      </c>
      <c r="E32">
        <v>0.0692150513496402</v>
      </c>
      <c r="F32">
        <v>3</v>
      </c>
      <c r="H32">
        <f t="shared" ref="H32:H37" si="3">LOG10(C32)</f>
        <v>0.301029995663981</v>
      </c>
      <c r="I32" s="11">
        <f t="shared" ref="I32:I37" si="4">D32/$D$28</f>
        <v>0.919759277833501</v>
      </c>
      <c r="J32" s="11">
        <f t="shared" ref="J32:J37" si="5">E32/$D$28</f>
        <v>0.104134981970371</v>
      </c>
      <c r="K32">
        <f t="shared" ref="K32:K37" si="6">F32</f>
        <v>3</v>
      </c>
      <c r="N32" s="6">
        <v>0.5798</v>
      </c>
      <c r="O32" s="12">
        <f t="shared" ref="O32:O37" si="7">N32/$N$28</f>
        <v>0.925458898643256</v>
      </c>
      <c r="P32" s="6">
        <v>0.6907</v>
      </c>
      <c r="Q32" s="12">
        <f t="shared" ref="Q32:Q37" si="8">P32/$P$28</f>
        <v>0.887903329476796</v>
      </c>
      <c r="R32" s="6">
        <v>0.5635</v>
      </c>
      <c r="S32" s="12">
        <f t="shared" ref="S32:S37" si="9">R32/$R$28</f>
        <v>0.955732700135685</v>
      </c>
    </row>
    <row r="33" customHeight="1" spans="3:19">
      <c r="C33">
        <v>8</v>
      </c>
      <c r="D33">
        <v>0.561866666666667</v>
      </c>
      <c r="E33">
        <v>0.12257790719919</v>
      </c>
      <c r="F33">
        <v>3</v>
      </c>
      <c r="H33">
        <f t="shared" si="3"/>
        <v>0.903089986991944</v>
      </c>
      <c r="I33" s="11">
        <f t="shared" si="4"/>
        <v>0.845336008024072</v>
      </c>
      <c r="J33" s="11">
        <f t="shared" si="5"/>
        <v>0.184420121162272</v>
      </c>
      <c r="K33">
        <f t="shared" si="6"/>
        <v>3</v>
      </c>
      <c r="N33" s="6">
        <v>0.4621</v>
      </c>
      <c r="O33" s="12">
        <f t="shared" si="7"/>
        <v>0.737589784517159</v>
      </c>
      <c r="P33" s="6">
        <v>0.6987</v>
      </c>
      <c r="Q33" s="12">
        <f t="shared" si="8"/>
        <v>0.898187427689934</v>
      </c>
      <c r="R33" s="6">
        <v>0.5248</v>
      </c>
      <c r="S33" s="12">
        <f t="shared" si="9"/>
        <v>0.890094979647219</v>
      </c>
    </row>
    <row r="34" customHeight="1" spans="3:19">
      <c r="C34">
        <v>16</v>
      </c>
      <c r="D34">
        <v>0.393533333333333</v>
      </c>
      <c r="E34">
        <v>0.0648772173673727</v>
      </c>
      <c r="F34">
        <v>3</v>
      </c>
      <c r="H34">
        <f t="shared" si="3"/>
        <v>1.20411998265592</v>
      </c>
      <c r="I34" s="11">
        <f t="shared" si="4"/>
        <v>0.592076228686058</v>
      </c>
      <c r="J34" s="11">
        <f t="shared" si="5"/>
        <v>0.0976086520070804</v>
      </c>
      <c r="K34">
        <f t="shared" si="6"/>
        <v>3</v>
      </c>
      <c r="N34" s="6">
        <v>0.3538</v>
      </c>
      <c r="O34" s="12">
        <f t="shared" si="7"/>
        <v>0.564724660814046</v>
      </c>
      <c r="P34" s="6">
        <v>0.4684</v>
      </c>
      <c r="Q34" s="12">
        <f t="shared" si="8"/>
        <v>0.602133950379226</v>
      </c>
      <c r="R34" s="6">
        <v>0.3584</v>
      </c>
      <c r="S34" s="12">
        <f t="shared" si="9"/>
        <v>0.6078697421981</v>
      </c>
    </row>
    <row r="35" customHeight="1" spans="3:19">
      <c r="C35">
        <v>32</v>
      </c>
      <c r="D35">
        <v>0.3221</v>
      </c>
      <c r="E35">
        <v>0.0301615649461363</v>
      </c>
      <c r="F35">
        <v>3</v>
      </c>
      <c r="H35">
        <f t="shared" si="3"/>
        <v>1.50514997831991</v>
      </c>
      <c r="I35" s="11">
        <f t="shared" si="4"/>
        <v>0.484603811434303</v>
      </c>
      <c r="J35" s="11">
        <f t="shared" si="5"/>
        <v>0.0453784828678079</v>
      </c>
      <c r="K35">
        <f t="shared" si="6"/>
        <v>3</v>
      </c>
      <c r="N35" s="6">
        <v>0.3185</v>
      </c>
      <c r="O35" s="12">
        <f t="shared" si="7"/>
        <v>0.508379888268156</v>
      </c>
      <c r="P35" s="6">
        <v>0.3539</v>
      </c>
      <c r="Q35" s="12">
        <f t="shared" si="8"/>
        <v>0.454942794703689</v>
      </c>
      <c r="R35" s="6">
        <v>0.2939</v>
      </c>
      <c r="S35" s="12">
        <f t="shared" si="9"/>
        <v>0.498473541383989</v>
      </c>
    </row>
    <row r="36" customHeight="1" spans="3:19">
      <c r="C36">
        <v>64</v>
      </c>
      <c r="D36">
        <v>0.2999</v>
      </c>
      <c r="E36">
        <v>0.0319197431067357</v>
      </c>
      <c r="F36">
        <v>3</v>
      </c>
      <c r="H36">
        <f t="shared" si="3"/>
        <v>1.80617997398389</v>
      </c>
      <c r="I36" s="11">
        <f t="shared" si="4"/>
        <v>0.451203610832497</v>
      </c>
      <c r="J36" s="11">
        <f t="shared" si="5"/>
        <v>0.0480236857172553</v>
      </c>
      <c r="K36">
        <f t="shared" si="6"/>
        <v>3</v>
      </c>
      <c r="N36" s="6">
        <v>0.3282</v>
      </c>
      <c r="O36" s="12">
        <f t="shared" si="7"/>
        <v>0.523862729449322</v>
      </c>
      <c r="P36" s="6">
        <v>0.3062</v>
      </c>
      <c r="Q36" s="12">
        <f t="shared" si="8"/>
        <v>0.393623859107855</v>
      </c>
      <c r="R36" s="6">
        <v>0.2653</v>
      </c>
      <c r="S36" s="12">
        <f t="shared" si="9"/>
        <v>0.449966078697422</v>
      </c>
    </row>
    <row r="37" customHeight="1" spans="3:19">
      <c r="C37">
        <v>128</v>
      </c>
      <c r="D37">
        <v>0.293066666666667</v>
      </c>
      <c r="E37">
        <v>0.0287663576653933</v>
      </c>
      <c r="F37">
        <v>3</v>
      </c>
      <c r="H37">
        <f t="shared" si="3"/>
        <v>2.10720996964787</v>
      </c>
      <c r="I37" s="11">
        <f t="shared" si="4"/>
        <v>0.440922768304915</v>
      </c>
      <c r="J37" s="11">
        <f t="shared" si="5"/>
        <v>0.0432793746219558</v>
      </c>
      <c r="K37">
        <f t="shared" si="6"/>
        <v>3</v>
      </c>
      <c r="N37" s="6">
        <v>0.3248</v>
      </c>
      <c r="O37" s="12">
        <f t="shared" si="7"/>
        <v>0.518435754189944</v>
      </c>
      <c r="P37" s="6">
        <v>0.2687</v>
      </c>
      <c r="Q37" s="12">
        <f t="shared" si="8"/>
        <v>0.34541714873377</v>
      </c>
      <c r="R37" s="6">
        <v>0.2857</v>
      </c>
      <c r="S37" s="12">
        <f t="shared" si="9"/>
        <v>0.484565807327001</v>
      </c>
    </row>
    <row r="39" customHeight="1" spans="13:16">
      <c r="M39" t="s">
        <v>21</v>
      </c>
      <c r="N39">
        <v>62.97</v>
      </c>
      <c r="O39">
        <v>37.4</v>
      </c>
      <c r="P39">
        <v>56.63</v>
      </c>
    </row>
    <row r="40" customHeight="1" spans="13:14">
      <c r="M40" t="s">
        <v>17</v>
      </c>
      <c r="N40">
        <f>_xlfn.STDEV.S(N39:P39)</f>
        <v>13.3154884752056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0.2567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0.6265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0.7779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0.5896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0.5725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0.7666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7">
        <v>0.587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0.6028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1.0806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0.5798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0.6907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0.5635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0.9491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0.4621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0.6987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0.5248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0.6308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6">
        <v>0.3538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0.4684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0.3584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0.4643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0.3185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0.3539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0.2939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0.2863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6">
        <v>0.3282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0.3062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0.2653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6">
        <v>0.3198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0.3248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0.2687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0.2857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161</v>
      </c>
      <c r="C5" t="s">
        <v>162</v>
      </c>
      <c r="D5" t="s">
        <v>163</v>
      </c>
    </row>
    <row r="6" ht="12.5" spans="2:3">
      <c r="B6" t="s">
        <v>161</v>
      </c>
      <c r="C6" t="s">
        <v>164</v>
      </c>
    </row>
    <row r="7" ht="12.5" spans="2:3">
      <c r="B7" t="s">
        <v>165</v>
      </c>
      <c r="C7" t="s">
        <v>166</v>
      </c>
    </row>
    <row r="8" ht="12.5" spans="2:4">
      <c r="B8" t="s">
        <v>165</v>
      </c>
      <c r="C8" t="s">
        <v>162</v>
      </c>
      <c r="D8" t="s">
        <v>167</v>
      </c>
    </row>
    <row r="9" ht="12.5" spans="2:3">
      <c r="B9" t="s">
        <v>168</v>
      </c>
      <c r="C9" t="s">
        <v>169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170</v>
      </c>
      <c r="B2" t="s">
        <v>171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172</v>
      </c>
      <c r="E13" s="4" t="s">
        <v>172</v>
      </c>
      <c r="F13" s="4" t="s">
        <v>172</v>
      </c>
      <c r="G13" s="4" t="s">
        <v>172</v>
      </c>
      <c r="H13" s="4" t="s">
        <v>172</v>
      </c>
      <c r="I13" s="4" t="s">
        <v>172</v>
      </c>
      <c r="J13" s="4" t="s">
        <v>172</v>
      </c>
      <c r="K13" s="4" t="s">
        <v>172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172</v>
      </c>
      <c r="E16" s="4" t="s">
        <v>172</v>
      </c>
      <c r="F16" s="4" t="s">
        <v>172</v>
      </c>
      <c r="G16" s="4" t="s">
        <v>172</v>
      </c>
      <c r="H16" s="4" t="s">
        <v>172</v>
      </c>
      <c r="I16" s="4" t="s">
        <v>172</v>
      </c>
      <c r="J16" s="4" t="s">
        <v>172</v>
      </c>
      <c r="K16" s="4" t="s">
        <v>172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172</v>
      </c>
      <c r="E19" s="4" t="s">
        <v>172</v>
      </c>
      <c r="F19" s="4" t="s">
        <v>172</v>
      </c>
      <c r="G19" s="4" t="s">
        <v>172</v>
      </c>
      <c r="H19" s="4" t="s">
        <v>172</v>
      </c>
      <c r="I19" s="4" t="s">
        <v>172</v>
      </c>
      <c r="J19" s="4" t="s">
        <v>172</v>
      </c>
      <c r="K19" s="4" t="s">
        <v>172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172</v>
      </c>
      <c r="E22" s="4" t="s">
        <v>172</v>
      </c>
      <c r="F22" s="4" t="s">
        <v>172</v>
      </c>
      <c r="G22" s="4" t="s">
        <v>172</v>
      </c>
      <c r="H22" s="4" t="s">
        <v>172</v>
      </c>
      <c r="I22" s="4" t="s">
        <v>172</v>
      </c>
      <c r="J22" s="4" t="s">
        <v>172</v>
      </c>
      <c r="K22" s="4" t="s">
        <v>172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2021-03-22T07:43:00Z</dcterms:created>
  <dcterms:modified xsi:type="dcterms:W3CDTF">2021-06-14T01:36:53Z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55EDD93290594F1086797AB1E4CABCBD</vt:lpwstr>
  </property>
</Properties>
</file>