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<sst xmlns="http://schemas.openxmlformats.org/spreadsheetml/2006/main" count="382" uniqueCount="172">
  <si>
    <t>检测结果</t>
  </si>
  <si>
    <t>A549 13号化合物.skax</t>
  </si>
  <si>
    <t>2021/3/21 18:25:41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</si>
  <si>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</si>
  <si>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</si>
  <si>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</si>
  <si>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</si>
  <si>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</si>
  <si>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</si>
  <si>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</si>
  <si>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</si>
  <si>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</si>
  <si>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</si>
  <si>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</si>
  <si>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</si>
  <si>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</si>
  <si>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</si>
  <si>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</si>
  <si>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</si>
  <si>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</si>
  <si>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</si>
  <si>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</si>
  <si>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</si>
  <si>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</si>
  <si>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</si>
  <si>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</si>
  <si>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</si>
  <si>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</si>
  <si>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</si>
  <si>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</si>
  <si>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</si>
  <si>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</si>
  <si>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</si>
  <si>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</si>
  <si>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</si>
  <si>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</si>
  <si>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</si>
  <si>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</si>
  <si>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</si>
  <si>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</si>
  <si>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</si>
  <si>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</si>
  <si>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</si>
  <si>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</si>
  <si>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</si>
  <si>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</si>
  <si>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</si>
  <si>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</si>
  <si>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</si>
  <si>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</si>
  <si>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</si>
  <si>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</si>
  <si>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</si>
  <si>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</si>
  <si>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</si>
  <si>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</si>
  <si>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</si>
  <si>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</si>
  <si>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</si>
  <si>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</si>
  <si>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</si>
  <si>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</si>
  <si>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</si>
  <si>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</si>
  <si>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</si>
  <si>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</si>
  <si>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</si>
  <si>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</si>
  <si>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</si>
  <si>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</si>
  <si>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</si>
  <si>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</si>
  <si>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</si>
  <si>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</si>
  <si>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</si>
  <si>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</si>
  <si>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</si>
  <si>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</si>
  <si>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</si>
  <si>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</si>
  <si>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</si>
  <si>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</si>
  <si>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</si>
  <si>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</si>
  <si>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</si>
  <si>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</si>
  <si>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</si>
  <si>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</si>
  <si>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</si>
  <si>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</si>
  <si>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</si>
  <si>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</si>
  <si>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</si>
  <si>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</si>
  <si>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</si>
  <si>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</si>
  <si>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</si>
  <si>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</si>
  <si>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</si>
  <si>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</si>
  <si>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</si>
  <si>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</si>
  <si>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</si>
  <si>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</si>
  <si>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</si>
  <si>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</si>
  <si>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</si>
  <si>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</si>
  <si>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</si>
  <si>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</si>
  <si>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</si>
  <si>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</si>
  <si>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</si>
  <si>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</si>
  <si>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</si>
  <si>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</si>
  <si>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</si>
  <si>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</si>
  <si>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</si>
  <si>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</si>
  <si>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</si>
  <si>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</si>
  <si>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</si>
  <si>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</si>
  <si>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</si>
  <si>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</si>
  <si>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</si>
  <si>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</si>
  <si>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</si>
  <si>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</si>
  <si>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</si>
  <si>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</si>
  <si>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</si>
  <si>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</si>
  <si>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</si>
  <si>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</si>
  <si>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</si>
  <si>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</si>
  <si>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</si>
  <si>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</si>
  <si>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</si>
  <si>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</si>
  <si>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</si>
  <si>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</si>
  <si>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</si>
  <si>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</si>
  <si>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</si>
  <si>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</si>
  <si>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</si>
  <si>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</si>
  <si>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</si>
  <si>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</si>
  <si>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</si>
  <si>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</si>
  <si>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</si>
  <si>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</si>
  <si>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</si>
  <si>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</si>
  <si>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</si>
  <si>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A549 13号化合物.skax 已启动</t>
  </si>
  <si>
    <t>温度</t>
  </si>
  <si>
    <t>25.6°C</t>
  </si>
  <si>
    <t>步骤 吸光度 1 已启动</t>
  </si>
  <si>
    <t>2021/3/21 18:25:49</t>
  </si>
  <si>
    <t>步骤 吸光度 1 已结束</t>
  </si>
  <si>
    <t>2021/3/21 18:25:50</t>
  </si>
  <si>
    <t>26.0°C</t>
  </si>
  <si>
    <t>2021/3/21 18:25:58</t>
  </si>
  <si>
    <t>程序 A549 13号化合物.skax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</si>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</sst>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176" formatCode="0.000"/>
    <numFmt numFmtId="177" formatCode="0.00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5" borderId="8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14" borderId="12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" fillId="0" borderId="10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6" fillId="4" borderId="6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" fillId="3" borderId="5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15" workbookViewId="0">
      <selection activeCell="I31" sqref="I31:J37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.63636363636364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0.7297</v>
      </c>
      <c r="E13" s="9">
        <v>0.7577</v>
      </c>
      <c r="F13" s="9">
        <v>0.7093</v>
      </c>
      <c r="G13" s="9">
        <v>0.6488</v>
      </c>
      <c r="H13" s="9">
        <v>0.553</v>
      </c>
      <c r="I13" s="9">
        <v>0.575</v>
      </c>
      <c r="J13" s="9">
        <v>0.6167</v>
      </c>
      <c r="K13" s="9">
        <v>0.5488</v>
      </c>
    </row>
    <row r="14" ht="12.5" spans="1:11">
      <c r="A14" t="s">
        <v>11</v>
      </c>
      <c r="D14" s="9">
        <v>0.9218</v>
      </c>
      <c r="E14" s="9">
        <v>0.9215</v>
      </c>
      <c r="F14" s="9">
        <v>0.9031</v>
      </c>
      <c r="G14" s="9">
        <v>0.6663</v>
      </c>
      <c r="H14" s="9">
        <v>0.8641</v>
      </c>
      <c r="I14" s="9">
        <v>0.592</v>
      </c>
      <c r="J14" s="9">
        <v>0.6915</v>
      </c>
      <c r="K14" s="9">
        <v>0.5627</v>
      </c>
    </row>
    <row r="15" ht="12.5" spans="1:11">
      <c r="A15" t="s">
        <v>12</v>
      </c>
      <c r="D15" s="9">
        <v>0.8731</v>
      </c>
      <c r="E15" s="9">
        <v>1.038</v>
      </c>
      <c r="F15" s="9">
        <v>1.3134</v>
      </c>
      <c r="G15" s="9">
        <v>1.0991</v>
      </c>
      <c r="H15" s="9">
        <v>0.8657</v>
      </c>
      <c r="I15" s="9">
        <v>0.8447</v>
      </c>
      <c r="J15" s="9">
        <v>0.5986</v>
      </c>
      <c r="K15" s="9">
        <v>0.5304</v>
      </c>
    </row>
    <row r="16" ht="12.5" spans="1:11">
      <c r="A16" t="s">
        <v>13</v>
      </c>
      <c r="D16" s="9">
        <v>0.7208</v>
      </c>
      <c r="E16" s="9">
        <v>1.0625</v>
      </c>
      <c r="F16" s="9">
        <v>1.1059</v>
      </c>
      <c r="G16" s="9">
        <v>0.9879</v>
      </c>
      <c r="H16" s="9">
        <v>0.9278</v>
      </c>
      <c r="I16" s="9">
        <v>0.8278</v>
      </c>
      <c r="J16" s="9">
        <v>0.6803</v>
      </c>
      <c r="K16" s="9">
        <v>0.5839</v>
      </c>
    </row>
    <row r="17" ht="12.5" spans="1:1">
      <c r="A17" t="s">
        <v>14</v>
      </c>
    </row>
    <row r="18" ht="12.5" spans="1:11">
      <c r="A18" t="s">
        <v>15</v>
      </c>
      <c r="D18" s="9">
        <v>0.7297</v>
      </c>
      <c r="E18" s="9">
        <v>0.9215</v>
      </c>
      <c r="F18" s="9">
        <v>0.9031</v>
      </c>
      <c r="G18" s="9">
        <v>0.6663</v>
      </c>
      <c r="H18" s="9">
        <v>0.8641</v>
      </c>
      <c r="I18" s="9">
        <v>0.592</v>
      </c>
      <c r="J18" s="9">
        <v>0.6167</v>
      </c>
      <c r="K18" s="9">
        <v>0.5488</v>
      </c>
    </row>
    <row r="19" ht="12.5" spans="4:11">
      <c r="D19" s="9">
        <v>0.8731</v>
      </c>
      <c r="E19" s="9">
        <v>1.038</v>
      </c>
      <c r="F19" s="9">
        <v>1.3134</v>
      </c>
      <c r="G19" s="9">
        <v>1.0991</v>
      </c>
      <c r="H19" s="9">
        <v>0.8657</v>
      </c>
      <c r="I19" s="9">
        <v>0.8447</v>
      </c>
      <c r="J19" s="9">
        <v>0.6915</v>
      </c>
      <c r="K19" s="9">
        <v>0.5627</v>
      </c>
    </row>
    <row r="20" ht="12.5" spans="2:13">
      <c r="B20" s="8"/>
      <c r="C20" s="8"/>
      <c r="D20" s="9">
        <v>0.7208</v>
      </c>
      <c r="E20" s="9">
        <v>1.0625</v>
      </c>
      <c r="F20" s="9">
        <v>1.1059</v>
      </c>
      <c r="G20" s="9">
        <v>0.9879</v>
      </c>
      <c r="H20" s="9">
        <v>0.9278</v>
      </c>
      <c r="I20" s="9">
        <v>0.8278</v>
      </c>
      <c r="J20" s="9">
        <v>0.6803</v>
      </c>
      <c r="K20" s="9">
        <v>0.5304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0.774533333333333</v>
      </c>
      <c r="E23">
        <f t="shared" ref="E23:K23" si="0">AVERAGE(E18:E20)</f>
        <v>1.00733333333333</v>
      </c>
      <c r="F23">
        <f t="shared" si="0"/>
        <v>1.10746666666667</v>
      </c>
      <c r="G23">
        <f t="shared" si="0"/>
        <v>0.917766666666667</v>
      </c>
      <c r="H23">
        <f t="shared" si="0"/>
        <v>0.885866666666667</v>
      </c>
      <c r="I23">
        <f t="shared" si="0"/>
        <v>0.754833333333333</v>
      </c>
      <c r="J23">
        <f t="shared" si="0"/>
        <v>0.662833333333333</v>
      </c>
      <c r="K23">
        <f t="shared" si="0"/>
        <v>0.5473</v>
      </c>
    </row>
    <row r="24" ht="12.5" spans="3:11">
      <c r="C24" t="s">
        <v>17</v>
      </c>
      <c r="D24">
        <f>_xlfn.STDEV.S(D18:D20)</f>
        <v>0.0854771509430054</v>
      </c>
      <c r="E24">
        <f t="shared" ref="E24:K24" si="1">_xlfn.STDEV.S(E18:E20)</f>
        <v>0.0753364674864261</v>
      </c>
      <c r="F24">
        <f t="shared" si="1"/>
        <v>0.205154486505495</v>
      </c>
      <c r="G24">
        <f t="shared" si="1"/>
        <v>0.224762037126676</v>
      </c>
      <c r="H24">
        <f t="shared" si="1"/>
        <v>0.0363241425684534</v>
      </c>
      <c r="I24">
        <f t="shared" si="1"/>
        <v>0.141270744789335</v>
      </c>
      <c r="J24">
        <f t="shared" si="1"/>
        <v>0.0403431943868273</v>
      </c>
      <c r="K24">
        <f t="shared" si="1"/>
        <v>0.0162021603497805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/>
    <row r="28" spans="3:6">
      <c r="C28">
        <v>0</v>
      </c>
      <c r="D28">
        <v>0.774533333333333</v>
      </c>
      <c r="E28">
        <v>0.0854771509430054</v>
      </c>
      <c r="F28">
        <v>3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1">
      <c r="C31">
        <v>1</v>
      </c>
      <c r="D31">
        <v>1.00733333333333</v>
      </c>
      <c r="E31">
        <v>0.0753364674864261</v>
      </c>
      <c r="F31">
        <v>3</v>
      </c>
      <c r="H31">
        <f>LOG10(C31)</f>
        <v>0</v>
      </c>
      <c r="I31" s="11">
        <f>D31/$D$28</f>
        <v>1.30056808400757</v>
      </c>
      <c r="J31" s="11">
        <f>E31/$D$28</f>
        <v>0.0972669144686169</v>
      </c>
      <c r="K31">
        <f>F31</f>
        <v>3</v>
      </c>
    </row>
    <row r="32" customHeight="1" spans="3:11">
      <c r="C32">
        <v>2</v>
      </c>
      <c r="D32">
        <v>1.10746666666667</v>
      </c>
      <c r="E32">
        <v>0.205154486505495</v>
      </c>
      <c r="F32">
        <v>3</v>
      </c>
      <c r="H32">
        <f t="shared" ref="H32:H37" si="3">LOG10(C32)</f>
        <v>0.301029995663981</v>
      </c>
      <c r="I32" s="11">
        <f t="shared" ref="I32:I37" si="4">D32/$D$28</f>
        <v>1.429850232398</v>
      </c>
      <c r="J32" s="11">
        <f t="shared" ref="J32:J37" si="5">E32/$D$28</f>
        <v>0.264874961058911</v>
      </c>
      <c r="K32">
        <f t="shared" ref="K32:K37" si="6">F32</f>
        <v>3</v>
      </c>
    </row>
    <row r="33" customHeight="1" spans="3:11">
      <c r="C33">
        <v>8</v>
      </c>
      <c r="D33">
        <v>0.917766666666667</v>
      </c>
      <c r="E33">
        <v>0.224762037126676</v>
      </c>
      <c r="F33">
        <v>3</v>
      </c>
      <c r="H33">
        <f t="shared" si="3"/>
        <v>0.903089986991944</v>
      </c>
      <c r="I33" s="11">
        <f t="shared" si="4"/>
        <v>1.18492855913238</v>
      </c>
      <c r="J33" s="11">
        <f t="shared" si="5"/>
        <v>0.290190270003455</v>
      </c>
      <c r="K33">
        <f t="shared" si="6"/>
        <v>3</v>
      </c>
    </row>
    <row r="34" customHeight="1" spans="3:11">
      <c r="C34">
        <v>16</v>
      </c>
      <c r="D34">
        <v>0.885866666666667</v>
      </c>
      <c r="E34">
        <v>0.0363241425684534</v>
      </c>
      <c r="F34">
        <v>3</v>
      </c>
      <c r="H34">
        <f t="shared" si="3"/>
        <v>1.20411998265592</v>
      </c>
      <c r="I34" s="11">
        <f t="shared" si="4"/>
        <v>1.14374246858323</v>
      </c>
      <c r="J34" s="11">
        <f t="shared" si="5"/>
        <v>0.0468981010954383</v>
      </c>
      <c r="K34">
        <f t="shared" si="6"/>
        <v>3</v>
      </c>
    </row>
    <row r="35" customHeight="1" spans="3:11">
      <c r="C35">
        <v>32</v>
      </c>
      <c r="D35">
        <v>0.754833333333333</v>
      </c>
      <c r="E35">
        <v>0.141270744789335</v>
      </c>
      <c r="F35">
        <v>3</v>
      </c>
      <c r="H35">
        <f t="shared" si="3"/>
        <v>1.50514997831991</v>
      </c>
      <c r="I35" s="11">
        <f t="shared" si="4"/>
        <v>0.974565329660871</v>
      </c>
      <c r="J35" s="11">
        <f t="shared" si="5"/>
        <v>0.182394661029439</v>
      </c>
      <c r="K35">
        <f t="shared" si="6"/>
        <v>3</v>
      </c>
    </row>
    <row r="36" customHeight="1" spans="3:11">
      <c r="C36">
        <v>64</v>
      </c>
      <c r="D36">
        <v>0.662833333333333</v>
      </c>
      <c r="E36">
        <v>0.0403431943868273</v>
      </c>
      <c r="F36">
        <v>3</v>
      </c>
      <c r="H36">
        <f t="shared" si="3"/>
        <v>1.80617997398389</v>
      </c>
      <c r="I36" s="11">
        <f t="shared" si="4"/>
        <v>0.855784128077122</v>
      </c>
      <c r="J36" s="11">
        <f t="shared" si="5"/>
        <v>0.0520870989673274</v>
      </c>
      <c r="K36">
        <f t="shared" si="6"/>
        <v>3</v>
      </c>
    </row>
    <row r="37" customHeight="1" spans="3:11">
      <c r="C37">
        <v>128</v>
      </c>
      <c r="D37">
        <v>0.5473</v>
      </c>
      <c r="E37">
        <v>0.0162021603497805</v>
      </c>
      <c r="F37">
        <v>3</v>
      </c>
      <c r="H37">
        <f t="shared" si="3"/>
        <v>2.10720996964787</v>
      </c>
      <c r="I37" s="11">
        <f t="shared" si="4"/>
        <v>0.706619039421587</v>
      </c>
      <c r="J37" s="11">
        <f t="shared" si="5"/>
        <v>0.0209186095065164</v>
      </c>
      <c r="K37">
        <f t="shared" si="6"/>
        <v>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0.7297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6">
        <v>0.9218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6">
        <v>0.8731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6">
        <v>0.7208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6">
        <v>0.7577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6">
        <v>0.9215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7">
        <v>1.038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6">
        <v>1.0625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6">
        <v>0.7093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6">
        <v>0.9031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6">
        <v>1.3134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6">
        <v>1.1059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6">
        <v>0.6488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6">
        <v>0.6663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6">
        <v>1.0991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6">
        <v>0.9879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7">
        <v>0.553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6">
        <v>0.8641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6">
        <v>0.8657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6">
        <v>0.9278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7">
        <v>0.575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7">
        <v>0.592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6">
        <v>0.8447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6">
        <v>0.8278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6">
        <v>0.6167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6">
        <v>0.6915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6">
        <v>0.5986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6">
        <v>0.6803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6">
        <v>0.5488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6">
        <v>0.5627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6">
        <v>0.5304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6">
        <v>0.5839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4.4272727272727" customWidth="1"/>
    <col min="4" max="4" width="8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2</v>
      </c>
      <c r="C5" t="s">
        <v>160</v>
      </c>
      <c r="D5" t="s">
        <v>161</v>
      </c>
    </row>
    <row r="6" ht="12.5" spans="2:3">
      <c r="B6" t="s">
        <v>2</v>
      </c>
      <c r="C6" t="s">
        <v>162</v>
      </c>
    </row>
    <row r="7" ht="12.5" spans="2:3">
      <c r="B7" t="s">
        <v>163</v>
      </c>
      <c r="C7" t="s">
        <v>164</v>
      </c>
    </row>
    <row r="8" ht="12.5" spans="2:4">
      <c r="B8" t="s">
        <v>165</v>
      </c>
      <c r="C8" t="s">
        <v>160</v>
      </c>
      <c r="D8" t="s">
        <v>166</v>
      </c>
    </row>
    <row r="9" ht="12.5" spans="2:3">
      <c r="B9" t="s">
        <v>167</v>
      </c>
      <c r="C9" t="s">
        <v>168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169</v>
      </c>
      <c r="B2" t="s">
        <v>170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171</v>
      </c>
      <c r="E13" s="4" t="s">
        <v>171</v>
      </c>
      <c r="F13" s="4" t="s">
        <v>171</v>
      </c>
      <c r="G13" s="4" t="s">
        <v>171</v>
      </c>
      <c r="H13" s="4" t="s">
        <v>171</v>
      </c>
      <c r="I13" s="4" t="s">
        <v>171</v>
      </c>
      <c r="J13" s="4" t="s">
        <v>171</v>
      </c>
      <c r="K13" s="4" t="s">
        <v>171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171</v>
      </c>
      <c r="E16" s="4" t="s">
        <v>171</v>
      </c>
      <c r="F16" s="4" t="s">
        <v>171</v>
      </c>
      <c r="G16" s="4" t="s">
        <v>171</v>
      </c>
      <c r="H16" s="4" t="s">
        <v>171</v>
      </c>
      <c r="I16" s="4" t="s">
        <v>171</v>
      </c>
      <c r="J16" s="4" t="s">
        <v>171</v>
      </c>
      <c r="K16" s="4" t="s">
        <v>171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171</v>
      </c>
      <c r="E19" s="4" t="s">
        <v>171</v>
      </c>
      <c r="F19" s="4" t="s">
        <v>171</v>
      </c>
      <c r="G19" s="4" t="s">
        <v>171</v>
      </c>
      <c r="H19" s="4" t="s">
        <v>171</v>
      </c>
      <c r="I19" s="4" t="s">
        <v>171</v>
      </c>
      <c r="J19" s="4" t="s">
        <v>171</v>
      </c>
      <c r="K19" s="4" t="s">
        <v>171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171</v>
      </c>
      <c r="E22" s="4" t="s">
        <v>171</v>
      </c>
      <c r="F22" s="4" t="s">
        <v>171</v>
      </c>
      <c r="G22" s="4" t="s">
        <v>171</v>
      </c>
      <c r="H22" s="4" t="s">
        <v>171</v>
      </c>
      <c r="I22" s="4" t="s">
        <v>171</v>
      </c>
      <c r="J22" s="4" t="s">
        <v>171</v>
      </c>
      <c r="K22" s="4" t="s">
        <v>171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2021-03-21T10:30:00Z</dcterms:created>
  <dcterms:modified xsi:type="dcterms:W3CDTF">2021-03-22T03:29:38Z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