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eodore.mathuram/Desktop/"/>
    </mc:Choice>
  </mc:AlternateContent>
  <xr:revisionPtr revIDLastSave="0" documentId="13_ncr:1_{4914D295-3A93-284D-B1AE-B0D7AA9A6B02}" xr6:coauthVersionLast="47" xr6:coauthVersionMax="47" xr10:uidLastSave="{00000000-0000-0000-0000-000000000000}"/>
  <bookViews>
    <workbookView xWindow="0" yWindow="500" windowWidth="28800" windowHeight="16620" activeTab="3" xr2:uid="{91C1FA5E-4B0F-3C43-B0F9-D659ADB10F10}"/>
  </bookViews>
  <sheets>
    <sheet name="MLE-12 mito stress test I" sheetId="1" r:id="rId1"/>
    <sheet name="MLE-12 mito stress test II" sheetId="3" r:id="rId2"/>
    <sheet name="MLE-12 mito stress test III" sheetId="6" r:id="rId3"/>
    <sheet name="BEAS-2B mito stress test I" sheetId="5" r:id="rId4"/>
    <sheet name="BEAS-2B mito stress test II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6" i="5" l="1"/>
  <c r="BG36" i="5"/>
  <c r="J20" i="5"/>
  <c r="J21" i="5"/>
  <c r="J22" i="5"/>
  <c r="J23" i="5"/>
  <c r="J24" i="5"/>
  <c r="J25" i="5"/>
  <c r="J26" i="5"/>
  <c r="J27" i="5"/>
  <c r="J28" i="5"/>
  <c r="J29" i="5"/>
  <c r="J30" i="5"/>
  <c r="J19" i="5"/>
  <c r="H20" i="5"/>
  <c r="H21" i="5"/>
  <c r="H22" i="5"/>
  <c r="H23" i="5"/>
  <c r="H24" i="5"/>
  <c r="H25" i="5"/>
  <c r="H26" i="5"/>
  <c r="H27" i="5"/>
  <c r="H28" i="5"/>
  <c r="H29" i="5"/>
  <c r="H30" i="5"/>
  <c r="H19" i="5"/>
  <c r="F20" i="5"/>
  <c r="F21" i="5"/>
  <c r="F22" i="5"/>
  <c r="F23" i="5"/>
  <c r="F24" i="5"/>
  <c r="F25" i="5"/>
  <c r="F26" i="5"/>
  <c r="F27" i="5"/>
  <c r="F28" i="5"/>
  <c r="F29" i="5"/>
  <c r="F30" i="5"/>
  <c r="F19" i="5"/>
  <c r="U4" i="5"/>
  <c r="U5" i="5"/>
  <c r="U6" i="5"/>
  <c r="U7" i="5"/>
  <c r="U8" i="5"/>
  <c r="U9" i="5"/>
  <c r="U10" i="5"/>
  <c r="U11" i="5"/>
  <c r="U12" i="5"/>
  <c r="U13" i="5"/>
  <c r="U14" i="5"/>
  <c r="U3" i="5"/>
  <c r="AH4" i="5"/>
  <c r="AH5" i="5"/>
  <c r="AH6" i="5"/>
  <c r="AH7" i="5"/>
  <c r="AH8" i="5"/>
  <c r="AH9" i="5"/>
  <c r="AH10" i="5"/>
  <c r="AH11" i="5"/>
  <c r="AH12" i="5"/>
  <c r="AH13" i="5"/>
  <c r="AH14" i="5"/>
  <c r="AH3" i="5"/>
  <c r="AA4" i="5"/>
  <c r="AA5" i="5"/>
  <c r="AA6" i="5"/>
  <c r="AA7" i="5"/>
  <c r="AA8" i="5"/>
  <c r="AA9" i="5"/>
  <c r="AA10" i="5"/>
  <c r="AA11" i="5"/>
  <c r="AA12" i="5"/>
  <c r="AA13" i="5"/>
  <c r="AA14" i="5"/>
  <c r="AA3" i="5"/>
  <c r="AR9" i="5"/>
  <c r="AR3" i="5"/>
  <c r="AR14" i="5"/>
  <c r="AL16" i="5"/>
  <c r="AM16" i="5"/>
  <c r="AN16" i="5"/>
  <c r="AK16" i="5"/>
  <c r="AG16" i="5"/>
  <c r="AF16" i="5"/>
  <c r="AE16" i="5"/>
  <c r="AD16" i="5"/>
  <c r="AC16" i="5"/>
  <c r="Z24" i="5"/>
  <c r="K50" i="6"/>
  <c r="AD49" i="6"/>
  <c r="AC49" i="6"/>
  <c r="L49" i="6"/>
  <c r="K49" i="6"/>
  <c r="AD48" i="6"/>
  <c r="AC48" i="6"/>
  <c r="L48" i="6"/>
  <c r="K48" i="6"/>
  <c r="AG47" i="6"/>
  <c r="X47" i="6"/>
  <c r="R47" i="6"/>
  <c r="AA47" i="6" s="1"/>
  <c r="AM47" i="6" s="1"/>
  <c r="AG46" i="6"/>
  <c r="X46" i="6"/>
  <c r="R46" i="6"/>
  <c r="AG45" i="6"/>
  <c r="AJ45" i="6" s="1"/>
  <c r="X45" i="6"/>
  <c r="AA45" i="6" s="1"/>
  <c r="AM45" i="6" s="1"/>
  <c r="R45" i="6"/>
  <c r="AG44" i="6"/>
  <c r="X44" i="6"/>
  <c r="R44" i="6"/>
  <c r="AG43" i="6"/>
  <c r="X43" i="6"/>
  <c r="R43" i="6"/>
  <c r="AA43" i="6" s="1"/>
  <c r="AM43" i="6" s="1"/>
  <c r="AG42" i="6"/>
  <c r="AJ42" i="6" s="1"/>
  <c r="X42" i="6"/>
  <c r="R42" i="6"/>
  <c r="AG41" i="6"/>
  <c r="AJ41" i="6" s="1"/>
  <c r="AF41" i="6"/>
  <c r="AI41" i="6" s="1"/>
  <c r="X41" i="6"/>
  <c r="W41" i="6"/>
  <c r="R41" i="6"/>
  <c r="Q41" i="6"/>
  <c r="AG40" i="6"/>
  <c r="AF40" i="6"/>
  <c r="AI40" i="6" s="1"/>
  <c r="X40" i="6"/>
  <c r="W40" i="6"/>
  <c r="Z40" i="6" s="1"/>
  <c r="AL40" i="6" s="1"/>
  <c r="R40" i="6"/>
  <c r="Q40" i="6"/>
  <c r="AG39" i="6"/>
  <c r="AF39" i="6"/>
  <c r="X39" i="6"/>
  <c r="W39" i="6"/>
  <c r="R39" i="6"/>
  <c r="AA39" i="6" s="1"/>
  <c r="AM39" i="6" s="1"/>
  <c r="Q39" i="6"/>
  <c r="AI39" i="6" s="1"/>
  <c r="AG38" i="6"/>
  <c r="AJ38" i="6" s="1"/>
  <c r="AF38" i="6"/>
  <c r="X38" i="6"/>
  <c r="W38" i="6"/>
  <c r="R38" i="6"/>
  <c r="Q38" i="6"/>
  <c r="Z38" i="6" s="1"/>
  <c r="AL38" i="6" s="1"/>
  <c r="AG37" i="6"/>
  <c r="AJ37" i="6" s="1"/>
  <c r="AF37" i="6"/>
  <c r="X37" i="6"/>
  <c r="W37" i="6"/>
  <c r="R37" i="6"/>
  <c r="Q37" i="6"/>
  <c r="AG36" i="6"/>
  <c r="AJ36" i="6" s="1"/>
  <c r="AF36" i="6"/>
  <c r="AI36" i="6" s="1"/>
  <c r="Z36" i="6"/>
  <c r="AL36" i="6" s="1"/>
  <c r="X36" i="6"/>
  <c r="AA36" i="6" s="1"/>
  <c r="AM36" i="6" s="1"/>
  <c r="W36" i="6"/>
  <c r="R36" i="6"/>
  <c r="Q36" i="6"/>
  <c r="AG35" i="6"/>
  <c r="AF35" i="6"/>
  <c r="X35" i="6"/>
  <c r="W35" i="6"/>
  <c r="R35" i="6"/>
  <c r="AA35" i="6" s="1"/>
  <c r="AM35" i="6" s="1"/>
  <c r="Q35" i="6"/>
  <c r="AG34" i="6"/>
  <c r="AF34" i="6"/>
  <c r="X34" i="6"/>
  <c r="W34" i="6"/>
  <c r="R34" i="6"/>
  <c r="Q34" i="6"/>
  <c r="Z34" i="6" s="1"/>
  <c r="AL34" i="6" s="1"/>
  <c r="AG33" i="6"/>
  <c r="AF33" i="6"/>
  <c r="X33" i="6"/>
  <c r="W33" i="6"/>
  <c r="R33" i="6"/>
  <c r="AA33" i="6" s="1"/>
  <c r="AM33" i="6" s="1"/>
  <c r="Q33" i="6"/>
  <c r="Z33" i="6" s="1"/>
  <c r="AL33" i="6" s="1"/>
  <c r="AG32" i="6"/>
  <c r="AJ32" i="6" s="1"/>
  <c r="AF32" i="6"/>
  <c r="AI32" i="6" s="1"/>
  <c r="X32" i="6"/>
  <c r="W32" i="6"/>
  <c r="R32" i="6"/>
  <c r="Q32" i="6"/>
  <c r="Z32" i="6" s="1"/>
  <c r="AL32" i="6" s="1"/>
  <c r="AG31" i="6"/>
  <c r="AJ31" i="6" s="1"/>
  <c r="AF31" i="6"/>
  <c r="X31" i="6"/>
  <c r="W31" i="6"/>
  <c r="R31" i="6"/>
  <c r="Q31" i="6"/>
  <c r="AG30" i="6"/>
  <c r="AJ30" i="6" s="1"/>
  <c r="AF30" i="6"/>
  <c r="AI30" i="6" s="1"/>
  <c r="X30" i="6"/>
  <c r="AA30" i="6" s="1"/>
  <c r="AM30" i="6" s="1"/>
  <c r="W30" i="6"/>
  <c r="Z30" i="6" s="1"/>
  <c r="AL30" i="6" s="1"/>
  <c r="R30" i="6"/>
  <c r="Q30" i="6"/>
  <c r="AG29" i="6"/>
  <c r="AF29" i="6"/>
  <c r="X29" i="6"/>
  <c r="W29" i="6"/>
  <c r="R29" i="6"/>
  <c r="AA29" i="6" s="1"/>
  <c r="AM29" i="6" s="1"/>
  <c r="Q29" i="6"/>
  <c r="AI29" i="6" s="1"/>
  <c r="AG28" i="6"/>
  <c r="AF28" i="6"/>
  <c r="X28" i="6"/>
  <c r="W28" i="6"/>
  <c r="R28" i="6"/>
  <c r="Q28" i="6"/>
  <c r="Z28" i="6" s="1"/>
  <c r="AL28" i="6" s="1"/>
  <c r="AG27" i="6"/>
  <c r="AJ27" i="6" s="1"/>
  <c r="AF27" i="6"/>
  <c r="X27" i="6"/>
  <c r="W27" i="6"/>
  <c r="R27" i="6"/>
  <c r="AA27" i="6" s="1"/>
  <c r="AM27" i="6" s="1"/>
  <c r="Q27" i="6"/>
  <c r="Z27" i="6" s="1"/>
  <c r="AL27" i="6" s="1"/>
  <c r="AG26" i="6"/>
  <c r="AJ26" i="6" s="1"/>
  <c r="AF26" i="6"/>
  <c r="AI26" i="6" s="1"/>
  <c r="Z26" i="6"/>
  <c r="AL26" i="6" s="1"/>
  <c r="X26" i="6"/>
  <c r="AA26" i="6" s="1"/>
  <c r="AM26" i="6" s="1"/>
  <c r="W26" i="6"/>
  <c r="R26" i="6"/>
  <c r="Q26" i="6"/>
  <c r="AG25" i="6"/>
  <c r="AJ25" i="6" s="1"/>
  <c r="AF25" i="6"/>
  <c r="X25" i="6"/>
  <c r="W25" i="6"/>
  <c r="R25" i="6"/>
  <c r="Q25" i="6"/>
  <c r="AG24" i="6"/>
  <c r="AF24" i="6"/>
  <c r="X24" i="6"/>
  <c r="W24" i="6"/>
  <c r="Z24" i="6" s="1"/>
  <c r="R24" i="6"/>
  <c r="Q24" i="6"/>
  <c r="S15" i="6"/>
  <c r="R15" i="6"/>
  <c r="Q15" i="6"/>
  <c r="P15" i="6"/>
  <c r="O15" i="6"/>
  <c r="N15" i="6"/>
  <c r="M15" i="6"/>
  <c r="L15" i="6"/>
  <c r="BG35" i="5"/>
  <c r="BM35" i="5" s="1"/>
  <c r="BG34" i="5"/>
  <c r="BM34" i="5" s="1"/>
  <c r="BG33" i="5"/>
  <c r="BM33" i="5" s="1"/>
  <c r="BG32" i="5"/>
  <c r="BM32" i="5" s="1"/>
  <c r="BG31" i="5"/>
  <c r="BM31" i="5" s="1"/>
  <c r="BG30" i="5"/>
  <c r="BM30" i="5" s="1"/>
  <c r="BG29" i="5"/>
  <c r="BM29" i="5" s="1"/>
  <c r="BG28" i="5"/>
  <c r="BM28" i="5" s="1"/>
  <c r="BG27" i="5"/>
  <c r="BM27" i="5" s="1"/>
  <c r="BG26" i="5"/>
  <c r="BM26" i="5" s="1"/>
  <c r="BG25" i="5"/>
  <c r="BM25" i="5" s="1"/>
  <c r="BG24" i="5"/>
  <c r="BM24" i="5" s="1"/>
  <c r="AM27" i="5"/>
  <c r="AA27" i="5"/>
  <c r="BB50" i="5"/>
  <c r="BA50" i="5"/>
  <c r="AY50" i="5"/>
  <c r="AI50" i="5"/>
  <c r="AH50" i="5"/>
  <c r="AF50" i="5"/>
  <c r="W50" i="5"/>
  <c r="V50" i="5"/>
  <c r="T50" i="5"/>
  <c r="P50" i="5"/>
  <c r="O50" i="5"/>
  <c r="M50" i="5"/>
  <c r="BB49" i="5"/>
  <c r="BA49" i="5"/>
  <c r="AZ49" i="5"/>
  <c r="AY49" i="5"/>
  <c r="AI49" i="5"/>
  <c r="AH49" i="5"/>
  <c r="AG49" i="5"/>
  <c r="AF49" i="5"/>
  <c r="AB49" i="5"/>
  <c r="W49" i="5"/>
  <c r="V49" i="5"/>
  <c r="U49" i="5"/>
  <c r="T49" i="5"/>
  <c r="P49" i="5"/>
  <c r="O49" i="5"/>
  <c r="N49" i="5"/>
  <c r="M49" i="5"/>
  <c r="BB48" i="5"/>
  <c r="BA48" i="5"/>
  <c r="AZ48" i="5"/>
  <c r="AY48" i="5"/>
  <c r="AI48" i="5"/>
  <c r="AH48" i="5"/>
  <c r="AG48" i="5"/>
  <c r="AF48" i="5"/>
  <c r="AB48" i="5"/>
  <c r="W48" i="5"/>
  <c r="V48" i="5"/>
  <c r="U48" i="5"/>
  <c r="T48" i="5"/>
  <c r="P48" i="5"/>
  <c r="O48" i="5"/>
  <c r="N48" i="5"/>
  <c r="M48" i="5"/>
  <c r="BH41" i="5"/>
  <c r="BN41" i="5" s="1"/>
  <c r="BF37" i="5"/>
  <c r="BL37" i="5" s="1"/>
  <c r="AO41" i="5"/>
  <c r="AM37" i="5"/>
  <c r="AC41" i="5"/>
  <c r="AA37" i="5"/>
  <c r="BH40" i="5"/>
  <c r="AO40" i="5"/>
  <c r="AC40" i="5"/>
  <c r="BH39" i="5"/>
  <c r="AO39" i="5"/>
  <c r="AN36" i="5"/>
  <c r="AU36" i="5" s="1"/>
  <c r="BU36" i="5" s="1"/>
  <c r="AC39" i="5"/>
  <c r="AB36" i="5"/>
  <c r="BM36" i="5" s="1"/>
  <c r="BH38" i="5"/>
  <c r="BE35" i="5"/>
  <c r="AO38" i="5"/>
  <c r="AN35" i="5"/>
  <c r="AU35" i="5" s="1"/>
  <c r="BU35" i="5" s="1"/>
  <c r="AM36" i="5"/>
  <c r="AL35" i="5"/>
  <c r="AC38" i="5"/>
  <c r="AB35" i="5"/>
  <c r="AA36" i="5"/>
  <c r="BL36" i="5" s="1"/>
  <c r="Z35" i="5"/>
  <c r="BH37" i="5"/>
  <c r="BF35" i="5"/>
  <c r="BE34" i="5"/>
  <c r="AO37" i="5"/>
  <c r="AN34" i="5"/>
  <c r="AU34" i="5" s="1"/>
  <c r="BU34" i="5" s="1"/>
  <c r="AM35" i="5"/>
  <c r="AL34" i="5"/>
  <c r="AC37" i="5"/>
  <c r="AB34" i="5"/>
  <c r="AA35" i="5"/>
  <c r="Z34" i="5"/>
  <c r="BH36" i="5"/>
  <c r="BF34" i="5"/>
  <c r="BE33" i="5"/>
  <c r="AO36" i="5"/>
  <c r="AN33" i="5"/>
  <c r="AU33" i="5" s="1"/>
  <c r="BU33" i="5" s="1"/>
  <c r="AM34" i="5"/>
  <c r="AL33" i="5"/>
  <c r="AC36" i="5"/>
  <c r="AB33" i="5"/>
  <c r="AA34" i="5"/>
  <c r="Z33" i="5"/>
  <c r="BH35" i="5"/>
  <c r="BF33" i="5"/>
  <c r="BE32" i="5"/>
  <c r="AO35" i="5"/>
  <c r="AN32" i="5"/>
  <c r="AU32" i="5" s="1"/>
  <c r="BU32" i="5" s="1"/>
  <c r="AM33" i="5"/>
  <c r="AL32" i="5"/>
  <c r="AC35" i="5"/>
  <c r="AB32" i="5"/>
  <c r="AA33" i="5"/>
  <c r="Z32" i="5"/>
  <c r="BH34" i="5"/>
  <c r="BF32" i="5"/>
  <c r="BE31" i="5"/>
  <c r="AO34" i="5"/>
  <c r="AN31" i="5"/>
  <c r="AU31" i="5" s="1"/>
  <c r="BU31" i="5" s="1"/>
  <c r="AM32" i="5"/>
  <c r="AL31" i="5"/>
  <c r="AC34" i="5"/>
  <c r="AB31" i="5"/>
  <c r="AA32" i="5"/>
  <c r="Z31" i="5"/>
  <c r="BH33" i="5"/>
  <c r="BF31" i="5"/>
  <c r="BE30" i="5"/>
  <c r="AO33" i="5"/>
  <c r="AN30" i="5"/>
  <c r="AU30" i="5" s="1"/>
  <c r="BU30" i="5" s="1"/>
  <c r="AM31" i="5"/>
  <c r="AL30" i="5"/>
  <c r="AC33" i="5"/>
  <c r="AB30" i="5"/>
  <c r="AA31" i="5"/>
  <c r="Z30" i="5"/>
  <c r="BH32" i="5"/>
  <c r="BF30" i="5"/>
  <c r="BE29" i="5"/>
  <c r="AO32" i="5"/>
  <c r="AN29" i="5"/>
  <c r="AU29" i="5" s="1"/>
  <c r="BU29" i="5" s="1"/>
  <c r="AM30" i="5"/>
  <c r="AL29" i="5"/>
  <c r="AC32" i="5"/>
  <c r="AB29" i="5"/>
  <c r="AA30" i="5"/>
  <c r="Z29" i="5"/>
  <c r="BH31" i="5"/>
  <c r="BF29" i="5"/>
  <c r="BE28" i="5"/>
  <c r="AO31" i="5"/>
  <c r="AN28" i="5"/>
  <c r="AU28" i="5" s="1"/>
  <c r="BU28" i="5" s="1"/>
  <c r="AM29" i="5"/>
  <c r="AL28" i="5"/>
  <c r="AC31" i="5"/>
  <c r="AB28" i="5"/>
  <c r="AA29" i="5"/>
  <c r="Z28" i="5"/>
  <c r="BH30" i="5"/>
  <c r="BF28" i="5"/>
  <c r="BE27" i="5"/>
  <c r="AO30" i="5"/>
  <c r="AM28" i="5"/>
  <c r="AL27" i="5"/>
  <c r="AC30" i="5"/>
  <c r="AA28" i="5"/>
  <c r="Z27" i="5"/>
  <c r="BH29" i="5"/>
  <c r="BE26" i="5"/>
  <c r="AO29" i="5"/>
  <c r="AL26" i="5"/>
  <c r="AC29" i="5"/>
  <c r="Z26" i="5"/>
  <c r="BH28" i="5"/>
  <c r="BE25" i="5"/>
  <c r="AO28" i="5"/>
  <c r="AN27" i="5"/>
  <c r="AU27" i="5" s="1"/>
  <c r="BU27" i="5" s="1"/>
  <c r="AL25" i="5"/>
  <c r="AC28" i="5"/>
  <c r="AB27" i="5"/>
  <c r="Z25" i="5"/>
  <c r="BH27" i="5"/>
  <c r="BF27" i="5"/>
  <c r="BE24" i="5"/>
  <c r="AO27" i="5"/>
  <c r="AL24" i="5"/>
  <c r="AC27" i="5"/>
  <c r="BH26" i="5"/>
  <c r="BF26" i="5"/>
  <c r="AO26" i="5"/>
  <c r="AN26" i="5"/>
  <c r="AU26" i="5" s="1"/>
  <c r="BU26" i="5" s="1"/>
  <c r="AM26" i="5"/>
  <c r="AC26" i="5"/>
  <c r="AB26" i="5"/>
  <c r="AA26" i="5"/>
  <c r="BH25" i="5"/>
  <c r="BF25" i="5"/>
  <c r="AO25" i="5"/>
  <c r="AN25" i="5"/>
  <c r="AU25" i="5" s="1"/>
  <c r="BU25" i="5" s="1"/>
  <c r="AM25" i="5"/>
  <c r="AC25" i="5"/>
  <c r="AB25" i="5"/>
  <c r="AA25" i="5"/>
  <c r="BH24" i="5"/>
  <c r="BF24" i="5"/>
  <c r="AO24" i="5"/>
  <c r="AN24" i="5"/>
  <c r="AU24" i="5" s="1"/>
  <c r="AM24" i="5"/>
  <c r="AC24" i="5"/>
  <c r="AB24" i="5"/>
  <c r="AA24" i="5"/>
  <c r="Y16" i="5"/>
  <c r="X16" i="5"/>
  <c r="W16" i="5"/>
  <c r="V16" i="5"/>
  <c r="R16" i="5"/>
  <c r="Q16" i="5"/>
  <c r="P16" i="5"/>
  <c r="O16" i="5"/>
  <c r="N16" i="5"/>
  <c r="AR13" i="5"/>
  <c r="AR12" i="5"/>
  <c r="AR11" i="5"/>
  <c r="AR10" i="5"/>
  <c r="AR8" i="5"/>
  <c r="AR7" i="5"/>
  <c r="AR6" i="5"/>
  <c r="AR5" i="5"/>
  <c r="AR4" i="5"/>
  <c r="BB49" i="4"/>
  <c r="BA49" i="4"/>
  <c r="AY49" i="4"/>
  <c r="AI49" i="4"/>
  <c r="AH49" i="4"/>
  <c r="AF49" i="4"/>
  <c r="W49" i="4"/>
  <c r="V49" i="4"/>
  <c r="T49" i="4"/>
  <c r="P49" i="4"/>
  <c r="O49" i="4"/>
  <c r="M49" i="4"/>
  <c r="BB48" i="4"/>
  <c r="BA48" i="4"/>
  <c r="AZ48" i="4"/>
  <c r="AY48" i="4"/>
  <c r="AI48" i="4"/>
  <c r="AH48" i="4"/>
  <c r="AG48" i="4"/>
  <c r="AF48" i="4"/>
  <c r="AB48" i="4"/>
  <c r="W48" i="4"/>
  <c r="V48" i="4"/>
  <c r="U48" i="4"/>
  <c r="T48" i="4"/>
  <c r="P48" i="4"/>
  <c r="O48" i="4"/>
  <c r="N48" i="4"/>
  <c r="M48" i="4"/>
  <c r="BB47" i="4"/>
  <c r="BA47" i="4"/>
  <c r="AZ47" i="4"/>
  <c r="AY47" i="4"/>
  <c r="AI47" i="4"/>
  <c r="AH47" i="4"/>
  <c r="AG47" i="4"/>
  <c r="AF47" i="4"/>
  <c r="AB47" i="4"/>
  <c r="W47" i="4"/>
  <c r="V47" i="4"/>
  <c r="U47" i="4"/>
  <c r="T47" i="4"/>
  <c r="P47" i="4"/>
  <c r="O47" i="4"/>
  <c r="N47" i="4"/>
  <c r="M47" i="4"/>
  <c r="BH40" i="4"/>
  <c r="BN40" i="4" s="1"/>
  <c r="BG40" i="4"/>
  <c r="BF40" i="4"/>
  <c r="AV40" i="4"/>
  <c r="BV40" i="4" s="1"/>
  <c r="AO40" i="4"/>
  <c r="AN40" i="4"/>
  <c r="AU40" i="4" s="1"/>
  <c r="BU40" i="4" s="1"/>
  <c r="AM40" i="4"/>
  <c r="AC40" i="4"/>
  <c r="AB40" i="4"/>
  <c r="AA40" i="4"/>
  <c r="BH39" i="4"/>
  <c r="BG39" i="4"/>
  <c r="BF39" i="4"/>
  <c r="AO39" i="4"/>
  <c r="AN39" i="4"/>
  <c r="AU39" i="4" s="1"/>
  <c r="BU39" i="4" s="1"/>
  <c r="AM39" i="4"/>
  <c r="AC39" i="4"/>
  <c r="AB39" i="4"/>
  <c r="AA39" i="4"/>
  <c r="BH38" i="4"/>
  <c r="BN38" i="4" s="1"/>
  <c r="BG38" i="4"/>
  <c r="BF38" i="4"/>
  <c r="BL38" i="4" s="1"/>
  <c r="AT38" i="4"/>
  <c r="BT38" i="4" s="1"/>
  <c r="AO38" i="4"/>
  <c r="AN38" i="4"/>
  <c r="AU38" i="4" s="1"/>
  <c r="BU38" i="4" s="1"/>
  <c r="AM38" i="4"/>
  <c r="AC38" i="4"/>
  <c r="AB38" i="4"/>
  <c r="AA38" i="4"/>
  <c r="BH37" i="4"/>
  <c r="BG37" i="4"/>
  <c r="BF37" i="4"/>
  <c r="BE37" i="4"/>
  <c r="AO37" i="4"/>
  <c r="AN37" i="4"/>
  <c r="AU37" i="4" s="1"/>
  <c r="BU37" i="4" s="1"/>
  <c r="AM37" i="4"/>
  <c r="AL37" i="4"/>
  <c r="AC37" i="4"/>
  <c r="AV37" i="4" s="1"/>
  <c r="BV37" i="4" s="1"/>
  <c r="AB37" i="4"/>
  <c r="AA37" i="4"/>
  <c r="Z37" i="4"/>
  <c r="BH36" i="4"/>
  <c r="BG36" i="4"/>
  <c r="BF36" i="4"/>
  <c r="BE36" i="4"/>
  <c r="AO36" i="4"/>
  <c r="AN36" i="4"/>
  <c r="AU36" i="4" s="1"/>
  <c r="BU36" i="4" s="1"/>
  <c r="AM36" i="4"/>
  <c r="AL36" i="4"/>
  <c r="AC36" i="4"/>
  <c r="AB36" i="4"/>
  <c r="AA36" i="4"/>
  <c r="Z36" i="4"/>
  <c r="AS36" i="4" s="1"/>
  <c r="BS36" i="4" s="1"/>
  <c r="BH35" i="4"/>
  <c r="BG35" i="4"/>
  <c r="BF35" i="4"/>
  <c r="BE35" i="4"/>
  <c r="AO35" i="4"/>
  <c r="AN35" i="4"/>
  <c r="AU35" i="4" s="1"/>
  <c r="BU35" i="4" s="1"/>
  <c r="AM35" i="4"/>
  <c r="AL35" i="4"/>
  <c r="AC35" i="4"/>
  <c r="AV35" i="4" s="1"/>
  <c r="BV35" i="4" s="1"/>
  <c r="AB35" i="4"/>
  <c r="AA35" i="4"/>
  <c r="Z35" i="4"/>
  <c r="BH34" i="4"/>
  <c r="BG34" i="4"/>
  <c r="BF34" i="4"/>
  <c r="BE34" i="4"/>
  <c r="AO34" i="4"/>
  <c r="AN34" i="4"/>
  <c r="AU34" i="4" s="1"/>
  <c r="BU34" i="4" s="1"/>
  <c r="AM34" i="4"/>
  <c r="AL34" i="4"/>
  <c r="AC34" i="4"/>
  <c r="AB34" i="4"/>
  <c r="AA34" i="4"/>
  <c r="Z34" i="4"/>
  <c r="AS34" i="4" s="1"/>
  <c r="BS34" i="4" s="1"/>
  <c r="BH33" i="4"/>
  <c r="BG33" i="4"/>
  <c r="BF33" i="4"/>
  <c r="BE33" i="4"/>
  <c r="AO33" i="4"/>
  <c r="AN33" i="4"/>
  <c r="AU33" i="4" s="1"/>
  <c r="BU33" i="4" s="1"/>
  <c r="AM33" i="4"/>
  <c r="AL33" i="4"/>
  <c r="AC33" i="4"/>
  <c r="AV33" i="4" s="1"/>
  <c r="BV33" i="4" s="1"/>
  <c r="AB33" i="4"/>
  <c r="AA33" i="4"/>
  <c r="Z33" i="4"/>
  <c r="BH32" i="4"/>
  <c r="BG32" i="4"/>
  <c r="BF32" i="4"/>
  <c r="BE32" i="4"/>
  <c r="AO32" i="4"/>
  <c r="AN32" i="4"/>
  <c r="AU32" i="4" s="1"/>
  <c r="BU32" i="4" s="1"/>
  <c r="AM32" i="4"/>
  <c r="AL32" i="4"/>
  <c r="AC32" i="4"/>
  <c r="AB32" i="4"/>
  <c r="AA32" i="4"/>
  <c r="Z32" i="4"/>
  <c r="AS32" i="4" s="1"/>
  <c r="BS32" i="4" s="1"/>
  <c r="BH31" i="4"/>
  <c r="BG31" i="4"/>
  <c r="BF31" i="4"/>
  <c r="BE31" i="4"/>
  <c r="AO31" i="4"/>
  <c r="AN31" i="4"/>
  <c r="AU31" i="4" s="1"/>
  <c r="BU31" i="4" s="1"/>
  <c r="AM31" i="4"/>
  <c r="AL31" i="4"/>
  <c r="AC31" i="4"/>
  <c r="AV31" i="4" s="1"/>
  <c r="BV31" i="4" s="1"/>
  <c r="AB31" i="4"/>
  <c r="AA31" i="4"/>
  <c r="Z31" i="4"/>
  <c r="BH30" i="4"/>
  <c r="BG30" i="4"/>
  <c r="BF30" i="4"/>
  <c r="BE30" i="4"/>
  <c r="AO30" i="4"/>
  <c r="AN30" i="4"/>
  <c r="AU30" i="4" s="1"/>
  <c r="BU30" i="4" s="1"/>
  <c r="AM30" i="4"/>
  <c r="AL30" i="4"/>
  <c r="AC30" i="4"/>
  <c r="AB30" i="4"/>
  <c r="AA30" i="4"/>
  <c r="Z30" i="4"/>
  <c r="AS30" i="4" s="1"/>
  <c r="BS30" i="4" s="1"/>
  <c r="BH29" i="4"/>
  <c r="BG29" i="4"/>
  <c r="BF29" i="4"/>
  <c r="BE29" i="4"/>
  <c r="AO29" i="4"/>
  <c r="AN29" i="4"/>
  <c r="AU29" i="4" s="1"/>
  <c r="BU29" i="4" s="1"/>
  <c r="AM29" i="4"/>
  <c r="AL29" i="4"/>
  <c r="AC29" i="4"/>
  <c r="AV29" i="4" s="1"/>
  <c r="BV29" i="4" s="1"/>
  <c r="AB29" i="4"/>
  <c r="AA29" i="4"/>
  <c r="Z29" i="4"/>
  <c r="BH28" i="4"/>
  <c r="BG28" i="4"/>
  <c r="BF28" i="4"/>
  <c r="BE28" i="4"/>
  <c r="AO28" i="4"/>
  <c r="AN28" i="4"/>
  <c r="AU28" i="4" s="1"/>
  <c r="BU28" i="4" s="1"/>
  <c r="AM28" i="4"/>
  <c r="AL28" i="4"/>
  <c r="AC28" i="4"/>
  <c r="AB28" i="4"/>
  <c r="AA28" i="4"/>
  <c r="Z28" i="4"/>
  <c r="AS28" i="4" s="1"/>
  <c r="BS28" i="4" s="1"/>
  <c r="BH27" i="4"/>
  <c r="BN27" i="4" s="1"/>
  <c r="BG27" i="4"/>
  <c r="BF27" i="4"/>
  <c r="BE27" i="4"/>
  <c r="AO27" i="4"/>
  <c r="AN27" i="4"/>
  <c r="AU27" i="4" s="1"/>
  <c r="BU27" i="4" s="1"/>
  <c r="AM27" i="4"/>
  <c r="AL27" i="4"/>
  <c r="AC27" i="4"/>
  <c r="AV27" i="4" s="1"/>
  <c r="BV27" i="4" s="1"/>
  <c r="AB27" i="4"/>
  <c r="AA27" i="4"/>
  <c r="Z27" i="4"/>
  <c r="BH26" i="4"/>
  <c r="BG26" i="4"/>
  <c r="BF26" i="4"/>
  <c r="BE26" i="4"/>
  <c r="BE48" i="4" s="1"/>
  <c r="AO26" i="4"/>
  <c r="AN26" i="4"/>
  <c r="AU26" i="4" s="1"/>
  <c r="BU26" i="4" s="1"/>
  <c r="AM26" i="4"/>
  <c r="AL26" i="4"/>
  <c r="AC26" i="4"/>
  <c r="AB26" i="4"/>
  <c r="AA26" i="4"/>
  <c r="Z26" i="4"/>
  <c r="AS26" i="4" s="1"/>
  <c r="BS26" i="4" s="1"/>
  <c r="BH25" i="4"/>
  <c r="BG25" i="4"/>
  <c r="BF25" i="4"/>
  <c r="BE25" i="4"/>
  <c r="AO25" i="4"/>
  <c r="AN25" i="4"/>
  <c r="AU25" i="4" s="1"/>
  <c r="BU25" i="4" s="1"/>
  <c r="AM25" i="4"/>
  <c r="AL25" i="4"/>
  <c r="AC25" i="4"/>
  <c r="AV25" i="4" s="1"/>
  <c r="BV25" i="4" s="1"/>
  <c r="AB25" i="4"/>
  <c r="AA25" i="4"/>
  <c r="Z25" i="4"/>
  <c r="BH24" i="4"/>
  <c r="BG24" i="4"/>
  <c r="BF24" i="4"/>
  <c r="BE24" i="4"/>
  <c r="AO24" i="4"/>
  <c r="AN24" i="4"/>
  <c r="AU24" i="4" s="1"/>
  <c r="BU24" i="4" s="1"/>
  <c r="AM24" i="4"/>
  <c r="AL24" i="4"/>
  <c r="AC24" i="4"/>
  <c r="AB24" i="4"/>
  <c r="AA24" i="4"/>
  <c r="Z24" i="4"/>
  <c r="AS24" i="4" s="1"/>
  <c r="BS24" i="4" s="1"/>
  <c r="BH23" i="4"/>
  <c r="BH48" i="4" s="1"/>
  <c r="BG23" i="4"/>
  <c r="BG48" i="4" s="1"/>
  <c r="BF23" i="4"/>
  <c r="BE23" i="4"/>
  <c r="AO23" i="4"/>
  <c r="AN23" i="4"/>
  <c r="AU23" i="4" s="1"/>
  <c r="AM23" i="4"/>
  <c r="AL23" i="4"/>
  <c r="AL47" i="4" s="1"/>
  <c r="AC23" i="4"/>
  <c r="AV23" i="4" s="1"/>
  <c r="AB23" i="4"/>
  <c r="AA23" i="4"/>
  <c r="Z23" i="4"/>
  <c r="AQ15" i="4"/>
  <c r="AP15" i="4"/>
  <c r="AO15" i="4"/>
  <c r="AN15" i="4"/>
  <c r="AM15" i="4"/>
  <c r="AL15" i="4"/>
  <c r="AH15" i="4"/>
  <c r="AG15" i="4"/>
  <c r="AF15" i="4"/>
  <c r="AE15" i="4"/>
  <c r="AD15" i="4"/>
  <c r="AC15" i="4"/>
  <c r="Z15" i="4"/>
  <c r="Y15" i="4"/>
  <c r="X15" i="4"/>
  <c r="W15" i="4"/>
  <c r="V15" i="4"/>
  <c r="R15" i="4"/>
  <c r="Q15" i="4"/>
  <c r="P15" i="4"/>
  <c r="O15" i="4"/>
  <c r="N15" i="4"/>
  <c r="AA46" i="6" l="1"/>
  <c r="AM46" i="6" s="1"/>
  <c r="AA40" i="6"/>
  <c r="AM40" i="6" s="1"/>
  <c r="AA34" i="6"/>
  <c r="AM34" i="6" s="1"/>
  <c r="AA44" i="6"/>
  <c r="AM44" i="6" s="1"/>
  <c r="AJ46" i="6"/>
  <c r="W50" i="6"/>
  <c r="AF50" i="6"/>
  <c r="AA28" i="6"/>
  <c r="AM28" i="6" s="1"/>
  <c r="AJ35" i="6"/>
  <c r="AI37" i="6"/>
  <c r="X49" i="6"/>
  <c r="AJ43" i="6"/>
  <c r="AJ24" i="6"/>
  <c r="AJ49" i="6" s="1"/>
  <c r="AJ29" i="6"/>
  <c r="Z31" i="6"/>
  <c r="AL31" i="6" s="1"/>
  <c r="AI34" i="6"/>
  <c r="AA37" i="6"/>
  <c r="AM37" i="6" s="1"/>
  <c r="AA38" i="6"/>
  <c r="AM38" i="6" s="1"/>
  <c r="AJ40" i="6"/>
  <c r="AA42" i="6"/>
  <c r="AM42" i="6" s="1"/>
  <c r="AJ44" i="6"/>
  <c r="Z25" i="6"/>
  <c r="AL25" i="6" s="1"/>
  <c r="AI28" i="6"/>
  <c r="AA31" i="6"/>
  <c r="AM31" i="6" s="1"/>
  <c r="AA32" i="6"/>
  <c r="AM32" i="6" s="1"/>
  <c r="AJ34" i="6"/>
  <c r="AJ39" i="6"/>
  <c r="Z41" i="6"/>
  <c r="AL41" i="6" s="1"/>
  <c r="AJ47" i="6"/>
  <c r="AA25" i="6"/>
  <c r="AM25" i="6" s="1"/>
  <c r="AJ28" i="6"/>
  <c r="AJ48" i="6" s="1"/>
  <c r="AJ33" i="6"/>
  <c r="AI35" i="6"/>
  <c r="AI38" i="6"/>
  <c r="AA41" i="6"/>
  <c r="AM41" i="6" s="1"/>
  <c r="AI27" i="6"/>
  <c r="AI33" i="6"/>
  <c r="Q50" i="6"/>
  <c r="Q49" i="6"/>
  <c r="R48" i="6"/>
  <c r="AG48" i="6"/>
  <c r="R49" i="6"/>
  <c r="AG49" i="6"/>
  <c r="AI25" i="6"/>
  <c r="AI31" i="6"/>
  <c r="AA24" i="6"/>
  <c r="Q48" i="6"/>
  <c r="AF48" i="6"/>
  <c r="AF49" i="6"/>
  <c r="AI24" i="6"/>
  <c r="Z29" i="6"/>
  <c r="AL29" i="6" s="1"/>
  <c r="Z35" i="6"/>
  <c r="AL35" i="6" s="1"/>
  <c r="Z37" i="6"/>
  <c r="AL37" i="6" s="1"/>
  <c r="Z39" i="6"/>
  <c r="AL39" i="6" s="1"/>
  <c r="W48" i="6"/>
  <c r="W49" i="6"/>
  <c r="X48" i="6"/>
  <c r="AL24" i="6"/>
  <c r="AT33" i="5"/>
  <c r="BT33" i="5" s="1"/>
  <c r="AT31" i="5"/>
  <c r="BT31" i="5" s="1"/>
  <c r="AT28" i="5"/>
  <c r="BT28" i="5" s="1"/>
  <c r="AT34" i="5"/>
  <c r="AT32" i="5"/>
  <c r="BT32" i="5" s="1"/>
  <c r="AT29" i="5"/>
  <c r="BT29" i="5" s="1"/>
  <c r="AT30" i="5"/>
  <c r="BE50" i="5"/>
  <c r="AV41" i="5"/>
  <c r="BV41" i="5" s="1"/>
  <c r="AV40" i="5"/>
  <c r="BV40" i="5" s="1"/>
  <c r="AV39" i="5"/>
  <c r="BV39" i="5" s="1"/>
  <c r="BK24" i="5"/>
  <c r="AT26" i="5"/>
  <c r="BT26" i="5" s="1"/>
  <c r="AT27" i="5"/>
  <c r="BT27" i="5" s="1"/>
  <c r="AT37" i="5"/>
  <c r="BT37" i="5" s="1"/>
  <c r="AV26" i="5"/>
  <c r="BV26" i="5" s="1"/>
  <c r="AS25" i="5"/>
  <c r="BS25" i="5" s="1"/>
  <c r="BN39" i="5"/>
  <c r="BM29" i="4"/>
  <c r="BM31" i="4"/>
  <c r="BN31" i="4"/>
  <c r="BN33" i="4"/>
  <c r="BN37" i="4"/>
  <c r="BK24" i="4"/>
  <c r="BK28" i="4"/>
  <c r="BK30" i="4"/>
  <c r="BM38" i="4"/>
  <c r="BL39" i="4"/>
  <c r="BN39" i="4"/>
  <c r="BL40" i="4"/>
  <c r="AT40" i="4"/>
  <c r="BT40" i="4" s="1"/>
  <c r="BM40" i="4"/>
  <c r="Z48" i="4"/>
  <c r="AV39" i="4"/>
  <c r="BV39" i="4" s="1"/>
  <c r="AT23" i="4"/>
  <c r="BE49" i="4"/>
  <c r="AO49" i="4"/>
  <c r="AT25" i="4"/>
  <c r="BT25" i="4" s="1"/>
  <c r="AT27" i="4"/>
  <c r="BT27" i="4" s="1"/>
  <c r="AT29" i="4"/>
  <c r="BT29" i="4" s="1"/>
  <c r="AT31" i="4"/>
  <c r="BT31" i="4" s="1"/>
  <c r="AT33" i="4"/>
  <c r="BT33" i="4" s="1"/>
  <c r="AT35" i="4"/>
  <c r="BT35" i="4" s="1"/>
  <c r="BL35" i="4"/>
  <c r="AT37" i="4"/>
  <c r="BT37" i="4" s="1"/>
  <c r="AV38" i="4"/>
  <c r="BV38" i="4" s="1"/>
  <c r="BL37" i="4"/>
  <c r="BM33" i="4"/>
  <c r="AN49" i="4"/>
  <c r="AT24" i="4"/>
  <c r="BT24" i="4" s="1"/>
  <c r="BL24" i="4"/>
  <c r="AT26" i="4"/>
  <c r="BT26" i="4" s="1"/>
  <c r="BL26" i="4"/>
  <c r="AT28" i="4"/>
  <c r="BT28" i="4" s="1"/>
  <c r="BL28" i="4"/>
  <c r="AT30" i="4"/>
  <c r="BT30" i="4" s="1"/>
  <c r="BL30" i="4"/>
  <c r="AT32" i="4"/>
  <c r="BT32" i="4" s="1"/>
  <c r="BL32" i="4"/>
  <c r="AT34" i="4"/>
  <c r="BT34" i="4" s="1"/>
  <c r="BL34" i="4"/>
  <c r="AT36" i="4"/>
  <c r="BT36" i="4" s="1"/>
  <c r="BL36" i="4"/>
  <c r="Z47" i="4"/>
  <c r="BL25" i="4"/>
  <c r="BL27" i="4"/>
  <c r="BL29" i="4"/>
  <c r="BL31" i="4"/>
  <c r="BL33" i="4"/>
  <c r="BM23" i="4"/>
  <c r="BM27" i="4"/>
  <c r="BM37" i="4"/>
  <c r="BM24" i="4"/>
  <c r="BM26" i="4"/>
  <c r="BM28" i="4"/>
  <c r="BM30" i="4"/>
  <c r="BM32" i="4"/>
  <c r="BM34" i="4"/>
  <c r="BM36" i="4"/>
  <c r="AO48" i="4"/>
  <c r="AV24" i="4"/>
  <c r="BV24" i="4" s="1"/>
  <c r="BN24" i="4"/>
  <c r="AV26" i="4"/>
  <c r="BV26" i="4" s="1"/>
  <c r="BN26" i="4"/>
  <c r="AV28" i="4"/>
  <c r="BV28" i="4" s="1"/>
  <c r="BN28" i="4"/>
  <c r="AV30" i="4"/>
  <c r="BV30" i="4" s="1"/>
  <c r="BN30" i="4"/>
  <c r="AV32" i="4"/>
  <c r="BV32" i="4" s="1"/>
  <c r="BN32" i="4"/>
  <c r="AV34" i="4"/>
  <c r="BV34" i="4" s="1"/>
  <c r="BN34" i="4"/>
  <c r="AV36" i="4"/>
  <c r="BV36" i="4" s="1"/>
  <c r="BN36" i="4"/>
  <c r="BM25" i="4"/>
  <c r="BM35" i="4"/>
  <c r="BN23" i="4"/>
  <c r="BN25" i="4"/>
  <c r="BN29" i="4"/>
  <c r="BN35" i="4"/>
  <c r="BK32" i="4"/>
  <c r="BK34" i="4"/>
  <c r="BK36" i="4"/>
  <c r="AT39" i="4"/>
  <c r="BT39" i="4" s="1"/>
  <c r="AS23" i="4"/>
  <c r="AS47" i="4" s="1"/>
  <c r="BK23" i="4"/>
  <c r="AS25" i="4"/>
  <c r="BS25" i="4" s="1"/>
  <c r="BK25" i="4"/>
  <c r="AS27" i="4"/>
  <c r="BS27" i="4" s="1"/>
  <c r="BK27" i="4"/>
  <c r="AS29" i="4"/>
  <c r="BS29" i="4" s="1"/>
  <c r="BK29" i="4"/>
  <c r="AS31" i="4"/>
  <c r="BS31" i="4" s="1"/>
  <c r="BK31" i="4"/>
  <c r="AS33" i="4"/>
  <c r="BS33" i="4" s="1"/>
  <c r="BK33" i="4"/>
  <c r="AS35" i="4"/>
  <c r="BS35" i="4" s="1"/>
  <c r="BK35" i="4"/>
  <c r="AS37" i="4"/>
  <c r="BS37" i="4" s="1"/>
  <c r="BK37" i="4"/>
  <c r="BG49" i="4"/>
  <c r="BN28" i="5"/>
  <c r="BH50" i="5"/>
  <c r="BN26" i="5"/>
  <c r="AV24" i="5"/>
  <c r="BV24" i="5" s="1"/>
  <c r="BL25" i="5"/>
  <c r="AV31" i="5"/>
  <c r="BV31" i="5" s="1"/>
  <c r="AV33" i="5"/>
  <c r="BV33" i="5" s="1"/>
  <c r="AV35" i="5"/>
  <c r="BV35" i="5" s="1"/>
  <c r="AV37" i="5"/>
  <c r="BV37" i="5" s="1"/>
  <c r="AT25" i="5"/>
  <c r="BT25" i="5" s="1"/>
  <c r="AS27" i="5"/>
  <c r="BS27" i="5" s="1"/>
  <c r="AS29" i="5"/>
  <c r="BS29" i="5" s="1"/>
  <c r="AS31" i="5"/>
  <c r="BS31" i="5" s="1"/>
  <c r="AS33" i="5"/>
  <c r="BS33" i="5" s="1"/>
  <c r="AS35" i="5"/>
  <c r="BS35" i="5" s="1"/>
  <c r="AV29" i="5"/>
  <c r="BV29" i="5" s="1"/>
  <c r="BT30" i="5"/>
  <c r="BT34" i="5"/>
  <c r="AT36" i="5"/>
  <c r="BT36" i="5" s="1"/>
  <c r="AV27" i="5"/>
  <c r="BV27" i="5" s="1"/>
  <c r="BN29" i="5"/>
  <c r="BN31" i="5"/>
  <c r="BN33" i="5"/>
  <c r="BN35" i="5"/>
  <c r="BN37" i="5"/>
  <c r="BN24" i="5"/>
  <c r="BL26" i="5"/>
  <c r="BK27" i="5"/>
  <c r="BK29" i="5"/>
  <c r="BK31" i="5"/>
  <c r="BK33" i="5"/>
  <c r="BK35" i="5"/>
  <c r="AL49" i="5"/>
  <c r="BL28" i="5"/>
  <c r="BL30" i="5"/>
  <c r="BL32" i="5"/>
  <c r="BL34" i="5"/>
  <c r="AN50" i="5"/>
  <c r="AV28" i="5"/>
  <c r="BV28" i="5" s="1"/>
  <c r="AV30" i="5"/>
  <c r="BV30" i="5" s="1"/>
  <c r="BN30" i="5"/>
  <c r="AV32" i="5"/>
  <c r="BV32" i="5" s="1"/>
  <c r="BN32" i="5"/>
  <c r="AV34" i="5"/>
  <c r="BV34" i="5" s="1"/>
  <c r="BN34" i="5"/>
  <c r="AV36" i="5"/>
  <c r="BV36" i="5" s="1"/>
  <c r="BN36" i="5"/>
  <c r="AV38" i="5"/>
  <c r="BV38" i="5" s="1"/>
  <c r="BN38" i="5"/>
  <c r="AO49" i="5"/>
  <c r="AV25" i="5"/>
  <c r="BV25" i="5" s="1"/>
  <c r="AS24" i="5"/>
  <c r="BS24" i="5" s="1"/>
  <c r="AS26" i="5"/>
  <c r="BS26" i="5" s="1"/>
  <c r="AS28" i="5"/>
  <c r="BS28" i="5" s="1"/>
  <c r="BK28" i="5"/>
  <c r="AS30" i="5"/>
  <c r="BS30" i="5" s="1"/>
  <c r="BK30" i="5"/>
  <c r="AS32" i="5"/>
  <c r="BS32" i="5" s="1"/>
  <c r="BK32" i="5"/>
  <c r="AS34" i="5"/>
  <c r="BS34" i="5" s="1"/>
  <c r="BK34" i="5"/>
  <c r="BF49" i="5"/>
  <c r="BL27" i="5"/>
  <c r="BK26" i="5"/>
  <c r="BL29" i="5"/>
  <c r="BL31" i="5"/>
  <c r="BL33" i="5"/>
  <c r="AT35" i="5"/>
  <c r="BT35" i="5" s="1"/>
  <c r="BL35" i="5"/>
  <c r="BN40" i="5"/>
  <c r="AT24" i="5"/>
  <c r="BT24" i="5" s="1"/>
  <c r="BN27" i="5"/>
  <c r="BU24" i="5"/>
  <c r="AU49" i="5"/>
  <c r="AU48" i="5"/>
  <c r="BG48" i="5"/>
  <c r="BG49" i="5"/>
  <c r="Z50" i="5"/>
  <c r="AO50" i="5"/>
  <c r="BG50" i="5"/>
  <c r="BH48" i="5"/>
  <c r="BH49" i="5"/>
  <c r="AB50" i="5"/>
  <c r="BL24" i="5"/>
  <c r="BN25" i="5"/>
  <c r="BK25" i="5"/>
  <c r="Z48" i="5"/>
  <c r="AL48" i="5"/>
  <c r="Z49" i="5"/>
  <c r="AC50" i="5"/>
  <c r="AA48" i="5"/>
  <c r="AM48" i="5"/>
  <c r="AA49" i="5"/>
  <c r="AM49" i="5"/>
  <c r="AN48" i="5"/>
  <c r="AN49" i="5"/>
  <c r="AC48" i="5"/>
  <c r="AO48" i="5"/>
  <c r="AC49" i="5"/>
  <c r="BE48" i="5"/>
  <c r="BE49" i="5"/>
  <c r="AL50" i="5"/>
  <c r="BF48" i="5"/>
  <c r="BT23" i="4"/>
  <c r="BV23" i="4"/>
  <c r="AU48" i="4"/>
  <c r="BU23" i="4"/>
  <c r="AU47" i="4"/>
  <c r="BH47" i="4"/>
  <c r="AB49" i="4"/>
  <c r="BH49" i="4"/>
  <c r="BG47" i="4"/>
  <c r="AC49" i="4"/>
  <c r="Z49" i="4"/>
  <c r="AL48" i="4"/>
  <c r="BM39" i="4"/>
  <c r="AA47" i="4"/>
  <c r="AM47" i="4"/>
  <c r="AA48" i="4"/>
  <c r="AM48" i="4"/>
  <c r="BK26" i="4"/>
  <c r="AN47" i="4"/>
  <c r="AN48" i="4"/>
  <c r="BL23" i="4"/>
  <c r="AC47" i="4"/>
  <c r="AO47" i="4"/>
  <c r="AC48" i="4"/>
  <c r="BE47" i="4"/>
  <c r="AL49" i="4"/>
  <c r="BF47" i="4"/>
  <c r="BF48" i="4"/>
  <c r="AM24" i="6" l="1"/>
  <c r="AA49" i="6"/>
  <c r="AA48" i="6"/>
  <c r="Z48" i="6"/>
  <c r="Z50" i="6"/>
  <c r="AL50" i="6"/>
  <c r="AL49" i="6"/>
  <c r="AL48" i="6"/>
  <c r="AI50" i="6"/>
  <c r="AI49" i="6"/>
  <c r="AI48" i="6"/>
  <c r="Z49" i="6"/>
  <c r="BS50" i="5"/>
  <c r="AU50" i="5"/>
  <c r="AS48" i="4"/>
  <c r="BK48" i="4"/>
  <c r="BN47" i="4"/>
  <c r="AS49" i="4"/>
  <c r="AU49" i="4"/>
  <c r="BN48" i="4"/>
  <c r="AT47" i="4"/>
  <c r="AT48" i="4"/>
  <c r="BK47" i="4"/>
  <c r="AV49" i="4"/>
  <c r="AV47" i="4"/>
  <c r="AV48" i="4"/>
  <c r="BS23" i="4"/>
  <c r="BM47" i="4"/>
  <c r="BM49" i="5"/>
  <c r="BN48" i="5"/>
  <c r="BM48" i="5"/>
  <c r="AS50" i="5"/>
  <c r="BN49" i="5"/>
  <c r="AT48" i="5"/>
  <c r="AV50" i="5"/>
  <c r="BK48" i="5"/>
  <c r="BN50" i="5"/>
  <c r="AT49" i="5"/>
  <c r="AV48" i="5"/>
  <c r="AV49" i="5"/>
  <c r="AS48" i="5"/>
  <c r="AS49" i="5"/>
  <c r="BK49" i="5"/>
  <c r="BV49" i="5"/>
  <c r="BV48" i="5"/>
  <c r="BS49" i="5"/>
  <c r="BS48" i="5"/>
  <c r="BV50" i="5"/>
  <c r="BT49" i="5"/>
  <c r="BT48" i="5"/>
  <c r="BU50" i="5"/>
  <c r="BU49" i="5"/>
  <c r="BU48" i="5"/>
  <c r="BM50" i="5"/>
  <c r="BL49" i="5"/>
  <c r="BL48" i="5"/>
  <c r="BK50" i="5"/>
  <c r="BN49" i="4"/>
  <c r="BM49" i="4"/>
  <c r="BL48" i="4"/>
  <c r="BL47" i="4"/>
  <c r="BK49" i="4"/>
  <c r="BM48" i="4"/>
  <c r="BV48" i="4"/>
  <c r="BV47" i="4"/>
  <c r="BS48" i="4"/>
  <c r="BS47" i="4"/>
  <c r="BU48" i="4"/>
  <c r="BU47" i="4"/>
  <c r="BV49" i="4"/>
  <c r="BT48" i="4"/>
  <c r="BT47" i="4"/>
  <c r="BU49" i="4"/>
  <c r="BS49" i="4"/>
  <c r="AM49" i="6" l="1"/>
  <c r="AM48" i="6"/>
  <c r="AB40" i="3"/>
  <c r="AB24" i="3"/>
  <c r="AB25" i="3"/>
  <c r="AU25" i="3" s="1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23" i="3"/>
  <c r="N49" i="3"/>
  <c r="P49" i="3"/>
  <c r="Q49" i="3"/>
  <c r="U49" i="3"/>
  <c r="W49" i="3"/>
  <c r="X49" i="3"/>
  <c r="AG49" i="3"/>
  <c r="AI49" i="3"/>
  <c r="AJ49" i="3"/>
  <c r="BC49" i="3"/>
  <c r="BB49" i="3"/>
  <c r="AZ49" i="3"/>
  <c r="BG23" i="3"/>
  <c r="BH23" i="3"/>
  <c r="BI23" i="3"/>
  <c r="BG24" i="3"/>
  <c r="BM24" i="3" s="1"/>
  <c r="BH24" i="3"/>
  <c r="BI24" i="3"/>
  <c r="BG25" i="3"/>
  <c r="BH25" i="3"/>
  <c r="BI25" i="3"/>
  <c r="BG26" i="3"/>
  <c r="BH26" i="3"/>
  <c r="BI26" i="3"/>
  <c r="BG27" i="3"/>
  <c r="BM27" i="3" s="1"/>
  <c r="BH27" i="3"/>
  <c r="BI27" i="3"/>
  <c r="BG28" i="3"/>
  <c r="BM28" i="3" s="1"/>
  <c r="BH28" i="3"/>
  <c r="BI28" i="3"/>
  <c r="BG29" i="3"/>
  <c r="BM29" i="3" s="1"/>
  <c r="BH29" i="3"/>
  <c r="BI29" i="3"/>
  <c r="BG30" i="3"/>
  <c r="BH30" i="3"/>
  <c r="BI30" i="3"/>
  <c r="BG31" i="3"/>
  <c r="BH31" i="3"/>
  <c r="BI31" i="3"/>
  <c r="BG32" i="3"/>
  <c r="BM32" i="3" s="1"/>
  <c r="BH32" i="3"/>
  <c r="BI32" i="3"/>
  <c r="BG33" i="3"/>
  <c r="BH33" i="3"/>
  <c r="BI33" i="3"/>
  <c r="BG34" i="3"/>
  <c r="BH34" i="3"/>
  <c r="BI34" i="3"/>
  <c r="BG35" i="3"/>
  <c r="BM35" i="3" s="1"/>
  <c r="BH35" i="3"/>
  <c r="BI35" i="3"/>
  <c r="BG36" i="3"/>
  <c r="BM36" i="3" s="1"/>
  <c r="BH36" i="3"/>
  <c r="BI36" i="3"/>
  <c r="BG37" i="3"/>
  <c r="BH37" i="3"/>
  <c r="BI37" i="3"/>
  <c r="BG38" i="3"/>
  <c r="BH38" i="3"/>
  <c r="BI38" i="3"/>
  <c r="BG39" i="3"/>
  <c r="BH39" i="3"/>
  <c r="BI39" i="3"/>
  <c r="BG40" i="3"/>
  <c r="BM40" i="3" s="1"/>
  <c r="BH40" i="3"/>
  <c r="BI40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23" i="3"/>
  <c r="AA35" i="3"/>
  <c r="AC35" i="3"/>
  <c r="AD35" i="3"/>
  <c r="AW35" i="3" s="1"/>
  <c r="AA36" i="3"/>
  <c r="AC36" i="3"/>
  <c r="AD36" i="3"/>
  <c r="AC37" i="3"/>
  <c r="AD37" i="3"/>
  <c r="AC38" i="3"/>
  <c r="AD38" i="3"/>
  <c r="AC39" i="3"/>
  <c r="BN39" i="3" s="1"/>
  <c r="AD39" i="3"/>
  <c r="AC40" i="3"/>
  <c r="AV40" i="3" s="1"/>
  <c r="AD40" i="3"/>
  <c r="AA38" i="3"/>
  <c r="AA39" i="3"/>
  <c r="AA40" i="3"/>
  <c r="AA23" i="3"/>
  <c r="AT23" i="3" s="1"/>
  <c r="AK15" i="3"/>
  <c r="AQ15" i="3"/>
  <c r="AR15" i="3"/>
  <c r="AD15" i="3"/>
  <c r="W15" i="3"/>
  <c r="BC48" i="3"/>
  <c r="BB48" i="3"/>
  <c r="BA48" i="3"/>
  <c r="AZ48" i="3"/>
  <c r="AJ48" i="3"/>
  <c r="AI48" i="3"/>
  <c r="AH48" i="3"/>
  <c r="AG48" i="3"/>
  <c r="X48" i="3"/>
  <c r="W48" i="3"/>
  <c r="V48" i="3"/>
  <c r="U48" i="3"/>
  <c r="Q48" i="3"/>
  <c r="P48" i="3"/>
  <c r="O48" i="3"/>
  <c r="N48" i="3"/>
  <c r="BC47" i="3"/>
  <c r="BB47" i="3"/>
  <c r="BA47" i="3"/>
  <c r="AZ47" i="3"/>
  <c r="AJ47" i="3"/>
  <c r="AI47" i="3"/>
  <c r="AH47" i="3"/>
  <c r="AG47" i="3"/>
  <c r="X47" i="3"/>
  <c r="W47" i="3"/>
  <c r="V47" i="3"/>
  <c r="U47" i="3"/>
  <c r="Q47" i="3"/>
  <c r="P47" i="3"/>
  <c r="O47" i="3"/>
  <c r="N47" i="3"/>
  <c r="AA37" i="3"/>
  <c r="AD34" i="3"/>
  <c r="AC34" i="3"/>
  <c r="AA34" i="3"/>
  <c r="AD33" i="3"/>
  <c r="AC33" i="3"/>
  <c r="AU33" i="3"/>
  <c r="AA33" i="3"/>
  <c r="AD32" i="3"/>
  <c r="AC32" i="3"/>
  <c r="AA32" i="3"/>
  <c r="AD31" i="3"/>
  <c r="AC31" i="3"/>
  <c r="AA31" i="3"/>
  <c r="AD30" i="3"/>
  <c r="AC30" i="3"/>
  <c r="AA30" i="3"/>
  <c r="AD29" i="3"/>
  <c r="AC29" i="3"/>
  <c r="AA29" i="3"/>
  <c r="AD28" i="3"/>
  <c r="AC28" i="3"/>
  <c r="AA28" i="3"/>
  <c r="AD27" i="3"/>
  <c r="BO27" i="3" s="1"/>
  <c r="AC27" i="3"/>
  <c r="AA27" i="3"/>
  <c r="AD26" i="3"/>
  <c r="AC26" i="3"/>
  <c r="AA26" i="3"/>
  <c r="AD25" i="3"/>
  <c r="AC25" i="3"/>
  <c r="AA25" i="3"/>
  <c r="AD24" i="3"/>
  <c r="AC24" i="3"/>
  <c r="AA24" i="3"/>
  <c r="AD23" i="3"/>
  <c r="AC23" i="3"/>
  <c r="AP15" i="3"/>
  <c r="AO15" i="3"/>
  <c r="AN15" i="3"/>
  <c r="AM15" i="3"/>
  <c r="AJ15" i="3"/>
  <c r="AI15" i="3"/>
  <c r="AH15" i="3"/>
  <c r="AG15" i="3"/>
  <c r="AF15" i="3"/>
  <c r="AC15" i="3"/>
  <c r="AB15" i="3"/>
  <c r="AA15" i="3"/>
  <c r="Z15" i="3"/>
  <c r="Y15" i="3"/>
  <c r="V15" i="3"/>
  <c r="U15" i="3"/>
  <c r="T15" i="3"/>
  <c r="S15" i="3"/>
  <c r="R15" i="3"/>
  <c r="AU24" i="3" l="1"/>
  <c r="BM23" i="3"/>
  <c r="AU32" i="3"/>
  <c r="AT27" i="3"/>
  <c r="BT27" i="3" s="1"/>
  <c r="AT35" i="3"/>
  <c r="BT35" i="3" s="1"/>
  <c r="AT25" i="3"/>
  <c r="BT25" i="3" s="1"/>
  <c r="AT37" i="3"/>
  <c r="BT37" i="3" s="1"/>
  <c r="AW37" i="3"/>
  <c r="BW37" i="3" s="1"/>
  <c r="AV33" i="3"/>
  <c r="AT29" i="3"/>
  <c r="BT29" i="3" s="1"/>
  <c r="AT33" i="3"/>
  <c r="BT33" i="3" s="1"/>
  <c r="AV37" i="3"/>
  <c r="BV37" i="3" s="1"/>
  <c r="BM33" i="3"/>
  <c r="BM25" i="3"/>
  <c r="BN40" i="3"/>
  <c r="AT36" i="3"/>
  <c r="BT36" i="3" s="1"/>
  <c r="BM37" i="3"/>
  <c r="BM34" i="3"/>
  <c r="BM26" i="3"/>
  <c r="BM39" i="3"/>
  <c r="BM31" i="3"/>
  <c r="AU40" i="3"/>
  <c r="AV24" i="3"/>
  <c r="AV32" i="3"/>
  <c r="BL40" i="3"/>
  <c r="BO40" i="3"/>
  <c r="BM38" i="3"/>
  <c r="BM30" i="3"/>
  <c r="AT26" i="3"/>
  <c r="BT26" i="3" s="1"/>
  <c r="BN35" i="3"/>
  <c r="AW28" i="3"/>
  <c r="AT34" i="3"/>
  <c r="BT34" i="3" s="1"/>
  <c r="BO39" i="3"/>
  <c r="AW36" i="3"/>
  <c r="AU26" i="3"/>
  <c r="BU26" i="3" s="1"/>
  <c r="AT28" i="3"/>
  <c r="BT28" i="3" s="1"/>
  <c r="AW34" i="3"/>
  <c r="BW34" i="3" s="1"/>
  <c r="AW40" i="3"/>
  <c r="AU34" i="3"/>
  <c r="BU34" i="3" s="1"/>
  <c r="AW24" i="3"/>
  <c r="BW24" i="3" s="1"/>
  <c r="BL35" i="3"/>
  <c r="AV23" i="3"/>
  <c r="AV26" i="3"/>
  <c r="BV26" i="3" s="1"/>
  <c r="AV34" i="3"/>
  <c r="BV34" i="3" s="1"/>
  <c r="AT32" i="3"/>
  <c r="BT32" i="3" s="1"/>
  <c r="AV36" i="3"/>
  <c r="BV36" i="3" s="1"/>
  <c r="AV27" i="3"/>
  <c r="BV27" i="3" s="1"/>
  <c r="AU28" i="3"/>
  <c r="BU28" i="3" s="1"/>
  <c r="AV25" i="3"/>
  <c r="BV25" i="3" s="1"/>
  <c r="BN28" i="3"/>
  <c r="AT38" i="3"/>
  <c r="BT38" i="3" s="1"/>
  <c r="BN38" i="3"/>
  <c r="BN36" i="3"/>
  <c r="AT40" i="3"/>
  <c r="AT24" i="3"/>
  <c r="BT24" i="3" s="1"/>
  <c r="AU30" i="3"/>
  <c r="BU30" i="3" s="1"/>
  <c r="AW32" i="3"/>
  <c r="BW32" i="3" s="1"/>
  <c r="AT30" i="3"/>
  <c r="BT30" i="3" s="1"/>
  <c r="BF47" i="3"/>
  <c r="AW27" i="3"/>
  <c r="BW27" i="3" s="1"/>
  <c r="AW39" i="3"/>
  <c r="BW39" i="3" s="1"/>
  <c r="AW31" i="3"/>
  <c r="BW31" i="3" s="1"/>
  <c r="AA49" i="3"/>
  <c r="AW33" i="3"/>
  <c r="BW33" i="3" s="1"/>
  <c r="BO38" i="3"/>
  <c r="BL38" i="3"/>
  <c r="AM49" i="3"/>
  <c r="BO26" i="3"/>
  <c r="AU29" i="3"/>
  <c r="BU29" i="3" s="1"/>
  <c r="BN33" i="3"/>
  <c r="AU36" i="3"/>
  <c r="BU36" i="3" s="1"/>
  <c r="BO37" i="3"/>
  <c r="BN37" i="3"/>
  <c r="AU35" i="3"/>
  <c r="BU35" i="3" s="1"/>
  <c r="BH49" i="3"/>
  <c r="AW25" i="3"/>
  <c r="BW25" i="3" s="1"/>
  <c r="BI49" i="3"/>
  <c r="AU27" i="3"/>
  <c r="BU27" i="3" s="1"/>
  <c r="BL39" i="3"/>
  <c r="AW38" i="3"/>
  <c r="BW38" i="3" s="1"/>
  <c r="AW30" i="3"/>
  <c r="BW30" i="3" s="1"/>
  <c r="BL37" i="3"/>
  <c r="AU23" i="3"/>
  <c r="BU23" i="3" s="1"/>
  <c r="AW29" i="3"/>
  <c r="BW29" i="3" s="1"/>
  <c r="AV39" i="3"/>
  <c r="BV39" i="3" s="1"/>
  <c r="AV31" i="3"/>
  <c r="BV31" i="3" s="1"/>
  <c r="BO25" i="3"/>
  <c r="BL36" i="3"/>
  <c r="BT23" i="3"/>
  <c r="AV38" i="3"/>
  <c r="BV38" i="3" s="1"/>
  <c r="AV30" i="3"/>
  <c r="BV30" i="3" s="1"/>
  <c r="AO49" i="3"/>
  <c r="AV29" i="3"/>
  <c r="BV29" i="3" s="1"/>
  <c r="AU39" i="3"/>
  <c r="BU39" i="3" s="1"/>
  <c r="AU31" i="3"/>
  <c r="BU31" i="3" s="1"/>
  <c r="AP49" i="3"/>
  <c r="AD49" i="3"/>
  <c r="BO35" i="3"/>
  <c r="AW26" i="3"/>
  <c r="BW26" i="3" s="1"/>
  <c r="AV28" i="3"/>
  <c r="AU38" i="3"/>
  <c r="BU38" i="3" s="1"/>
  <c r="BF49" i="3"/>
  <c r="AC49" i="3"/>
  <c r="AW23" i="3"/>
  <c r="AV35" i="3"/>
  <c r="BV35" i="3" s="1"/>
  <c r="AU37" i="3"/>
  <c r="BU37" i="3" s="1"/>
  <c r="AT39" i="3"/>
  <c r="BT39" i="3" s="1"/>
  <c r="AT31" i="3"/>
  <c r="BT31" i="3" s="1"/>
  <c r="BO36" i="3"/>
  <c r="BO30" i="3"/>
  <c r="BO28" i="3"/>
  <c r="BO24" i="3"/>
  <c r="BG47" i="3"/>
  <c r="BO32" i="3"/>
  <c r="BV32" i="3"/>
  <c r="BW36" i="3"/>
  <c r="BU33" i="3"/>
  <c r="BN24" i="3"/>
  <c r="BL27" i="3"/>
  <c r="BL26" i="3"/>
  <c r="BW28" i="3"/>
  <c r="BO33" i="3"/>
  <c r="BO31" i="3"/>
  <c r="BO23" i="3"/>
  <c r="BN32" i="3"/>
  <c r="BN34" i="3"/>
  <c r="BN29" i="3"/>
  <c r="BL32" i="3"/>
  <c r="BL31" i="3"/>
  <c r="BL28" i="3"/>
  <c r="BL24" i="3"/>
  <c r="BW35" i="3"/>
  <c r="BO34" i="3"/>
  <c r="BO29" i="3"/>
  <c r="AP48" i="3"/>
  <c r="AD48" i="3"/>
  <c r="AP47" i="3"/>
  <c r="BV33" i="3"/>
  <c r="AO47" i="3"/>
  <c r="BH48" i="3"/>
  <c r="BN30" i="3"/>
  <c r="BV24" i="3"/>
  <c r="BN25" i="3"/>
  <c r="AC48" i="3"/>
  <c r="BH47" i="3"/>
  <c r="AO48" i="3"/>
  <c r="BU32" i="3"/>
  <c r="AN47" i="3"/>
  <c r="BU25" i="3"/>
  <c r="AB47" i="3"/>
  <c r="BL33" i="3"/>
  <c r="BL29" i="3"/>
  <c r="AM47" i="3"/>
  <c r="AA47" i="3"/>
  <c r="AM48" i="3"/>
  <c r="BL23" i="3"/>
  <c r="BL25" i="3"/>
  <c r="BU24" i="3"/>
  <c r="AA48" i="3"/>
  <c r="BN23" i="3"/>
  <c r="BN27" i="3"/>
  <c r="BL30" i="3"/>
  <c r="BN31" i="3"/>
  <c r="BL34" i="3"/>
  <c r="AC47" i="3"/>
  <c r="AD47" i="3"/>
  <c r="BF48" i="3"/>
  <c r="BG48" i="3"/>
  <c r="BI47" i="3"/>
  <c r="BI48" i="3"/>
  <c r="BN26" i="3"/>
  <c r="AB48" i="3"/>
  <c r="AN48" i="3"/>
  <c r="BC49" i="1"/>
  <c r="BB49" i="1"/>
  <c r="AZ49" i="1"/>
  <c r="AJ49" i="1"/>
  <c r="AI49" i="1"/>
  <c r="AG49" i="1"/>
  <c r="AJ48" i="1"/>
  <c r="AI48" i="1"/>
  <c r="AH48" i="1"/>
  <c r="AG48" i="1"/>
  <c r="X49" i="1"/>
  <c r="W49" i="1"/>
  <c r="U49" i="1"/>
  <c r="X48" i="1"/>
  <c r="W48" i="1"/>
  <c r="V48" i="1"/>
  <c r="U48" i="1"/>
  <c r="N49" i="1"/>
  <c r="P49" i="1"/>
  <c r="Q49" i="1"/>
  <c r="BO47" i="3" l="1"/>
  <c r="BM47" i="3"/>
  <c r="BN47" i="3"/>
  <c r="BL47" i="3"/>
  <c r="AV47" i="3"/>
  <c r="AT48" i="3"/>
  <c r="AV48" i="3"/>
  <c r="BV28" i="3"/>
  <c r="AW48" i="3"/>
  <c r="AW47" i="3"/>
  <c r="AT47" i="3"/>
  <c r="AW49" i="3"/>
  <c r="AV49" i="3"/>
  <c r="AT49" i="3"/>
  <c r="AU47" i="3"/>
  <c r="AU48" i="3"/>
  <c r="BO48" i="3"/>
  <c r="BM48" i="3"/>
  <c r="BU47" i="3"/>
  <c r="BN49" i="3"/>
  <c r="BO49" i="3"/>
  <c r="BT49" i="3"/>
  <c r="BL49" i="3"/>
  <c r="BL48" i="3"/>
  <c r="BT48" i="3"/>
  <c r="BT47" i="3"/>
  <c r="BW23" i="3"/>
  <c r="BU48" i="3"/>
  <c r="BV23" i="3"/>
  <c r="BN48" i="3"/>
  <c r="BV48" i="3" l="1"/>
  <c r="BV47" i="3"/>
  <c r="BW48" i="3"/>
  <c r="BW47" i="3"/>
  <c r="BW49" i="3"/>
  <c r="BV49" i="3"/>
  <c r="BC48" i="1" l="1"/>
  <c r="BB48" i="1"/>
  <c r="BA48" i="1"/>
  <c r="AZ48" i="1"/>
  <c r="Q48" i="1"/>
  <c r="P48" i="1"/>
  <c r="O48" i="1"/>
  <c r="N48" i="1"/>
  <c r="BC47" i="1"/>
  <c r="BB47" i="1"/>
  <c r="BA47" i="1"/>
  <c r="AZ47" i="1"/>
  <c r="AJ47" i="1"/>
  <c r="AI47" i="1"/>
  <c r="AH47" i="1"/>
  <c r="AG47" i="1"/>
  <c r="X47" i="1"/>
  <c r="W47" i="1"/>
  <c r="V47" i="1"/>
  <c r="U47" i="1"/>
  <c r="Q47" i="1"/>
  <c r="P47" i="1"/>
  <c r="O47" i="1"/>
  <c r="N47" i="1"/>
  <c r="BI37" i="1"/>
  <c r="BG37" i="1"/>
  <c r="BF37" i="1"/>
  <c r="BL37" i="1" s="1"/>
  <c r="AP37" i="1"/>
  <c r="AN37" i="1"/>
  <c r="AM37" i="1"/>
  <c r="AT37" i="1" s="1"/>
  <c r="BT37" i="1" s="1"/>
  <c r="AD37" i="1"/>
  <c r="AB37" i="1"/>
  <c r="AA37" i="1"/>
  <c r="BI36" i="1"/>
  <c r="BG36" i="1"/>
  <c r="BM36" i="1" s="1"/>
  <c r="BF36" i="1"/>
  <c r="BL36" i="1" s="1"/>
  <c r="AP36" i="1"/>
  <c r="AN36" i="1"/>
  <c r="AM36" i="1"/>
  <c r="AD36" i="1"/>
  <c r="AB36" i="1"/>
  <c r="AA36" i="1"/>
  <c r="BI35" i="1"/>
  <c r="BO35" i="1" s="1"/>
  <c r="BG35" i="1"/>
  <c r="BF35" i="1"/>
  <c r="AP35" i="1"/>
  <c r="AW35" i="1" s="1"/>
  <c r="BW35" i="1" s="1"/>
  <c r="AN35" i="1"/>
  <c r="AM35" i="1"/>
  <c r="AD35" i="1"/>
  <c r="AB35" i="1"/>
  <c r="AA35" i="1"/>
  <c r="BI34" i="1"/>
  <c r="BH34" i="1"/>
  <c r="BG34" i="1"/>
  <c r="BF34" i="1"/>
  <c r="BL34" i="1" s="1"/>
  <c r="AP34" i="1"/>
  <c r="AO34" i="1"/>
  <c r="AN34" i="1"/>
  <c r="AM34" i="1"/>
  <c r="AD34" i="1"/>
  <c r="BO34" i="1" s="1"/>
  <c r="AC34" i="1"/>
  <c r="AV34" i="1" s="1"/>
  <c r="BV34" i="1" s="1"/>
  <c r="AB34" i="1"/>
  <c r="AA34" i="1"/>
  <c r="BI33" i="1"/>
  <c r="BH33" i="1"/>
  <c r="BG33" i="1"/>
  <c r="BF33" i="1"/>
  <c r="AP33" i="1"/>
  <c r="AO33" i="1"/>
  <c r="AN33" i="1"/>
  <c r="AM33" i="1"/>
  <c r="AD33" i="1"/>
  <c r="AC33" i="1"/>
  <c r="AB33" i="1"/>
  <c r="AA33" i="1"/>
  <c r="BI32" i="1"/>
  <c r="BO32" i="1" s="1"/>
  <c r="BH32" i="1"/>
  <c r="BG32" i="1"/>
  <c r="BF32" i="1"/>
  <c r="AP32" i="1"/>
  <c r="AO32" i="1"/>
  <c r="AN32" i="1"/>
  <c r="AM32" i="1"/>
  <c r="AD32" i="1"/>
  <c r="AC32" i="1"/>
  <c r="AB32" i="1"/>
  <c r="AA32" i="1"/>
  <c r="BI31" i="1"/>
  <c r="BH31" i="1"/>
  <c r="BN31" i="1" s="1"/>
  <c r="BG31" i="1"/>
  <c r="BF31" i="1"/>
  <c r="AP31" i="1"/>
  <c r="AO31" i="1"/>
  <c r="AN31" i="1"/>
  <c r="AM31" i="1"/>
  <c r="AD31" i="1"/>
  <c r="AC31" i="1"/>
  <c r="AB31" i="1"/>
  <c r="AA31" i="1"/>
  <c r="AT31" i="1" s="1"/>
  <c r="BT31" i="1" s="1"/>
  <c r="BI30" i="1"/>
  <c r="BH30" i="1"/>
  <c r="BG30" i="1"/>
  <c r="BF30" i="1"/>
  <c r="AP30" i="1"/>
  <c r="AO30" i="1"/>
  <c r="AN30" i="1"/>
  <c r="AM30" i="1"/>
  <c r="AD30" i="1"/>
  <c r="AC30" i="1"/>
  <c r="AB30" i="1"/>
  <c r="AA30" i="1"/>
  <c r="BI29" i="1"/>
  <c r="BH29" i="1"/>
  <c r="BG29" i="1"/>
  <c r="BF29" i="1"/>
  <c r="BL29" i="1" s="1"/>
  <c r="AP29" i="1"/>
  <c r="AO29" i="1"/>
  <c r="AN29" i="1"/>
  <c r="AM29" i="1"/>
  <c r="AD29" i="1"/>
  <c r="AC29" i="1"/>
  <c r="AB29" i="1"/>
  <c r="AA29" i="1"/>
  <c r="AT29" i="1" s="1"/>
  <c r="BT29" i="1" s="1"/>
  <c r="BI28" i="1"/>
  <c r="BH28" i="1"/>
  <c r="BG28" i="1"/>
  <c r="BF28" i="1"/>
  <c r="AP28" i="1"/>
  <c r="AO28" i="1"/>
  <c r="AN28" i="1"/>
  <c r="AM28" i="1"/>
  <c r="AD28" i="1"/>
  <c r="AC28" i="1"/>
  <c r="AB28" i="1"/>
  <c r="AA28" i="1"/>
  <c r="BI27" i="1"/>
  <c r="BH27" i="1"/>
  <c r="BG27" i="1"/>
  <c r="BF27" i="1"/>
  <c r="AP27" i="1"/>
  <c r="AO27" i="1"/>
  <c r="AN27" i="1"/>
  <c r="AM27" i="1"/>
  <c r="AD27" i="1"/>
  <c r="AC27" i="1"/>
  <c r="AB27" i="1"/>
  <c r="AA27" i="1"/>
  <c r="BI26" i="1"/>
  <c r="BH26" i="1"/>
  <c r="BG26" i="1"/>
  <c r="BF26" i="1"/>
  <c r="AP26" i="1"/>
  <c r="AO26" i="1"/>
  <c r="AN26" i="1"/>
  <c r="AM26" i="1"/>
  <c r="AD26" i="1"/>
  <c r="AC26" i="1"/>
  <c r="BN26" i="1" s="1"/>
  <c r="AB26" i="1"/>
  <c r="AA26" i="1"/>
  <c r="BI25" i="1"/>
  <c r="BH25" i="1"/>
  <c r="BG25" i="1"/>
  <c r="BF25" i="1"/>
  <c r="AP25" i="1"/>
  <c r="AO25" i="1"/>
  <c r="AN25" i="1"/>
  <c r="AM25" i="1"/>
  <c r="AD25" i="1"/>
  <c r="AC25" i="1"/>
  <c r="AB25" i="1"/>
  <c r="AA25" i="1"/>
  <c r="BI24" i="1"/>
  <c r="BH24" i="1"/>
  <c r="BG24" i="1"/>
  <c r="BF24" i="1"/>
  <c r="AP24" i="1"/>
  <c r="AO24" i="1"/>
  <c r="AN24" i="1"/>
  <c r="AM24" i="1"/>
  <c r="AD24" i="1"/>
  <c r="AC24" i="1"/>
  <c r="AB24" i="1"/>
  <c r="AA24" i="1"/>
  <c r="BL24" i="1" s="1"/>
  <c r="BI23" i="1"/>
  <c r="BO23" i="1" s="1"/>
  <c r="BH23" i="1"/>
  <c r="BG23" i="1"/>
  <c r="BF23" i="1"/>
  <c r="AP23" i="1"/>
  <c r="AO23" i="1"/>
  <c r="AN23" i="1"/>
  <c r="AM23" i="1"/>
  <c r="AD23" i="1"/>
  <c r="AC23" i="1"/>
  <c r="AB23" i="1"/>
  <c r="AA23" i="1"/>
  <c r="AQ15" i="1"/>
  <c r="AP15" i="1"/>
  <c r="AO15" i="1"/>
  <c r="AN15" i="1"/>
  <c r="AK15" i="1"/>
  <c r="AJ15" i="1"/>
  <c r="AI15" i="1"/>
  <c r="AH15" i="1"/>
  <c r="AG15" i="1"/>
  <c r="AD15" i="1"/>
  <c r="AC15" i="1"/>
  <c r="AB15" i="1"/>
  <c r="AA15" i="1"/>
  <c r="Z15" i="1"/>
  <c r="W15" i="1"/>
  <c r="V15" i="1"/>
  <c r="U15" i="1"/>
  <c r="T15" i="1"/>
  <c r="S15" i="1"/>
  <c r="BO24" i="1" l="1"/>
  <c r="BN27" i="1"/>
  <c r="BO27" i="1"/>
  <c r="AV31" i="1"/>
  <c r="BV31" i="1" s="1"/>
  <c r="BL26" i="1"/>
  <c r="AT28" i="1"/>
  <c r="BT28" i="1" s="1"/>
  <c r="BO31" i="1"/>
  <c r="AU35" i="1"/>
  <c r="BU35" i="1" s="1"/>
  <c r="AT36" i="1"/>
  <c r="BT36" i="1" s="1"/>
  <c r="BO36" i="1"/>
  <c r="AW36" i="1"/>
  <c r="BW36" i="1" s="1"/>
  <c r="AV29" i="1"/>
  <c r="BV29" i="1" s="1"/>
  <c r="AU31" i="1"/>
  <c r="BU31" i="1" s="1"/>
  <c r="AT33" i="1"/>
  <c r="BT33" i="1" s="1"/>
  <c r="AW27" i="1"/>
  <c r="BW27" i="1" s="1"/>
  <c r="AW29" i="1"/>
  <c r="BW29" i="1" s="1"/>
  <c r="AU26" i="1"/>
  <c r="BU26" i="1" s="1"/>
  <c r="BM26" i="1"/>
  <c r="AU28" i="1"/>
  <c r="BU28" i="1" s="1"/>
  <c r="BO33" i="1"/>
  <c r="AW37" i="1"/>
  <c r="BW37" i="1" s="1"/>
  <c r="BL33" i="1"/>
  <c r="BM33" i="1"/>
  <c r="AW28" i="1"/>
  <c r="BW28" i="1" s="1"/>
  <c r="BM30" i="1"/>
  <c r="AU25" i="1"/>
  <c r="BU25" i="1" s="1"/>
  <c r="BM25" i="1"/>
  <c r="BL27" i="1"/>
  <c r="AV30" i="1"/>
  <c r="BV30" i="1" s="1"/>
  <c r="BN30" i="1"/>
  <c r="AT34" i="1"/>
  <c r="BT34" i="1" s="1"/>
  <c r="AT35" i="1"/>
  <c r="BT35" i="1" s="1"/>
  <c r="BN24" i="1"/>
  <c r="AW26" i="1"/>
  <c r="BW26" i="1" s="1"/>
  <c r="AV28" i="1"/>
  <c r="BV28" i="1" s="1"/>
  <c r="BL30" i="1"/>
  <c r="AT25" i="1"/>
  <c r="BT25" i="1" s="1"/>
  <c r="BM27" i="1"/>
  <c r="BM29" i="1"/>
  <c r="AW30" i="1"/>
  <c r="BW30" i="1" s="1"/>
  <c r="BO30" i="1"/>
  <c r="BM32" i="1"/>
  <c r="AU33" i="1"/>
  <c r="BU33" i="1" s="1"/>
  <c r="AU34" i="1"/>
  <c r="BU34" i="1" s="1"/>
  <c r="BM34" i="1"/>
  <c r="AP47" i="1"/>
  <c r="AP48" i="1"/>
  <c r="BI48" i="1"/>
  <c r="AC48" i="1"/>
  <c r="BO26" i="1"/>
  <c r="BM28" i="1"/>
  <c r="AU29" i="1"/>
  <c r="BU29" i="1" s="1"/>
  <c r="AW34" i="1"/>
  <c r="BW34" i="1" s="1"/>
  <c r="BN34" i="1"/>
  <c r="AA47" i="1"/>
  <c r="AA48" i="1"/>
  <c r="BN28" i="1"/>
  <c r="AT30" i="1"/>
  <c r="BT30" i="1" s="1"/>
  <c r="AW31" i="1"/>
  <c r="BW31" i="1" s="1"/>
  <c r="BL31" i="1"/>
  <c r="AT32" i="1"/>
  <c r="BT32" i="1" s="1"/>
  <c r="AU37" i="1"/>
  <c r="BU37" i="1" s="1"/>
  <c r="AD48" i="1"/>
  <c r="AU24" i="1"/>
  <c r="BU24" i="1" s="1"/>
  <c r="BL25" i="1"/>
  <c r="BM23" i="1"/>
  <c r="BH49" i="1"/>
  <c r="BI49" i="1"/>
  <c r="BF49" i="1"/>
  <c r="AV24" i="1"/>
  <c r="BV24" i="1" s="1"/>
  <c r="AV25" i="1"/>
  <c r="BV25" i="1" s="1"/>
  <c r="AT27" i="1"/>
  <c r="BT27" i="1" s="1"/>
  <c r="BO28" i="1"/>
  <c r="AU30" i="1"/>
  <c r="BU30" i="1" s="1"/>
  <c r="BM31" i="1"/>
  <c r="AU32" i="1"/>
  <c r="BU32" i="1" s="1"/>
  <c r="BF47" i="1"/>
  <c r="AM48" i="1"/>
  <c r="BH48" i="1"/>
  <c r="AW24" i="1"/>
  <c r="BW24" i="1" s="1"/>
  <c r="BM24" i="1"/>
  <c r="AW25" i="1"/>
  <c r="BW25" i="1" s="1"/>
  <c r="AU27" i="1"/>
  <c r="BU27" i="1" s="1"/>
  <c r="AV32" i="1"/>
  <c r="BV32" i="1" s="1"/>
  <c r="AV33" i="1"/>
  <c r="BV33" i="1" s="1"/>
  <c r="AV26" i="1"/>
  <c r="BV26" i="1" s="1"/>
  <c r="AM49" i="1"/>
  <c r="AO49" i="1"/>
  <c r="AN48" i="1"/>
  <c r="AP49" i="1"/>
  <c r="BI47" i="1"/>
  <c r="AT26" i="1"/>
  <c r="BT26" i="1" s="1"/>
  <c r="AV27" i="1"/>
  <c r="BV27" i="1" s="1"/>
  <c r="BO29" i="1"/>
  <c r="AW32" i="1"/>
  <c r="BW32" i="1" s="1"/>
  <c r="AW33" i="1"/>
  <c r="BW33" i="1" s="1"/>
  <c r="BL35" i="1"/>
  <c r="AU36" i="1"/>
  <c r="BU36" i="1" s="1"/>
  <c r="BM37" i="1"/>
  <c r="AD49" i="1"/>
  <c r="AC49" i="1"/>
  <c r="AA49" i="1"/>
  <c r="AB48" i="1"/>
  <c r="AO47" i="1"/>
  <c r="AO48" i="1"/>
  <c r="BN23" i="1"/>
  <c r="AM47" i="1"/>
  <c r="BN32" i="1"/>
  <c r="BM35" i="1"/>
  <c r="BO37" i="1"/>
  <c r="AT24" i="1"/>
  <c r="BT24" i="1" s="1"/>
  <c r="AT23" i="1"/>
  <c r="BN25" i="1"/>
  <c r="BL28" i="1"/>
  <c r="BN29" i="1"/>
  <c r="BL32" i="1"/>
  <c r="BN33" i="1"/>
  <c r="AC47" i="1"/>
  <c r="BG47" i="1"/>
  <c r="BO47" i="1"/>
  <c r="AU23" i="1"/>
  <c r="BO25" i="1"/>
  <c r="AD47" i="1"/>
  <c r="AN47" i="1"/>
  <c r="BH47" i="1"/>
  <c r="BF48" i="1"/>
  <c r="AV23" i="1"/>
  <c r="BL23" i="1"/>
  <c r="BG48" i="1"/>
  <c r="AB47" i="1"/>
  <c r="AW23" i="1"/>
  <c r="BM47" i="1" l="1"/>
  <c r="BO48" i="1"/>
  <c r="BN47" i="1"/>
  <c r="AT48" i="1"/>
  <c r="BN49" i="1"/>
  <c r="BL49" i="1"/>
  <c r="BO49" i="1"/>
  <c r="AW48" i="1"/>
  <c r="AV48" i="1"/>
  <c r="BM48" i="1"/>
  <c r="AW49" i="1"/>
  <c r="AU48" i="1"/>
  <c r="AV49" i="1"/>
  <c r="AT49" i="1"/>
  <c r="AT47" i="1"/>
  <c r="BT23" i="1"/>
  <c r="BV23" i="1"/>
  <c r="AV47" i="1"/>
  <c r="AU47" i="1"/>
  <c r="BU23" i="1"/>
  <c r="BL48" i="1"/>
  <c r="BL47" i="1"/>
  <c r="BW23" i="1"/>
  <c r="AW47" i="1"/>
  <c r="BN48" i="1"/>
  <c r="BW49" i="1" l="1"/>
  <c r="BV49" i="1"/>
  <c r="BT49" i="1"/>
  <c r="BW48" i="1"/>
  <c r="BW47" i="1"/>
  <c r="BU48" i="1"/>
  <c r="BU47" i="1"/>
  <c r="BV47" i="1"/>
  <c r="BV48" i="1"/>
  <c r="BT48" i="1"/>
  <c r="BT47" i="1"/>
</calcChain>
</file>

<file path=xl/sharedStrings.xml><?xml version="1.0" encoding="utf-8"?>
<sst xmlns="http://schemas.openxmlformats.org/spreadsheetml/2006/main" count="696" uniqueCount="61">
  <si>
    <t>Time in min</t>
  </si>
  <si>
    <t>mmu-ncR805FL</t>
  </si>
  <si>
    <t>mmu-CR805 normalized to coefficient</t>
  </si>
  <si>
    <t>C negative</t>
  </si>
  <si>
    <t>H-LDL-1 normalized to coefficient</t>
  </si>
  <si>
    <t>OCR %</t>
  </si>
  <si>
    <t>Oligomycin</t>
  </si>
  <si>
    <t>FCCP</t>
  </si>
  <si>
    <t>AA Rotetone</t>
  </si>
  <si>
    <t>ave last 3</t>
  </si>
  <si>
    <t>Time</t>
  </si>
  <si>
    <t>Neg Control</t>
  </si>
  <si>
    <t>Normalized HDL-1</t>
  </si>
  <si>
    <t>M-Long-805</t>
  </si>
  <si>
    <t>mmu-CR805</t>
  </si>
  <si>
    <t>min</t>
  </si>
  <si>
    <t>Av</t>
  </si>
  <si>
    <t>SD</t>
  </si>
  <si>
    <t xml:space="preserve">Av </t>
  </si>
  <si>
    <t xml:space="preserve">Non-mito respiration </t>
  </si>
  <si>
    <t>Basal Respiration</t>
  </si>
  <si>
    <t>Proton leak</t>
  </si>
  <si>
    <t>ATP production</t>
  </si>
  <si>
    <t xml:space="preserve">Max respiration </t>
  </si>
  <si>
    <t>Spare respiratory capacity</t>
  </si>
  <si>
    <t>Coupling efficiency</t>
  </si>
  <si>
    <t xml:space="preserve">last 3 readings </t>
  </si>
  <si>
    <t>first 3 readings</t>
  </si>
  <si>
    <t>first read - last readin</t>
  </si>
  <si>
    <t>3  readings after oli</t>
  </si>
  <si>
    <t>3 after oli-last 3</t>
  </si>
  <si>
    <t>Basel Resp - Proton leak</t>
  </si>
  <si>
    <t>3  readings after FCCP</t>
  </si>
  <si>
    <t>FCCP-last readings</t>
  </si>
  <si>
    <t xml:space="preserve">Max resp - Basel Resp </t>
  </si>
  <si>
    <t>100 x ATP prod/non-mito resp</t>
  </si>
  <si>
    <t>C neg</t>
  </si>
  <si>
    <t xml:space="preserve">Ave </t>
  </si>
  <si>
    <t>Ave</t>
  </si>
  <si>
    <t xml:space="preserve">p </t>
  </si>
  <si>
    <t>p value</t>
  </si>
  <si>
    <t>c/CR805</t>
  </si>
  <si>
    <t>c/HDL-1</t>
  </si>
  <si>
    <t>C/ncR805FL</t>
  </si>
  <si>
    <t xml:space="preserve">mmu-CR805 </t>
  </si>
  <si>
    <t>HDL-1</t>
  </si>
  <si>
    <t xml:space="preserve">H-LDL-1 </t>
  </si>
  <si>
    <t>Experiment data</t>
  </si>
  <si>
    <t>presented in figure 4A</t>
  </si>
  <si>
    <t xml:space="preserve">mmu-ncR805FL			</t>
  </si>
  <si>
    <t xml:space="preserve">H-LDL-1 					</t>
  </si>
  <si>
    <t>hsa-HDL-1</t>
  </si>
  <si>
    <t>presented in figure 4E</t>
  </si>
  <si>
    <t>Table with average values of OCR% in each group MLE-12</t>
  </si>
  <si>
    <t>Table with average values of OCR% in each group BEAS-2B</t>
  </si>
  <si>
    <t>RAW data</t>
  </si>
  <si>
    <t>Calculation based on the RAW data</t>
  </si>
  <si>
    <t>Control</t>
  </si>
  <si>
    <t>Scramble</t>
  </si>
  <si>
    <t>C</t>
  </si>
  <si>
    <t>Supplementary Table 3. Seahorse analysis of Mitochondrial Bioenergetics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</si>
</sst>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"/>
    <numFmt numFmtId="166" formatCode="0.000"/>
    <numFmt numFmtId="167" formatCode="0.000000"/>
    <numFmt numFmtId="168" formatCode="0.00000000"/>
    <numFmt numFmtId="169" formatCode="0.0000000"/>
    <numFmt numFmtId="170" formatCode="0.00000"/>
    <numFmt numFmtId="171" formatCode="0.0000000000"/>
  </numFmts>
  <fonts count="3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7"/>
      <name val="Calibri"/>
      <family val="2"/>
      <scheme val="minor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i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432FF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0432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4"/>
      <color rgb="FF0432FF"/>
      <name val="Calibri"/>
      <family val="2"/>
      <scheme val="minor"/>
    </font>
    <font>
      <sz val="14"/>
      <color rgb="FF0432FF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4"/>
      <color theme="7"/>
      <name val="Calibri"/>
      <family val="2"/>
      <scheme val="minor"/>
    </font>
    <font>
      <sz val="14"/>
      <color theme="7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1" fillId="0" borderId="0" xfId="0" applyFont="1"/>
    <xf numFmtId="0" fontId="7" fillId="0" borderId="0" xfId="0" applyFont="1"/>
    <xf numFmtId="164" fontId="0" fillId="0" borderId="0" xfId="0" applyNumberFormat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0" fontId="6" fillId="0" borderId="3" xfId="0" applyFont="1" applyBorder="1"/>
    <xf numFmtId="2" fontId="8" fillId="0" borderId="0" xfId="0" applyNumberFormat="1" applyFont="1" applyAlignment="1">
      <alignment horizontal="right"/>
    </xf>
    <xf numFmtId="0" fontId="0" fillId="2" borderId="0" xfId="0" applyFill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7" fillId="0" borderId="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1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0" fontId="12" fillId="0" borderId="0" xfId="0" applyFont="1"/>
    <xf numFmtId="2" fontId="1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3" fillId="0" borderId="0" xfId="0" applyFont="1"/>
    <xf numFmtId="165" fontId="1" fillId="0" borderId="0" xfId="0" applyNumberFormat="1" applyFont="1"/>
    <xf numFmtId="165" fontId="15" fillId="0" borderId="0" xfId="0" applyNumberFormat="1" applyFont="1"/>
    <xf numFmtId="165" fontId="12" fillId="0" borderId="0" xfId="0" applyNumberFormat="1" applyFont="1"/>
    <xf numFmtId="165" fontId="14" fillId="0" borderId="0" xfId="0" applyNumberFormat="1" applyFont="1"/>
    <xf numFmtId="165" fontId="13" fillId="0" borderId="0" xfId="0" applyNumberFormat="1" applyFont="1"/>
    <xf numFmtId="2" fontId="12" fillId="0" borderId="0" xfId="0" applyNumberFormat="1" applyFont="1"/>
    <xf numFmtId="2" fontId="8" fillId="0" borderId="0" xfId="0" applyNumberFormat="1" applyFont="1"/>
    <xf numFmtId="2" fontId="1" fillId="0" borderId="0" xfId="0" applyNumberFormat="1" applyFont="1"/>
    <xf numFmtId="2" fontId="14" fillId="0" borderId="0" xfId="0" applyNumberFormat="1" applyFont="1"/>
    <xf numFmtId="2" fontId="13" fillId="0" borderId="0" xfId="0" applyNumberFormat="1" applyFont="1"/>
    <xf numFmtId="0" fontId="9" fillId="0" borderId="0" xfId="0" applyFont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0" fontId="0" fillId="0" borderId="15" xfId="0" applyBorder="1"/>
    <xf numFmtId="164" fontId="9" fillId="0" borderId="0" xfId="0" applyNumberFormat="1" applyFont="1" applyAlignment="1">
      <alignment horizontal="center" vertical="center"/>
    </xf>
    <xf numFmtId="0" fontId="16" fillId="2" borderId="0" xfId="0" applyFont="1" applyFill="1"/>
    <xf numFmtId="164" fontId="17" fillId="2" borderId="0" xfId="0" applyNumberFormat="1" applyFont="1" applyFill="1" applyAlignment="1">
      <alignment horizontal="center"/>
    </xf>
    <xf numFmtId="1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11" fontId="0" fillId="0" borderId="0" xfId="0" applyNumberFormat="1"/>
    <xf numFmtId="164" fontId="0" fillId="0" borderId="0" xfId="0" applyNumberFormat="1" applyAlignment="1">
      <alignment horizontal="center" vertical="center"/>
    </xf>
    <xf numFmtId="2" fontId="2" fillId="0" borderId="0" xfId="0" applyNumberFormat="1" applyFont="1"/>
    <xf numFmtId="166" fontId="0" fillId="0" borderId="0" xfId="0" applyNumberFormat="1"/>
    <xf numFmtId="11" fontId="2" fillId="0" borderId="0" xfId="0" applyNumberFormat="1" applyFont="1"/>
    <xf numFmtId="11" fontId="5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2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7" fontId="0" fillId="0" borderId="0" xfId="0" applyNumberFormat="1"/>
    <xf numFmtId="169" fontId="0" fillId="0" borderId="0" xfId="0" applyNumberFormat="1"/>
    <xf numFmtId="171" fontId="0" fillId="0" borderId="0" xfId="0" applyNumberFormat="1"/>
    <xf numFmtId="168" fontId="0" fillId="0" borderId="0" xfId="0" applyNumberFormat="1"/>
    <xf numFmtId="2" fontId="6" fillId="0" borderId="0" xfId="0" applyNumberFormat="1" applyFont="1" applyAlignment="1">
      <alignment horizontal="center" vertical="center"/>
    </xf>
    <xf numFmtId="165" fontId="0" fillId="0" borderId="0" xfId="0" applyNumberFormat="1"/>
    <xf numFmtId="2" fontId="0" fillId="0" borderId="2" xfId="0" applyNumberFormat="1" applyFill="1" applyBorder="1"/>
    <xf numFmtId="2" fontId="6" fillId="0" borderId="2" xfId="0" applyNumberFormat="1" applyFont="1" applyFill="1" applyBorder="1"/>
    <xf numFmtId="2" fontId="6" fillId="0" borderId="0" xfId="0" applyNumberFormat="1" applyFont="1"/>
    <xf numFmtId="2" fontId="6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ont="1"/>
    <xf numFmtId="2" fontId="1" fillId="0" borderId="2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23" fillId="0" borderId="2" xfId="0" applyNumberFormat="1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2" fontId="23" fillId="0" borderId="0" xfId="0" applyNumberFormat="1" applyFont="1"/>
    <xf numFmtId="0" fontId="23" fillId="0" borderId="0" xfId="0" applyFont="1"/>
    <xf numFmtId="2" fontId="13" fillId="0" borderId="0" xfId="0" applyNumberFormat="1" applyFont="1" applyFill="1"/>
    <xf numFmtId="0" fontId="0" fillId="0" borderId="0" xfId="0" applyBorder="1"/>
    <xf numFmtId="0" fontId="2" fillId="2" borderId="0" xfId="0" applyFont="1" applyFill="1"/>
    <xf numFmtId="0" fontId="9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4" fillId="0" borderId="0" xfId="0" applyFont="1" applyBorder="1"/>
    <xf numFmtId="0" fontId="14" fillId="0" borderId="15" xfId="0" applyFont="1" applyBorder="1"/>
    <xf numFmtId="0" fontId="14" fillId="2" borderId="0" xfId="0" applyFont="1" applyFill="1"/>
    <xf numFmtId="0" fontId="6" fillId="0" borderId="0" xfId="0" applyFont="1" applyBorder="1"/>
    <xf numFmtId="0" fontId="6" fillId="0" borderId="15" xfId="0" applyFont="1" applyBorder="1"/>
    <xf numFmtId="0" fontId="0" fillId="0" borderId="0" xfId="0" applyFill="1" applyBorder="1"/>
    <xf numFmtId="0" fontId="3" fillId="0" borderId="0" xfId="0" applyFont="1" applyFill="1" applyBorder="1"/>
    <xf numFmtId="2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2" fontId="7" fillId="0" borderId="0" xfId="0" applyNumberFormat="1" applyFon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0" fontId="3" fillId="0" borderId="0" xfId="0" applyFont="1" applyBorder="1" applyAlignment="1"/>
    <xf numFmtId="1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2" fillId="0" borderId="2" xfId="0" applyFont="1" applyBorder="1"/>
    <xf numFmtId="2" fontId="0" fillId="2" borderId="0" xfId="0" applyNumberFormat="1" applyFill="1"/>
    <xf numFmtId="2" fontId="7" fillId="0" borderId="8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5" fillId="0" borderId="0" xfId="0" applyNumberFormat="1" applyFont="1"/>
    <xf numFmtId="2" fontId="9" fillId="0" borderId="0" xfId="0" applyNumberFormat="1" applyFont="1" applyAlignment="1">
      <alignment horizontal="center" vertical="center"/>
    </xf>
    <xf numFmtId="2" fontId="7" fillId="0" borderId="14" xfId="0" applyNumberFormat="1" applyFont="1" applyBorder="1" applyAlignment="1">
      <alignment horizontal="center"/>
    </xf>
    <xf numFmtId="2" fontId="16" fillId="2" borderId="0" xfId="0" applyNumberFormat="1" applyFont="1" applyFill="1"/>
    <xf numFmtId="2" fontId="16" fillId="2" borderId="0" xfId="0" applyNumberFormat="1" applyFont="1" applyFill="1" applyAlignment="1">
      <alignment horizontal="center"/>
    </xf>
    <xf numFmtId="2" fontId="17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1" fontId="27" fillId="0" borderId="0" xfId="0" applyNumberFormat="1" applyFont="1"/>
    <xf numFmtId="11" fontId="28" fillId="0" borderId="0" xfId="0" applyNumberFormat="1" applyFont="1"/>
    <xf numFmtId="11" fontId="4" fillId="0" borderId="0" xfId="0" applyNumberFormat="1" applyFont="1"/>
    <xf numFmtId="11" fontId="3" fillId="0" borderId="0" xfId="0" applyNumberFormat="1" applyFont="1"/>
    <xf numFmtId="169" fontId="2" fillId="0" borderId="0" xfId="0" applyNumberFormat="1" applyFont="1"/>
    <xf numFmtId="2" fontId="1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3" fillId="0" borderId="0" xfId="0" applyFont="1" applyBorder="1"/>
    <xf numFmtId="0" fontId="6" fillId="0" borderId="10" xfId="0" applyFont="1" applyBorder="1"/>
    <xf numFmtId="0" fontId="23" fillId="0" borderId="15" xfId="0" applyFont="1" applyBorder="1"/>
    <xf numFmtId="0" fontId="6" fillId="0" borderId="16" xfId="0" applyFont="1" applyBorder="1"/>
    <xf numFmtId="2" fontId="6" fillId="0" borderId="15" xfId="0" applyNumberFormat="1" applyFont="1" applyBorder="1"/>
    <xf numFmtId="2" fontId="23" fillId="0" borderId="15" xfId="0" applyNumberFormat="1" applyFont="1" applyBorder="1"/>
    <xf numFmtId="0" fontId="1" fillId="0" borderId="9" xfId="0" applyFont="1" applyBorder="1" applyAlignment="1">
      <alignment horizontal="center"/>
    </xf>
    <xf numFmtId="2" fontId="1" fillId="0" borderId="10" xfId="0" applyNumberFormat="1" applyFont="1" applyBorder="1"/>
    <xf numFmtId="2" fontId="1" fillId="0" borderId="15" xfId="0" applyNumberFormat="1" applyFont="1" applyBorder="1"/>
    <xf numFmtId="2" fontId="1" fillId="0" borderId="16" xfId="0" applyNumberFormat="1" applyFont="1" applyBorder="1"/>
    <xf numFmtId="2" fontId="23" fillId="0" borderId="2" xfId="0" applyNumberFormat="1" applyFont="1" applyBorder="1"/>
    <xf numFmtId="0" fontId="1" fillId="0" borderId="20" xfId="0" applyFont="1" applyBorder="1"/>
    <xf numFmtId="0" fontId="10" fillId="0" borderId="2" xfId="0" applyFont="1" applyBorder="1"/>
    <xf numFmtId="2" fontId="6" fillId="0" borderId="2" xfId="0" applyNumberFormat="1" applyFont="1" applyBorder="1" applyAlignment="1">
      <alignment horizontal="right"/>
    </xf>
    <xf numFmtId="2" fontId="23" fillId="0" borderId="2" xfId="0" applyNumberFormat="1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2" fontId="1" fillId="0" borderId="0" xfId="0" applyNumberFormat="1" applyFont="1" applyBorder="1"/>
    <xf numFmtId="1" fontId="31" fillId="0" borderId="0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2" fontId="23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2" fontId="6" fillId="0" borderId="0" xfId="0" applyNumberFormat="1" applyFont="1" applyBorder="1"/>
    <xf numFmtId="1" fontId="33" fillId="0" borderId="0" xfId="0" applyNumberFormat="1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center"/>
    </xf>
    <xf numFmtId="2" fontId="16" fillId="0" borderId="0" xfId="0" applyNumberFormat="1" applyFont="1" applyBorder="1"/>
    <xf numFmtId="2" fontId="23" fillId="0" borderId="0" xfId="0" applyNumberFormat="1" applyFont="1" applyBorder="1"/>
    <xf numFmtId="164" fontId="31" fillId="0" borderId="0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/>
    <xf numFmtId="164" fontId="31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2" fontId="6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right"/>
    </xf>
    <xf numFmtId="0" fontId="10" fillId="0" borderId="0" xfId="0" applyFont="1" applyAlignment="1"/>
    <xf numFmtId="0" fontId="0" fillId="0" borderId="0" xfId="0" applyFont="1"/>
    <xf numFmtId="0" fontId="24" fillId="0" borderId="0" xfId="0" applyFont="1" applyBorder="1"/>
    <xf numFmtId="2" fontId="14" fillId="0" borderId="0" xfId="0" applyNumberFormat="1" applyFont="1" applyBorder="1"/>
    <xf numFmtId="2" fontId="0" fillId="0" borderId="0" xfId="0" applyNumberFormat="1" applyBorder="1" applyAlignment="1">
      <alignment horizontal="center" vertical="center"/>
    </xf>
    <xf numFmtId="2" fontId="13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/>
    </xf>
    <xf numFmtId="0" fontId="25" fillId="0" borderId="0" xfId="0" applyFont="1" applyBorder="1"/>
    <xf numFmtId="2" fontId="1" fillId="0" borderId="0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6" fillId="0" borderId="0" xfId="0" applyNumberFormat="1" applyFont="1" applyFill="1" applyBorder="1"/>
    <xf numFmtId="2" fontId="13" fillId="0" borderId="0" xfId="0" applyNumberFormat="1" applyFont="1" applyFill="1" applyBorder="1"/>
    <xf numFmtId="2" fontId="6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6" fillId="0" borderId="0" xfId="0" applyNumberFormat="1" applyFont="1" applyBorder="1"/>
    <xf numFmtId="165" fontId="15" fillId="0" borderId="0" xfId="0" applyNumberFormat="1" applyFont="1" applyBorder="1"/>
    <xf numFmtId="165" fontId="1" fillId="0" borderId="0" xfId="0" applyNumberFormat="1" applyFont="1" applyBorder="1"/>
    <xf numFmtId="165" fontId="23" fillId="0" borderId="0" xfId="0" applyNumberFormat="1" applyFont="1" applyBorder="1"/>
    <xf numFmtId="165" fontId="13" fillId="0" borderId="0" xfId="0" applyNumberFormat="1" applyFont="1" applyBorder="1"/>
    <xf numFmtId="2" fontId="0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0" xfId="0" applyFont="1" applyFill="1" applyBorder="1"/>
    <xf numFmtId="1" fontId="23" fillId="0" borderId="0" xfId="0" applyNumberFormat="1" applyFont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37" fillId="0" borderId="0" xfId="0" applyFont="1"/>
    <xf numFmtId="2" fontId="9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64" fontId="9" fillId="0" borderId="2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0" borderId="0" xfId="0"/>
    <xf numFmtId="0" fontId="1" fillId="0" borderId="30" xfId="0" applyFont="1" applyBorder="1"/>
    <xf numFmtId="0" fontId="1" fillId="0" borderId="31" xfId="0" applyFont="1" applyBorder="1"/>
    <xf numFmtId="0" fontId="2" fillId="0" borderId="0" xfId="0" applyFont="1" applyAlignment="1"/>
    <xf numFmtId="0" fontId="15" fillId="0" borderId="2" xfId="0" applyFont="1" applyBorder="1"/>
    <xf numFmtId="2" fontId="15" fillId="0" borderId="2" xfId="0" applyNumberFormat="1" applyFont="1" applyBorder="1"/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left"/>
    </xf>
    <xf numFmtId="0" fontId="18" fillId="0" borderId="0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16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9" fillId="0" borderId="2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6" fillId="2" borderId="0" xfId="0" applyNumberFormat="1" applyFont="1" applyFill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Neg Control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'[1]Fig 4A MLE'!$B$18:$B$29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'[1]Fig 4A MLE'!$C$18:$C$29</c:f>
              <c:numCache>
                <c:formatCode>General</c:formatCode>
                <c:ptCount val="12"/>
                <c:pt idx="0">
                  <c:v>127.22533315737041</c:v>
                </c:pt>
                <c:pt idx="1">
                  <c:v>124.4855220472148</c:v>
                </c:pt>
                <c:pt idx="2">
                  <c:v>120.1396749541376</c:v>
                </c:pt>
                <c:pt idx="3">
                  <c:v>100</c:v>
                </c:pt>
                <c:pt idx="4">
                  <c:v>93.886606632076635</c:v>
                </c:pt>
                <c:pt idx="5">
                  <c:v>93.03657800011959</c:v>
                </c:pt>
                <c:pt idx="6">
                  <c:v>151.8850162702044</c:v>
                </c:pt>
                <c:pt idx="7">
                  <c:v>156.65141188877979</c:v>
                </c:pt>
                <c:pt idx="8">
                  <c:v>155.88891613318398</c:v>
                </c:pt>
                <c:pt idx="9">
                  <c:v>78.149045243314475</c:v>
                </c:pt>
                <c:pt idx="10">
                  <c:v>64.969774300320893</c:v>
                </c:pt>
                <c:pt idx="11">
                  <c:v>59.670463057299038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8-5F47-897A-EA1B45A772CA}"/>
            </c:ext>
          </c:extLst>
        </c:ser>
        <c:ser>
          <c:idx val="2"/>
          <c:order val="1"/>
          <c:tx>
            <c:v>NC point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3'!$D$69:$H$69</c:f>
              <c:numCache>
                <c:formatCode>General</c:formatCode>
                <c:ptCount val="5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'[2]MLE 11_10_2021 3'!$D$68:$H$68</c:f>
              <c:numCache>
                <c:formatCode>General</c:formatCode>
                <c:ptCount val="5"/>
                <c:pt idx="0">
                  <c:v>131.26456859288601</c:v>
                </c:pt>
                <c:pt idx="1">
                  <c:v>141.128742140931</c:v>
                </c:pt>
                <c:pt idx="2">
                  <c:v>133.27891676328201</c:v>
                </c:pt>
                <c:pt idx="3">
                  <c:v>121.735429123918</c:v>
                </c:pt>
                <c:pt idx="4">
                  <c:v>108.719009165835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F8-5F47-897A-EA1B45A772CA}"/>
            </c:ext>
          </c:extLst>
        </c:ser>
        <c:ser>
          <c:idx val="3"/>
          <c:order val="2"/>
          <c:tx>
            <c:v>NC point 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3'!$D$71:$H$71</c:f>
              <c:numCache>
                <c:formatCode>General</c:formatCode>
                <c:ptCount val="5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</c:numCache>
            </c:numRef>
          </c:xVal>
          <c:yVal>
            <c:numRef>
              <c:f>'[2]MLE 11_10_2021 3'!$D$70:$H$70</c:f>
              <c:numCache>
                <c:formatCode>General</c:formatCode>
                <c:ptCount val="5"/>
                <c:pt idx="0">
                  <c:v>134.10315540161</c:v>
                </c:pt>
                <c:pt idx="1">
                  <c:v>134.83964818202301</c:v>
                </c:pt>
                <c:pt idx="2">
                  <c:v>127.124074931921</c:v>
                </c:pt>
                <c:pt idx="3">
                  <c:v>121.95094460413</c:v>
                </c:pt>
                <c:pt idx="4">
                  <c:v>104.40978711639001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F8-5F47-897A-EA1B45A772CA}"/>
            </c:ext>
          </c:extLst>
        </c:ser>
        <c:ser>
          <c:idx val="4"/>
          <c:order val="3"/>
          <c:tx>
            <c:v>NC point 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3'!$D$73:$H$73</c:f>
              <c:numCache>
                <c:formatCode>General</c:formatCode>
                <c:ptCount val="5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</c:numCache>
            </c:numRef>
          </c:xVal>
          <c:yVal>
            <c:numRef>
              <c:f>'[2]MLE 11_10_2021 3'!$D$72:$H$72</c:f>
              <c:numCache>
                <c:formatCode>General</c:formatCode>
                <c:ptCount val="5"/>
                <c:pt idx="0">
                  <c:v>131.16497309291699</c:v>
                </c:pt>
                <c:pt idx="1">
                  <c:v>133.26368370716401</c:v>
                </c:pt>
                <c:pt idx="2">
                  <c:v>123.074154720313</c:v>
                </c:pt>
                <c:pt idx="3">
                  <c:v>111.793469321259</c:v>
                </c:pt>
                <c:pt idx="4">
                  <c:v>101.402093929035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F8-5F47-897A-EA1B45A772CA}"/>
            </c:ext>
          </c:extLst>
        </c:ser>
        <c:ser>
          <c:idx val="5"/>
          <c:order val="4"/>
          <c:tx>
            <c:v>NC point 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3'!$D$75:$H$75</c:f>
              <c:numCache>
                <c:formatCode>General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'[2]MLE 11_10_2021 3'!$D$74:$H$74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F8-5F47-897A-EA1B45A772CA}"/>
            </c:ext>
          </c:extLst>
        </c:ser>
        <c:ser>
          <c:idx val="6"/>
          <c:order val="5"/>
          <c:tx>
            <c:v>NC point 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3'!$D$77:$H$77</c:f>
              <c:numCache>
                <c:formatCode>General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'[2]MLE 11_10_2021 3'!$D$76:$H$76</c:f>
              <c:numCache>
                <c:formatCode>General</c:formatCode>
                <c:ptCount val="5"/>
                <c:pt idx="0">
                  <c:v>92.800594746251804</c:v>
                </c:pt>
                <c:pt idx="1">
                  <c:v>92.287999611730996</c:v>
                </c:pt>
                <c:pt idx="2">
                  <c:v>91.805949036177594</c:v>
                </c:pt>
                <c:pt idx="3">
                  <c:v>93.938461891993995</c:v>
                </c:pt>
                <c:pt idx="4">
                  <c:v>98.6000278742288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F8-5F47-897A-EA1B45A772CA}"/>
            </c:ext>
          </c:extLst>
        </c:ser>
        <c:ser>
          <c:idx val="7"/>
          <c:order val="6"/>
          <c:tx>
            <c:v>NC point 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3'!$D$79:$H$79</c:f>
              <c:numCache>
                <c:formatCode>General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'[2]MLE 11_10_2021 3'!$D$78:$H$78</c:f>
              <c:numCache>
                <c:formatCode>General</c:formatCode>
                <c:ptCount val="5"/>
                <c:pt idx="0">
                  <c:v>91.6572422668999</c:v>
                </c:pt>
                <c:pt idx="1">
                  <c:v>90.995305854430796</c:v>
                </c:pt>
                <c:pt idx="2">
                  <c:v>90.686030861965406</c:v>
                </c:pt>
                <c:pt idx="3">
                  <c:v>92.897905140587895</c:v>
                </c:pt>
                <c:pt idx="4">
                  <c:v>98.946405876713996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F8-5F47-897A-EA1B45A772CA}"/>
            </c:ext>
          </c:extLst>
        </c:ser>
        <c:ser>
          <c:idx val="8"/>
          <c:order val="7"/>
          <c:tx>
            <c:v>NC point 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3'!$D$81:$H$81</c:f>
              <c:numCache>
                <c:formatCode>General</c:formatCode>
                <c:ptCount val="5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</c:numCache>
            </c:numRef>
          </c:xVal>
          <c:yVal>
            <c:numRef>
              <c:f>'[2]MLE 11_10_2021 3'!$D$80:$H$80</c:f>
              <c:numCache>
                <c:formatCode>General</c:formatCode>
                <c:ptCount val="5"/>
                <c:pt idx="0">
                  <c:v>166.131031301284</c:v>
                </c:pt>
                <c:pt idx="1">
                  <c:v>165.21346513787401</c:v>
                </c:pt>
                <c:pt idx="2">
                  <c:v>143.427245273354</c:v>
                </c:pt>
                <c:pt idx="3">
                  <c:v>137.983567454314</c:v>
                </c:pt>
                <c:pt idx="4">
                  <c:v>146.66977218419601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F8-5F47-897A-EA1B45A772CA}"/>
            </c:ext>
          </c:extLst>
        </c:ser>
        <c:ser>
          <c:idx val="9"/>
          <c:order val="8"/>
          <c:tx>
            <c:v>NC point 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3'!$D$83:$H$83</c:f>
              <c:numCache>
                <c:formatCode>General</c:formatCode>
                <c:ptCount val="5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</c:numCache>
            </c:numRef>
          </c:xVal>
          <c:yVal>
            <c:numRef>
              <c:f>'[2]MLE 11_10_2021 3'!$D$82:$H$82</c:f>
              <c:numCache>
                <c:formatCode>General</c:formatCode>
                <c:ptCount val="5"/>
                <c:pt idx="0">
                  <c:v>169.458873837852</c:v>
                </c:pt>
                <c:pt idx="1">
                  <c:v>169.812146492685</c:v>
                </c:pt>
                <c:pt idx="2">
                  <c:v>156.665747407905</c:v>
                </c:pt>
                <c:pt idx="3">
                  <c:v>140.990710158311</c:v>
                </c:pt>
                <c:pt idx="4">
                  <c:v>146.32958154714601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6F8-5F47-897A-EA1B45A772CA}"/>
            </c:ext>
          </c:extLst>
        </c:ser>
        <c:ser>
          <c:idx val="10"/>
          <c:order val="9"/>
          <c:tx>
            <c:v>NC point 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3'!$D$85:$H$85</c:f>
              <c:numCache>
                <c:formatCode>General</c:formatCode>
                <c:ptCount val="5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</c:numCache>
            </c:numRef>
          </c:xVal>
          <c:yVal>
            <c:numRef>
              <c:f>'[2]MLE 11_10_2021 3'!$D$84:$H$84</c:f>
              <c:numCache>
                <c:formatCode>General</c:formatCode>
                <c:ptCount val="5"/>
                <c:pt idx="0">
                  <c:v>168.28634655079799</c:v>
                </c:pt>
                <c:pt idx="1">
                  <c:v>169.67374262141601</c:v>
                </c:pt>
                <c:pt idx="2">
                  <c:v>154.746006812931</c:v>
                </c:pt>
                <c:pt idx="3">
                  <c:v>139.24771418920901</c:v>
                </c:pt>
                <c:pt idx="4">
                  <c:v>147.490770491566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6F8-5F47-897A-EA1B45A772CA}"/>
            </c:ext>
          </c:extLst>
        </c:ser>
        <c:ser>
          <c:idx val="11"/>
          <c:order val="10"/>
          <c:tx>
            <c:v>NC point 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3'!$D$87:$H$87</c:f>
              <c:numCache>
                <c:formatCode>General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'[2]MLE 11_10_2021 3'!$D$86:$H$86</c:f>
              <c:numCache>
                <c:formatCode>General</c:formatCode>
                <c:ptCount val="5"/>
                <c:pt idx="0">
                  <c:v>79.615830356491401</c:v>
                </c:pt>
                <c:pt idx="1">
                  <c:v>73.8260397029496</c:v>
                </c:pt>
                <c:pt idx="2">
                  <c:v>82.851869015764393</c:v>
                </c:pt>
                <c:pt idx="3">
                  <c:v>91.2051636978495</c:v>
                </c:pt>
                <c:pt idx="4">
                  <c:v>63.246323443517497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6F8-5F47-897A-EA1B45A772CA}"/>
            </c:ext>
          </c:extLst>
        </c:ser>
        <c:ser>
          <c:idx val="12"/>
          <c:order val="11"/>
          <c:tx>
            <c:v>NC point 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3'!$D$89:$H$89</c:f>
              <c:numCache>
                <c:formatCode>General</c:formatCode>
                <c:ptCount val="5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'[2]MLE 11_10_2021 3'!$D$88:$H$88</c:f>
              <c:numCache>
                <c:formatCode>General</c:formatCode>
                <c:ptCount val="5"/>
                <c:pt idx="0">
                  <c:v>64.509913573875906</c:v>
                </c:pt>
                <c:pt idx="1">
                  <c:v>63.152166723014403</c:v>
                </c:pt>
                <c:pt idx="2">
                  <c:v>67.130404225198603</c:v>
                </c:pt>
                <c:pt idx="3">
                  <c:v>77.193335593375494</c:v>
                </c:pt>
                <c:pt idx="4">
                  <c:v>52.8630513861401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6F8-5F47-897A-EA1B45A772CA}"/>
            </c:ext>
          </c:extLst>
        </c:ser>
        <c:ser>
          <c:idx val="13"/>
          <c:order val="12"/>
          <c:tx>
            <c:v>NC point 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3'!$D$91:$H$91</c:f>
              <c:numCache>
                <c:formatCode>General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'[2]MLE 11_10_2021 3'!$D$90:$H$90</c:f>
              <c:numCache>
                <c:formatCode>General</c:formatCode>
                <c:ptCount val="5"/>
                <c:pt idx="0">
                  <c:v>58.800696244863303</c:v>
                </c:pt>
                <c:pt idx="1">
                  <c:v>58.609073992142498</c:v>
                </c:pt>
                <c:pt idx="2">
                  <c:v>61.8719161872963</c:v>
                </c:pt>
                <c:pt idx="3">
                  <c:v>70.698741497860993</c:v>
                </c:pt>
                <c:pt idx="4">
                  <c:v>48.371887364332103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6F8-5F47-897A-EA1B45A772CA}"/>
            </c:ext>
          </c:extLst>
        </c:ser>
        <c:ser>
          <c:idx val="27"/>
          <c:order val="13"/>
          <c:tx>
            <c:v>L-805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'[2]MLE 11_10_2021 3'!$I$18:$I$29</c:f>
              <c:numCache>
                <c:formatCode>General</c:formatCode>
                <c:ptCount val="12"/>
                <c:pt idx="0">
                  <c:v>159.02604069421116</c:v>
                </c:pt>
                <c:pt idx="1">
                  <c:v>145.94719548276618</c:v>
                </c:pt>
                <c:pt idx="2">
                  <c:v>140.58340130463614</c:v>
                </c:pt>
                <c:pt idx="3">
                  <c:v>100</c:v>
                </c:pt>
                <c:pt idx="4">
                  <c:v>93.140158253780911</c:v>
                </c:pt>
                <c:pt idx="5">
                  <c:v>93.68470454025362</c:v>
                </c:pt>
                <c:pt idx="6">
                  <c:v>191.52104714136331</c:v>
                </c:pt>
                <c:pt idx="7">
                  <c:v>195.48975899477918</c:v>
                </c:pt>
                <c:pt idx="8">
                  <c:v>197.5419210441207</c:v>
                </c:pt>
                <c:pt idx="9">
                  <c:v>83.747844484685544</c:v>
                </c:pt>
                <c:pt idx="10">
                  <c:v>67.720680744615464</c:v>
                </c:pt>
                <c:pt idx="11">
                  <c:v>60.17247183789889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6F8-5F47-897A-EA1B45A772CA}"/>
            </c:ext>
          </c:extLst>
        </c:ser>
        <c:ser>
          <c:idx val="41"/>
          <c:order val="14"/>
          <c:tx>
            <c:v>L1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3'!$AG$69:$AL$69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'[2]MLE 11_10_2021 3'!$AG$68:$AL$68</c:f>
              <c:numCache>
                <c:formatCode>General</c:formatCode>
                <c:ptCount val="6"/>
                <c:pt idx="0">
                  <c:v>166.62448930133101</c:v>
                </c:pt>
                <c:pt idx="1">
                  <c:v>160.40176456426801</c:v>
                </c:pt>
                <c:pt idx="2">
                  <c:v>163.568801297883</c:v>
                </c:pt>
                <c:pt idx="3">
                  <c:v>158.40937018757</c:v>
                </c:pt>
                <c:pt idx="4">
                  <c:v>151.71535444475401</c:v>
                </c:pt>
                <c:pt idx="5">
                  <c:v>153.43646436946099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F6F8-5F47-897A-EA1B45A772CA}"/>
            </c:ext>
          </c:extLst>
        </c:ser>
        <c:ser>
          <c:idx val="42"/>
          <c:order val="15"/>
          <c:tx>
            <c:v>L2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3'!$AG$71:$AL$71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'[2]MLE 11_10_2021 3'!$AG$70:$AL$70</c:f>
              <c:numCache>
                <c:formatCode>General</c:formatCode>
                <c:ptCount val="6"/>
                <c:pt idx="0">
                  <c:v>156.68449343356701</c:v>
                </c:pt>
                <c:pt idx="1">
                  <c:v>147.43335070792699</c:v>
                </c:pt>
                <c:pt idx="2">
                  <c:v>148.96131966953001</c:v>
                </c:pt>
                <c:pt idx="3">
                  <c:v>146.38376593654601</c:v>
                </c:pt>
                <c:pt idx="4">
                  <c:v>142.26260688625999</c:v>
                </c:pt>
                <c:pt idx="5">
                  <c:v>133.95763626276701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F6F8-5F47-897A-EA1B45A772CA}"/>
            </c:ext>
          </c:extLst>
        </c:ser>
        <c:ser>
          <c:idx val="43"/>
          <c:order val="16"/>
          <c:tx>
            <c:v>L3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3'!$AG$73:$AL$73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'[2]MLE 11_10_2021 3'!$AG$72:$AL$72</c:f>
              <c:numCache>
                <c:formatCode>General</c:formatCode>
                <c:ptCount val="6"/>
                <c:pt idx="0">
                  <c:v>154.20749101712499</c:v>
                </c:pt>
                <c:pt idx="1">
                  <c:v>142.13468934334699</c:v>
                </c:pt>
                <c:pt idx="2">
                  <c:v>140.87130182384499</c:v>
                </c:pt>
                <c:pt idx="3">
                  <c:v>139.93145351718499</c:v>
                </c:pt>
                <c:pt idx="4">
                  <c:v>136.53574279000401</c:v>
                </c:pt>
                <c:pt idx="5">
                  <c:v>129.81972933631101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F6F8-5F47-897A-EA1B45A772CA}"/>
            </c:ext>
          </c:extLst>
        </c:ser>
        <c:ser>
          <c:idx val="44"/>
          <c:order val="17"/>
          <c:tx>
            <c:v>L4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'[2]MLE 11_10_2021 3'!$AG$75:$AL$75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'[2]MLE 11_10_2021 3'!$AG$74:$AL$74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F6F8-5F47-897A-EA1B45A772CA}"/>
            </c:ext>
          </c:extLst>
        </c:ser>
        <c:ser>
          <c:idx val="45"/>
          <c:order val="18"/>
          <c:tx>
            <c:v>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3'!$AG$77:$AL$77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'[2]MLE 11_10_2021 3'!$AG$76:$AL$76</c:f>
              <c:numCache>
                <c:formatCode>General</c:formatCode>
                <c:ptCount val="6"/>
                <c:pt idx="0">
                  <c:v>98.064323275775294</c:v>
                </c:pt>
                <c:pt idx="1">
                  <c:v>92.967483086196196</c:v>
                </c:pt>
                <c:pt idx="2">
                  <c:v>93.933903967229995</c:v>
                </c:pt>
                <c:pt idx="3">
                  <c:v>91.660935128915696</c:v>
                </c:pt>
                <c:pt idx="4">
                  <c:v>87.510756982716501</c:v>
                </c:pt>
                <c:pt idx="5">
                  <c:v>94.703547081851795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F6F8-5F47-897A-EA1B45A772CA}"/>
            </c:ext>
          </c:extLst>
        </c:ser>
        <c:ser>
          <c:idx val="46"/>
          <c:order val="19"/>
          <c:tx>
            <c:v>L6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3'!$AG$79:$AL$79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'[2]MLE 11_10_2021 3'!$AG$78:$AL$78</c:f>
              <c:numCache>
                <c:formatCode>General</c:formatCode>
                <c:ptCount val="6"/>
                <c:pt idx="0">
                  <c:v>102.33901006750401</c:v>
                </c:pt>
                <c:pt idx="1">
                  <c:v>92.562615623458996</c:v>
                </c:pt>
                <c:pt idx="2">
                  <c:v>95.188538762159496</c:v>
                </c:pt>
                <c:pt idx="3">
                  <c:v>90.886377317204094</c:v>
                </c:pt>
                <c:pt idx="4">
                  <c:v>86.812878990282499</c:v>
                </c:pt>
                <c:pt idx="5">
                  <c:v>94.318806480912599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F6F8-5F47-897A-EA1B45A772CA}"/>
            </c:ext>
          </c:extLst>
        </c:ser>
        <c:ser>
          <c:idx val="47"/>
          <c:order val="20"/>
          <c:tx>
            <c:v>L7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3'!$AG$81:$AL$81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'[2]MLE 11_10_2021 3'!$AG$80:$AL$80</c:f>
              <c:numCache>
                <c:formatCode>General</c:formatCode>
                <c:ptCount val="6"/>
                <c:pt idx="0">
                  <c:v>213.98494785879299</c:v>
                </c:pt>
                <c:pt idx="1">
                  <c:v>202.085325081495</c:v>
                </c:pt>
                <c:pt idx="2">
                  <c:v>194.49599127672201</c:v>
                </c:pt>
                <c:pt idx="3">
                  <c:v>183.60971122593199</c:v>
                </c:pt>
                <c:pt idx="4">
                  <c:v>191.66704979165999</c:v>
                </c:pt>
                <c:pt idx="5">
                  <c:v>163.283257613578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F6F8-5F47-897A-EA1B45A772CA}"/>
            </c:ext>
          </c:extLst>
        </c:ser>
        <c:ser>
          <c:idx val="48"/>
          <c:order val="21"/>
          <c:tx>
            <c:v>L8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3'!$AG$83:$AL$83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'[2]MLE 11_10_2021 3'!$AG$82:$AL$82</c:f>
              <c:numCache>
                <c:formatCode>General</c:formatCode>
                <c:ptCount val="6"/>
                <c:pt idx="0">
                  <c:v>219.12447251658401</c:v>
                </c:pt>
                <c:pt idx="1">
                  <c:v>199.99688991967301</c:v>
                </c:pt>
                <c:pt idx="2">
                  <c:v>201.463855083943</c:v>
                </c:pt>
                <c:pt idx="3">
                  <c:v>191.34012118160501</c:v>
                </c:pt>
                <c:pt idx="4">
                  <c:v>188.96086852254501</c:v>
                </c:pt>
                <c:pt idx="5">
                  <c:v>172.05234674432501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F6F8-5F47-897A-EA1B45A772CA}"/>
            </c:ext>
          </c:extLst>
        </c:ser>
        <c:ser>
          <c:idx val="49"/>
          <c:order val="22"/>
          <c:tx>
            <c:v>L9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3'!$AG$85:$AL$85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'[2]MLE 11_10_2021 3'!$AG$84:$AL$84</c:f>
              <c:numCache>
                <c:formatCode>General</c:formatCode>
                <c:ptCount val="6"/>
                <c:pt idx="0">
                  <c:v>223.799970509513</c:v>
                </c:pt>
                <c:pt idx="1">
                  <c:v>200.99893948927701</c:v>
                </c:pt>
                <c:pt idx="2">
                  <c:v>202.60407910367701</c:v>
                </c:pt>
                <c:pt idx="3">
                  <c:v>194.69121108649699</c:v>
                </c:pt>
                <c:pt idx="4">
                  <c:v>191.027165194557</c:v>
                </c:pt>
                <c:pt idx="5">
                  <c:v>172.13016088120301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F6F8-5F47-897A-EA1B45A772CA}"/>
            </c:ext>
          </c:extLst>
        </c:ser>
        <c:ser>
          <c:idx val="50"/>
          <c:order val="23"/>
          <c:tx>
            <c:v>L10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3'!$AG$87:$AL$87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'[2]MLE 11_10_2021 3'!$AG$86:$AL$86</c:f>
              <c:numCache>
                <c:formatCode>General</c:formatCode>
                <c:ptCount val="6"/>
                <c:pt idx="0">
                  <c:v>86.476982283569896</c:v>
                </c:pt>
                <c:pt idx="1">
                  <c:v>75.103976402544603</c:v>
                </c:pt>
                <c:pt idx="2">
                  <c:v>86.986175320190995</c:v>
                </c:pt>
                <c:pt idx="3">
                  <c:v>80.065716830636205</c:v>
                </c:pt>
                <c:pt idx="4">
                  <c:v>83.316749653174696</c:v>
                </c:pt>
                <c:pt idx="5">
                  <c:v>90.537466417996896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F6F8-5F47-897A-EA1B45A772CA}"/>
            </c:ext>
          </c:extLst>
        </c:ser>
        <c:ser>
          <c:idx val="51"/>
          <c:order val="24"/>
          <c:tx>
            <c:v>L11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3'!$AG$89:$AL$89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'[2]MLE 11_10_2021 3'!$AG$88:$AL$88</c:f>
              <c:numCache>
                <c:formatCode>General</c:formatCode>
                <c:ptCount val="6"/>
                <c:pt idx="0">
                  <c:v>71.282876810218198</c:v>
                </c:pt>
                <c:pt idx="1">
                  <c:v>62.509605401701599</c:v>
                </c:pt>
                <c:pt idx="2">
                  <c:v>70.118806573703694</c:v>
                </c:pt>
                <c:pt idx="3">
                  <c:v>63.045031333651302</c:v>
                </c:pt>
                <c:pt idx="4">
                  <c:v>63.864347215130501</c:v>
                </c:pt>
                <c:pt idx="5">
                  <c:v>75.503417133287499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F6F8-5F47-897A-EA1B45A772CA}"/>
            </c:ext>
          </c:extLst>
        </c:ser>
        <c:ser>
          <c:idx val="52"/>
          <c:order val="25"/>
          <c:tx>
            <c:v>L12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3'!$AG$91:$AL$91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'[2]MLE 11_10_2021 3'!$AG$90:$AL$90</c:f>
              <c:numCache>
                <c:formatCode>General</c:formatCode>
                <c:ptCount val="6"/>
                <c:pt idx="0">
                  <c:v>65.321501249508501</c:v>
                </c:pt>
                <c:pt idx="1">
                  <c:v>55.268924360282902</c:v>
                </c:pt>
                <c:pt idx="2">
                  <c:v>62.270437873993998</c:v>
                </c:pt>
                <c:pt idx="3">
                  <c:v>55.196409554199697</c:v>
                </c:pt>
                <c:pt idx="4">
                  <c:v>56.682060965098103</c:v>
                </c:pt>
                <c:pt idx="5">
                  <c:v>66.295497024310095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F6F8-5F47-897A-EA1B45A772CA}"/>
            </c:ext>
          </c:extLst>
        </c:ser>
        <c:ser>
          <c:idx val="26"/>
          <c:order val="26"/>
          <c:tx>
            <c:v>s-805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'[2]MLE 11_10_2021 3'!$K$18:$K$29</c:f>
              <c:numCache>
                <c:formatCode>General</c:formatCode>
                <c:ptCount val="12"/>
                <c:pt idx="0">
                  <c:v>133.80822115005319</c:v>
                </c:pt>
                <c:pt idx="1">
                  <c:v>129.93552593018796</c:v>
                </c:pt>
                <c:pt idx="2">
                  <c:v>125.94359861574904</c:v>
                </c:pt>
                <c:pt idx="3">
                  <c:v>100</c:v>
                </c:pt>
                <c:pt idx="4">
                  <c:v>90.940073599743315</c:v>
                </c:pt>
                <c:pt idx="5">
                  <c:v>87.6107326155999</c:v>
                </c:pt>
                <c:pt idx="6">
                  <c:v>203.33648395513495</c:v>
                </c:pt>
                <c:pt idx="7">
                  <c:v>197.27821564910724</c:v>
                </c:pt>
                <c:pt idx="8">
                  <c:v>193.95680273976592</c:v>
                </c:pt>
                <c:pt idx="9">
                  <c:v>59.347807306862215</c:v>
                </c:pt>
                <c:pt idx="10">
                  <c:v>52.34611080504957</c:v>
                </c:pt>
                <c:pt idx="11">
                  <c:v>48.829701770541192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F6F8-5F47-897A-EA1B45A772CA}"/>
            </c:ext>
          </c:extLst>
        </c:ser>
        <c:ser>
          <c:idx val="28"/>
          <c:order val="27"/>
          <c:tx>
            <c:v>S1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3'!$AP$69:$AT$69</c:f>
              <c:numCache>
                <c:formatCode>General</c:formatCode>
                <c:ptCount val="5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'[2]MLE 11_10_2021 3'!$AP$68:$AT$68</c:f>
              <c:numCache>
                <c:formatCode>General</c:formatCode>
                <c:ptCount val="5"/>
                <c:pt idx="0">
                  <c:v>131.95683861900301</c:v>
                </c:pt>
                <c:pt idx="1">
                  <c:v>154.3348477549859</c:v>
                </c:pt>
                <c:pt idx="2">
                  <c:v>130.66634967335426</c:v>
                </c:pt>
                <c:pt idx="3">
                  <c:v>128.74416360869887</c:v>
                </c:pt>
                <c:pt idx="4">
                  <c:v>123.33890609422399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F6F8-5F47-897A-EA1B45A772CA}"/>
            </c:ext>
          </c:extLst>
        </c:ser>
        <c:ser>
          <c:idx val="29"/>
          <c:order val="28"/>
          <c:tx>
            <c:v>S2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3'!$AP$71:$AT$71</c:f>
              <c:numCache>
                <c:formatCode>General</c:formatCode>
                <c:ptCount val="5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</c:numCache>
            </c:numRef>
          </c:xVal>
          <c:yVal>
            <c:numRef>
              <c:f>'[2]MLE 11_10_2021 3'!$AP$70:$AT$70</c:f>
              <c:numCache>
                <c:formatCode>General</c:formatCode>
                <c:ptCount val="5"/>
                <c:pt idx="0">
                  <c:v>129.98710408752942</c:v>
                </c:pt>
                <c:pt idx="1">
                  <c:v>146.31665981829849</c:v>
                </c:pt>
                <c:pt idx="2">
                  <c:v>125.60538150365912</c:v>
                </c:pt>
                <c:pt idx="3">
                  <c:v>129.52906615742955</c:v>
                </c:pt>
                <c:pt idx="4">
                  <c:v>118.23941808402323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F6F8-5F47-897A-EA1B45A772CA}"/>
            </c:ext>
          </c:extLst>
        </c:ser>
        <c:ser>
          <c:idx val="30"/>
          <c:order val="29"/>
          <c:tx>
            <c:v>S3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3'!$AP$73:$AT$73</c:f>
              <c:numCache>
                <c:formatCode>General</c:formatCode>
                <c:ptCount val="5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</c:numCache>
            </c:numRef>
          </c:xVal>
          <c:yVal>
            <c:numRef>
              <c:f>'[2]MLE 11_10_2021 3'!$AP$72:$AT$72</c:f>
              <c:numCache>
                <c:formatCode>General</c:formatCode>
                <c:ptCount val="5"/>
                <c:pt idx="0">
                  <c:v>125.8993245569113</c:v>
                </c:pt>
                <c:pt idx="1">
                  <c:v>147.89038268031734</c:v>
                </c:pt>
                <c:pt idx="2">
                  <c:v>121.90433053278224</c:v>
                </c:pt>
                <c:pt idx="3">
                  <c:v>119.79884149218262</c:v>
                </c:pt>
                <c:pt idx="4">
                  <c:v>114.22511381655175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F6F8-5F47-897A-EA1B45A772CA}"/>
            </c:ext>
          </c:extLst>
        </c:ser>
        <c:ser>
          <c:idx val="31"/>
          <c:order val="30"/>
          <c:tx>
            <c:v>S4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3'!$AP$75:$AT$75</c:f>
              <c:numCache>
                <c:formatCode>General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'[2]MLE 11_10_2021 3'!$AP$74:$AT$74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F6F8-5F47-897A-EA1B45A772CA}"/>
            </c:ext>
          </c:extLst>
        </c:ser>
        <c:ser>
          <c:idx val="32"/>
          <c:order val="31"/>
          <c:tx>
            <c:v>S5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3'!$AP$77:$AT$77</c:f>
              <c:numCache>
                <c:formatCode>General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'[2]MLE 11_10_2021 3'!$AP$76:$AT$76</c:f>
              <c:numCache>
                <c:formatCode>General</c:formatCode>
                <c:ptCount val="5"/>
                <c:pt idx="0">
                  <c:v>85.293617674413568</c:v>
                </c:pt>
                <c:pt idx="1">
                  <c:v>91.940978233112574</c:v>
                </c:pt>
                <c:pt idx="2">
                  <c:v>88.040242787104134</c:v>
                </c:pt>
                <c:pt idx="3">
                  <c:v>89.824378393173575</c:v>
                </c:pt>
                <c:pt idx="4">
                  <c:v>99.60115091091275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6F8-5F47-897A-EA1B45A772CA}"/>
            </c:ext>
          </c:extLst>
        </c:ser>
        <c:ser>
          <c:idx val="33"/>
          <c:order val="32"/>
          <c:tx>
            <c:v>S6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3'!$AP$79:$AT$79</c:f>
              <c:numCache>
                <c:formatCode>General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'[2]MLE 11_10_2021 3'!$AP$78:$AT$78</c:f>
              <c:numCache>
                <c:formatCode>General</c:formatCode>
                <c:ptCount val="5"/>
                <c:pt idx="0">
                  <c:v>77.903864108788881</c:v>
                </c:pt>
                <c:pt idx="1">
                  <c:v>89.417009597432312</c:v>
                </c:pt>
                <c:pt idx="2">
                  <c:v>81.636926737934772</c:v>
                </c:pt>
                <c:pt idx="3">
                  <c:v>89.640148969865876</c:v>
                </c:pt>
                <c:pt idx="4">
                  <c:v>99.455713663977633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F6F8-5F47-897A-EA1B45A772CA}"/>
            </c:ext>
          </c:extLst>
        </c:ser>
        <c:ser>
          <c:idx val="34"/>
          <c:order val="33"/>
          <c:tx>
            <c:v>S7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3'!$AP$81:$AT$81</c:f>
              <c:numCache>
                <c:formatCode>General</c:formatCode>
                <c:ptCount val="5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</c:numCache>
            </c:numRef>
          </c:xVal>
          <c:yVal>
            <c:numRef>
              <c:f>'[2]MLE 11_10_2021 3'!$AP$80:$AT$80</c:f>
              <c:numCache>
                <c:formatCode>General</c:formatCode>
                <c:ptCount val="5"/>
                <c:pt idx="0">
                  <c:v>243.44390314278337</c:v>
                </c:pt>
                <c:pt idx="1">
                  <c:v>237.77868772749255</c:v>
                </c:pt>
                <c:pt idx="2">
                  <c:v>155.94591722609292</c:v>
                </c:pt>
                <c:pt idx="3">
                  <c:v>180.85007562331344</c:v>
                </c:pt>
                <c:pt idx="4">
                  <c:v>198.66383605599248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F6F8-5F47-897A-EA1B45A772CA}"/>
            </c:ext>
          </c:extLst>
        </c:ser>
        <c:ser>
          <c:idx val="35"/>
          <c:order val="34"/>
          <c:tx>
            <c:v>S8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3'!$AP$83:$AT$83</c:f>
              <c:numCache>
                <c:formatCode>General</c:formatCode>
                <c:ptCount val="5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</c:numCache>
            </c:numRef>
          </c:xVal>
          <c:yVal>
            <c:numRef>
              <c:f>'[2]MLE 11_10_2021 3'!$AP$82:$AT$82</c:f>
              <c:numCache>
                <c:formatCode>General</c:formatCode>
                <c:ptCount val="5"/>
                <c:pt idx="0">
                  <c:v>220.92230049953804</c:v>
                </c:pt>
                <c:pt idx="1">
                  <c:v>232.72629003122805</c:v>
                </c:pt>
                <c:pt idx="2">
                  <c:v>167.38854209369961</c:v>
                </c:pt>
                <c:pt idx="3">
                  <c:v>178.90780908542098</c:v>
                </c:pt>
                <c:pt idx="4">
                  <c:v>186.4461365356494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F6F8-5F47-897A-EA1B45A772CA}"/>
            </c:ext>
          </c:extLst>
        </c:ser>
        <c:ser>
          <c:idx val="36"/>
          <c:order val="35"/>
          <c:tx>
            <c:v>S9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3'!$AP$85:$AT$85</c:f>
              <c:numCache>
                <c:formatCode>General</c:formatCode>
                <c:ptCount val="5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</c:numCache>
            </c:numRef>
          </c:xVal>
          <c:yVal>
            <c:numRef>
              <c:f>'[2]MLE 11_10_2021 3'!$AP$84:$AT$84</c:f>
              <c:numCache>
                <c:formatCode>General</c:formatCode>
                <c:ptCount val="5"/>
                <c:pt idx="0">
                  <c:v>222.40149661680022</c:v>
                </c:pt>
                <c:pt idx="1">
                  <c:v>231.95370502391137</c:v>
                </c:pt>
                <c:pt idx="2">
                  <c:v>151.48836065412274</c:v>
                </c:pt>
                <c:pt idx="3">
                  <c:v>173.35858100303872</c:v>
                </c:pt>
                <c:pt idx="4">
                  <c:v>190.58187040095663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F6F8-5F47-897A-EA1B45A772CA}"/>
            </c:ext>
          </c:extLst>
        </c:ser>
        <c:ser>
          <c:idx val="37"/>
          <c:order val="36"/>
          <c:tx>
            <c:v>S10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3'!$AP$87:$AT$87</c:f>
              <c:numCache>
                <c:formatCode>General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'[2]MLE 11_10_2021 3'!$AP$86:$AT$86</c:f>
              <c:numCache>
                <c:formatCode>General</c:formatCode>
                <c:ptCount val="5"/>
                <c:pt idx="0">
                  <c:v>39.721157033639138</c:v>
                </c:pt>
                <c:pt idx="1">
                  <c:v>61.037186211245952</c:v>
                </c:pt>
                <c:pt idx="2">
                  <c:v>79.269071318761121</c:v>
                </c:pt>
                <c:pt idx="3">
                  <c:v>65.847814681270947</c:v>
                </c:pt>
                <c:pt idx="4">
                  <c:v>50.863807289393947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F6F8-5F47-897A-EA1B45A772CA}"/>
            </c:ext>
          </c:extLst>
        </c:ser>
        <c:ser>
          <c:idx val="38"/>
          <c:order val="37"/>
          <c:tx>
            <c:v>S11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3'!$AP$89:$AT$89</c:f>
              <c:numCache>
                <c:formatCode>General</c:formatCode>
                <c:ptCount val="5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'[2]MLE 11_10_2021 3'!$AP$88:$AT$88</c:f>
              <c:numCache>
                <c:formatCode>General</c:formatCode>
                <c:ptCount val="5"/>
                <c:pt idx="0">
                  <c:v>38.101655627730956</c:v>
                </c:pt>
                <c:pt idx="1">
                  <c:v>57.342704201647351</c:v>
                </c:pt>
                <c:pt idx="2">
                  <c:v>61.151042448920073</c:v>
                </c:pt>
                <c:pt idx="3">
                  <c:v>60.672039114002573</c:v>
                </c:pt>
                <c:pt idx="4">
                  <c:v>44.463112632946896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F6F8-5F47-897A-EA1B45A772CA}"/>
            </c:ext>
          </c:extLst>
        </c:ser>
        <c:ser>
          <c:idx val="39"/>
          <c:order val="38"/>
          <c:tx>
            <c:v>S12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3'!$AP$91:$AT$91</c:f>
              <c:numCache>
                <c:formatCode>General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'[2]MLE 11_10_2021 3'!$AP$90:$AT$90</c:f>
              <c:numCache>
                <c:formatCode>General</c:formatCode>
                <c:ptCount val="5"/>
                <c:pt idx="0">
                  <c:v>36.880745372199932</c:v>
                </c:pt>
                <c:pt idx="1">
                  <c:v>52.54606471431299</c:v>
                </c:pt>
                <c:pt idx="2">
                  <c:v>56.251036355694758</c:v>
                </c:pt>
                <c:pt idx="3">
                  <c:v>56.506829670493673</c:v>
                </c:pt>
                <c:pt idx="4">
                  <c:v>41.963832740004591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F6F8-5F47-897A-EA1B45A772CA}"/>
            </c:ext>
          </c:extLst>
        </c:ser>
        <c:ser>
          <c:idx val="40"/>
          <c:order val="39"/>
          <c:tx>
            <c:v>h-LDL-1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'[2]MLE 11_10_2021 3'!$G$18:$G$29</c:f>
              <c:numCache>
                <c:formatCode>General</c:formatCode>
                <c:ptCount val="12"/>
                <c:pt idx="0">
                  <c:v>144.22622101030365</c:v>
                </c:pt>
                <c:pt idx="1">
                  <c:v>141.71883449928396</c:v>
                </c:pt>
                <c:pt idx="2">
                  <c:v>135.97504861119967</c:v>
                </c:pt>
                <c:pt idx="3">
                  <c:v>100</c:v>
                </c:pt>
                <c:pt idx="4">
                  <c:v>96.945673014330623</c:v>
                </c:pt>
                <c:pt idx="5">
                  <c:v>96.748418574965427</c:v>
                </c:pt>
                <c:pt idx="6">
                  <c:v>180.24452822465474</c:v>
                </c:pt>
                <c:pt idx="7">
                  <c:v>179.20794778432833</c:v>
                </c:pt>
                <c:pt idx="8">
                  <c:v>181.23426233044711</c:v>
                </c:pt>
                <c:pt idx="9">
                  <c:v>74.467632773552452</c:v>
                </c:pt>
                <c:pt idx="10">
                  <c:v>64.231887705210909</c:v>
                </c:pt>
                <c:pt idx="11">
                  <c:v>59.01757891072991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F6F8-5F47-897A-EA1B45A772CA}"/>
            </c:ext>
          </c:extLst>
        </c:ser>
        <c:ser>
          <c:idx val="53"/>
          <c:order val="40"/>
          <c:tx>
            <c:v>H1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3'!$AZ$69:$BC$69</c:f>
              <c:numCache>
                <c:formatCode>General</c:formatCode>
                <c:ptCount val="4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</c:numCache>
            </c:numRef>
          </c:xVal>
          <c:yVal>
            <c:numRef>
              <c:f>'[2]MLE 11_10_2021 3'!$AZ$68:$BC$68</c:f>
              <c:numCache>
                <c:formatCode>General</c:formatCode>
                <c:ptCount val="4"/>
                <c:pt idx="0">
                  <c:v>151.73584474270936</c:v>
                </c:pt>
                <c:pt idx="1">
                  <c:v>146.39831739021128</c:v>
                </c:pt>
                <c:pt idx="2">
                  <c:v>145.85455744398752</c:v>
                </c:pt>
                <c:pt idx="3">
                  <c:v>132.91616446430643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F6F8-5F47-897A-EA1B45A772CA}"/>
            </c:ext>
          </c:extLst>
        </c:ser>
        <c:ser>
          <c:idx val="54"/>
          <c:order val="41"/>
          <c:tx>
            <c:v>H2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3'!$AZ$71:$BC$71</c:f>
              <c:numCache>
                <c:formatCode>General</c:formatCode>
                <c:ptCount val="4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</c:numCache>
            </c:numRef>
          </c:xVal>
          <c:yVal>
            <c:numRef>
              <c:f>'[2]MLE 11_10_2021 3'!$AZ$70:$BC$70</c:f>
              <c:numCache>
                <c:formatCode>General</c:formatCode>
                <c:ptCount val="4"/>
                <c:pt idx="0">
                  <c:v>154.07706614388047</c:v>
                </c:pt>
                <c:pt idx="1">
                  <c:v>141.75885721223469</c:v>
                </c:pt>
                <c:pt idx="2">
                  <c:v>138.25248795238554</c:v>
                </c:pt>
                <c:pt idx="3">
                  <c:v>132.78692668863516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F6F8-5F47-897A-EA1B45A772CA}"/>
            </c:ext>
          </c:extLst>
        </c:ser>
        <c:ser>
          <c:idx val="55"/>
          <c:order val="42"/>
          <c:tx>
            <c:v>H3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3'!$AZ$73:$BC$73</c:f>
              <c:numCache>
                <c:formatCode>General</c:formatCode>
                <c:ptCount val="4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</c:numCache>
            </c:numRef>
          </c:xVal>
          <c:yVal>
            <c:numRef>
              <c:f>'[2]MLE 11_10_2021 3'!$AZ$72:$BC$72</c:f>
              <c:numCache>
                <c:formatCode>General</c:formatCode>
                <c:ptCount val="4"/>
                <c:pt idx="0">
                  <c:v>149.00354832984814</c:v>
                </c:pt>
                <c:pt idx="1">
                  <c:v>139.84587618198529</c:v>
                </c:pt>
                <c:pt idx="2">
                  <c:v>135.31073036429297</c:v>
                </c:pt>
                <c:pt idx="3">
                  <c:v>119.74003956867226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F6F8-5F47-897A-EA1B45A772CA}"/>
            </c:ext>
          </c:extLst>
        </c:ser>
        <c:ser>
          <c:idx val="56"/>
          <c:order val="43"/>
          <c:tx>
            <c:v>H4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'[2]MLE 11_10_2021 3'!$AZ$75:$BD$75</c:f>
              <c:numCache>
                <c:formatCode>General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'[2]MLE 11_10_2021 3'!$AZ$74:$BD$74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F6F8-5F47-897A-EA1B45A772CA}"/>
            </c:ext>
          </c:extLst>
        </c:ser>
        <c:ser>
          <c:idx val="57"/>
          <c:order val="44"/>
          <c:tx>
            <c:v>H5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3'!$AZ$77:$BD$77</c:f>
              <c:numCache>
                <c:formatCode>General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'[2]MLE 11_10_2021 3'!$AZ$76:$BD$76</c:f>
              <c:numCache>
                <c:formatCode>General</c:formatCode>
                <c:ptCount val="5"/>
                <c:pt idx="0">
                  <c:v>103.8752917579035</c:v>
                </c:pt>
                <c:pt idx="1">
                  <c:v>94.159335353310141</c:v>
                </c:pt>
                <c:pt idx="2">
                  <c:v>96.158539570935019</c:v>
                </c:pt>
                <c:pt idx="3">
                  <c:v>93.589525375173793</c:v>
                </c:pt>
                <c:pt idx="4">
                  <c:v>101.36779557618399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F6F8-5F47-897A-EA1B45A772CA}"/>
            </c:ext>
          </c:extLst>
        </c:ser>
        <c:ser>
          <c:idx val="58"/>
          <c:order val="45"/>
          <c:tx>
            <c:v>H6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3'!$AZ$79:$BD$79</c:f>
              <c:numCache>
                <c:formatCode>General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'[2]MLE 11_10_2021 3'!$AZ$78:$BD$78</c:f>
              <c:numCache>
                <c:formatCode>General</c:formatCode>
                <c:ptCount val="5"/>
                <c:pt idx="0">
                  <c:v>104.59829972071179</c:v>
                </c:pt>
                <c:pt idx="1">
                  <c:v>94.29255373406879</c:v>
                </c:pt>
                <c:pt idx="2">
                  <c:v>96.142608834437112</c:v>
                </c:pt>
                <c:pt idx="3">
                  <c:v>91.960212010644028</c:v>
                </c:pt>
                <c:pt idx="4">
                  <c:v>103.73130432116231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F6F8-5F47-897A-EA1B45A772CA}"/>
            </c:ext>
          </c:extLst>
        </c:ser>
        <c:ser>
          <c:idx val="59"/>
          <c:order val="46"/>
          <c:tx>
            <c:v>H7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3'!$AZ$81:$BC$81</c:f>
              <c:numCache>
                <c:formatCode>General</c:formatCode>
                <c:ptCount val="4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</c:numCache>
            </c:numRef>
          </c:xVal>
          <c:yVal>
            <c:numRef>
              <c:f>'[2]MLE 11_10_2021 3'!$AZ$80:$BC$80</c:f>
              <c:numCache>
                <c:formatCode>General</c:formatCode>
                <c:ptCount val="4"/>
                <c:pt idx="0">
                  <c:v>236.41893279328869</c:v>
                </c:pt>
                <c:pt idx="1">
                  <c:v>159.80209505141605</c:v>
                </c:pt>
                <c:pt idx="2">
                  <c:v>171.59883202742208</c:v>
                </c:pt>
                <c:pt idx="3">
                  <c:v>153.1582530264921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F6F8-5F47-897A-EA1B45A772CA}"/>
            </c:ext>
          </c:extLst>
        </c:ser>
        <c:ser>
          <c:idx val="60"/>
          <c:order val="47"/>
          <c:tx>
            <c:v>H8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3'!$AZ$83:$BC$83</c:f>
              <c:numCache>
                <c:formatCode>General</c:formatCode>
                <c:ptCount val="4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</c:numCache>
            </c:numRef>
          </c:xVal>
          <c:yVal>
            <c:numRef>
              <c:f>'[2]MLE 11_10_2021 3'!$AZ$82:$BC$82</c:f>
              <c:numCache>
                <c:formatCode>General</c:formatCode>
                <c:ptCount val="4"/>
                <c:pt idx="0">
                  <c:v>210.52596498459042</c:v>
                </c:pt>
                <c:pt idx="1">
                  <c:v>162.35256882378488</c:v>
                </c:pt>
                <c:pt idx="2">
                  <c:v>180.20256439224457</c:v>
                </c:pt>
                <c:pt idx="3">
                  <c:v>163.75069293669338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F6F8-5F47-897A-EA1B45A772CA}"/>
            </c:ext>
          </c:extLst>
        </c:ser>
        <c:ser>
          <c:idx val="61"/>
          <c:order val="48"/>
          <c:tx>
            <c:v>H9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3'!$AZ$85:$BC$85</c:f>
              <c:numCache>
                <c:formatCode>General</c:formatCode>
                <c:ptCount val="4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</c:numCache>
            </c:numRef>
          </c:xVal>
          <c:yVal>
            <c:numRef>
              <c:f>'[2]MLE 11_10_2021 3'!$AZ$84:$BC$84</c:f>
              <c:numCache>
                <c:formatCode>General</c:formatCode>
                <c:ptCount val="4"/>
                <c:pt idx="0">
                  <c:v>209.90990364845206</c:v>
                </c:pt>
                <c:pt idx="1">
                  <c:v>164.89127974516924</c:v>
                </c:pt>
                <c:pt idx="2">
                  <c:v>180.78206991173349</c:v>
                </c:pt>
                <c:pt idx="3">
                  <c:v>169.35379601643365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F6F8-5F47-897A-EA1B45A772CA}"/>
            </c:ext>
          </c:extLst>
        </c:ser>
        <c:ser>
          <c:idx val="62"/>
          <c:order val="49"/>
          <c:tx>
            <c:v>H10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3'!$AZ$87:$BD$87</c:f>
              <c:numCache>
                <c:formatCode>General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'[2]MLE 11_10_2021 3'!$AZ$86:$BD$86</c:f>
              <c:numCache>
                <c:formatCode>General</c:formatCode>
                <c:ptCount val="5"/>
                <c:pt idx="0">
                  <c:v>65.848118702123827</c:v>
                </c:pt>
                <c:pt idx="1">
                  <c:v>72.971534960756955</c:v>
                </c:pt>
                <c:pt idx="2">
                  <c:v>69.601804596640847</c:v>
                </c:pt>
                <c:pt idx="3">
                  <c:v>89.449072834688195</c:v>
                </c:pt>
                <c:pt idx="4">
                  <c:v>68.389115730168157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F6F8-5F47-897A-EA1B45A772CA}"/>
            </c:ext>
          </c:extLst>
        </c:ser>
        <c:ser>
          <c:idx val="63"/>
          <c:order val="50"/>
          <c:tx>
            <c:v>H11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3'!$AZ$89:$BD$89</c:f>
              <c:numCache>
                <c:formatCode>General</c:formatCode>
                <c:ptCount val="5"/>
                <c:pt idx="0">
                  <c:v>58.75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'[2]MLE 11_10_2021 3'!$AZ$88:$BD$88</c:f>
              <c:numCache>
                <c:formatCode>General</c:formatCode>
                <c:ptCount val="5"/>
                <c:pt idx="0">
                  <c:v>63.876168675917</c:v>
                </c:pt>
                <c:pt idx="1">
                  <c:v>63.612986148951244</c:v>
                </c:pt>
                <c:pt idx="2">
                  <c:v>61.713543609496305</c:v>
                </c:pt>
                <c:pt idx="3">
                  <c:v>67.724852386479071</c:v>
                </c:pt>
                <c:pt idx="4">
                  <c:v>59.468691009915773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F6F8-5F47-897A-EA1B45A772CA}"/>
            </c:ext>
          </c:extLst>
        </c:ser>
        <c:ser>
          <c:idx val="64"/>
          <c:order val="51"/>
          <c:tx>
            <c:v>H12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'[2]MLE 11_10_2021 3'!$AZ$91:$BD$91</c:f>
              <c:numCache>
                <c:formatCode>General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'[2]MLE 11_10_2021 3'!$AZ$90:$BD$90</c:f>
              <c:numCache>
                <c:formatCode>General</c:formatCode>
                <c:ptCount val="5"/>
                <c:pt idx="0">
                  <c:v>58.811419220939896</c:v>
                </c:pt>
                <c:pt idx="1">
                  <c:v>58.188728564344451</c:v>
                </c:pt>
                <c:pt idx="2">
                  <c:v>57.673475141316217</c:v>
                </c:pt>
                <c:pt idx="3">
                  <c:v>60.396692716319116</c:v>
                </c:pt>
                <c:pt idx="4">
                  <c:v>55.970819969790966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F6F8-5F47-897A-EA1B45A7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28735"/>
        <c:axId val="420730383"/>
      </c:scatterChart>
      <c:valAx>
        <c:axId val="42072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30383"/>
        <c:crosses val="autoZero"/>
        <c:crossBetween val="midCat"/>
      </c:valAx>
      <c:valAx>
        <c:axId val="42073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28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Neg control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'[3]MLE12 mito stress test II'!$C$18:$C$29</c:f>
              <c:numCache>
                <c:formatCode>General</c:formatCode>
                <c:ptCount val="12"/>
                <c:pt idx="0">
                  <c:v>155.79092205814868</c:v>
                </c:pt>
                <c:pt idx="1">
                  <c:v>149.82223992158353</c:v>
                </c:pt>
                <c:pt idx="2">
                  <c:v>148.87684329934217</c:v>
                </c:pt>
                <c:pt idx="3">
                  <c:v>100</c:v>
                </c:pt>
                <c:pt idx="4">
                  <c:v>97.582456793942512</c:v>
                </c:pt>
                <c:pt idx="5">
                  <c:v>99.230094240320071</c:v>
                </c:pt>
                <c:pt idx="6">
                  <c:v>159.25894731450168</c:v>
                </c:pt>
                <c:pt idx="7">
                  <c:v>159.0928285218055</c:v>
                </c:pt>
                <c:pt idx="8">
                  <c:v>161.36545381544698</c:v>
                </c:pt>
                <c:pt idx="9">
                  <c:v>82.986563284785689</c:v>
                </c:pt>
                <c:pt idx="10">
                  <c:v>68.85470907458226</c:v>
                </c:pt>
                <c:pt idx="11">
                  <c:v>61.825324442442927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8-3B48-A70E-F9D289E11C8F}"/>
            </c:ext>
          </c:extLst>
        </c:ser>
        <c:ser>
          <c:idx val="1"/>
          <c:order val="1"/>
          <c:tx>
            <c:v>n1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II'!$D$69:$I$69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'[3]MLE12 mito stress test II'!$D$68:$I$68</c:f>
              <c:numCache>
                <c:formatCode>General</c:formatCode>
                <c:ptCount val="6"/>
                <c:pt idx="0">
                  <c:v>154.994937998712</c:v>
                </c:pt>
                <c:pt idx="1">
                  <c:v>162.005322910047</c:v>
                </c:pt>
                <c:pt idx="2">
                  <c:v>150.70159447159301</c:v>
                </c:pt>
                <c:pt idx="3">
                  <c:v>155.802382666461</c:v>
                </c:pt>
                <c:pt idx="4">
                  <c:v>158.72617195733801</c:v>
                </c:pt>
                <c:pt idx="5">
                  <c:v>152.515122344741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38-3B48-A70E-F9D289E11C8F}"/>
            </c:ext>
          </c:extLst>
        </c:ser>
        <c:ser>
          <c:idx val="2"/>
          <c:order val="2"/>
          <c:tx>
            <c:v>n2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II'!$D$71:$I$71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'[3]MLE12 mito stress test II'!$D$70:$I$70</c:f>
              <c:numCache>
                <c:formatCode>General</c:formatCode>
                <c:ptCount val="6"/>
                <c:pt idx="0">
                  <c:v>151.28615057987</c:v>
                </c:pt>
                <c:pt idx="1">
                  <c:v>154.08610044324899</c:v>
                </c:pt>
                <c:pt idx="2">
                  <c:v>146.50130191984999</c:v>
                </c:pt>
                <c:pt idx="3">
                  <c:v>150.55307637707901</c:v>
                </c:pt>
                <c:pt idx="4">
                  <c:v>152.81419048685299</c:v>
                </c:pt>
                <c:pt idx="5">
                  <c:v>143.6926197226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38-3B48-A70E-F9D289E11C8F}"/>
            </c:ext>
          </c:extLst>
        </c:ser>
        <c:ser>
          <c:idx val="3"/>
          <c:order val="3"/>
          <c:tx>
            <c:v>n3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II'!$D$73:$I$73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'[3]MLE12 mito stress test II'!$D$72:$I$72</c:f>
              <c:numCache>
                <c:formatCode>General</c:formatCode>
                <c:ptCount val="6"/>
                <c:pt idx="0">
                  <c:v>151.10642660526599</c:v>
                </c:pt>
                <c:pt idx="1">
                  <c:v>152.08059088163299</c:v>
                </c:pt>
                <c:pt idx="2">
                  <c:v>143.77954549798699</c:v>
                </c:pt>
                <c:pt idx="3">
                  <c:v>150.802690031737</c:v>
                </c:pt>
                <c:pt idx="4">
                  <c:v>149.93936886386899</c:v>
                </c:pt>
                <c:pt idx="5">
                  <c:v>145.552437915561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38-3B48-A70E-F9D289E11C8F}"/>
            </c:ext>
          </c:extLst>
        </c:ser>
        <c:ser>
          <c:idx val="4"/>
          <c:order val="4"/>
          <c:tx>
            <c:v>n4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II'!$D$75:$I$75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'[3]MLE12 mito stress test II'!$D$74:$I$74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38-3B48-A70E-F9D289E11C8F}"/>
            </c:ext>
          </c:extLst>
        </c:ser>
        <c:ser>
          <c:idx val="5"/>
          <c:order val="5"/>
          <c:tx>
            <c:v>n5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II'!$D$77:$I$77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'[3]MLE12 mito stress test II'!$D$76:$I$76</c:f>
              <c:numCache>
                <c:formatCode>General</c:formatCode>
                <c:ptCount val="6"/>
                <c:pt idx="0">
                  <c:v>96.038528834442005</c:v>
                </c:pt>
                <c:pt idx="1">
                  <c:v>100.60664911089999</c:v>
                </c:pt>
                <c:pt idx="2">
                  <c:v>94.541675006432797</c:v>
                </c:pt>
                <c:pt idx="3">
                  <c:v>97.652867638957105</c:v>
                </c:pt>
                <c:pt idx="4">
                  <c:v>95.061530897969206</c:v>
                </c:pt>
                <c:pt idx="5">
                  <c:v>101.593489274954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38-3B48-A70E-F9D289E11C8F}"/>
            </c:ext>
          </c:extLst>
        </c:ser>
        <c:ser>
          <c:idx val="6"/>
          <c:order val="6"/>
          <c:tx>
            <c:v>n6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II'!$D$79:$I$79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'[3]MLE12 mito stress test II'!$D$78:$I$78</c:f>
              <c:numCache>
                <c:formatCode>General</c:formatCode>
                <c:ptCount val="6"/>
                <c:pt idx="0">
                  <c:v>97.621151113149196</c:v>
                </c:pt>
                <c:pt idx="1">
                  <c:v>102.448250815596</c:v>
                </c:pt>
                <c:pt idx="2">
                  <c:v>95.817689221903606</c:v>
                </c:pt>
                <c:pt idx="3">
                  <c:v>100.20702112597201</c:v>
                </c:pt>
                <c:pt idx="4">
                  <c:v>94.011076149245696</c:v>
                </c:pt>
                <c:pt idx="5">
                  <c:v>105.27537701605399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38-3B48-A70E-F9D289E11C8F}"/>
            </c:ext>
          </c:extLst>
        </c:ser>
        <c:ser>
          <c:idx val="7"/>
          <c:order val="7"/>
          <c:tx>
            <c:v>n7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II'!$D$81:$I$81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'[3]MLE12 mito stress test II'!$D$80:$I$80</c:f>
              <c:numCache>
                <c:formatCode>General</c:formatCode>
                <c:ptCount val="6"/>
                <c:pt idx="0">
                  <c:v>158.93532226620101</c:v>
                </c:pt>
                <c:pt idx="1">
                  <c:v>159.31467816364301</c:v>
                </c:pt>
                <c:pt idx="2">
                  <c:v>156.15320614622601</c:v>
                </c:pt>
                <c:pt idx="3">
                  <c:v>157.99850503084801</c:v>
                </c:pt>
                <c:pt idx="4">
                  <c:v>160.850487966522</c:v>
                </c:pt>
                <c:pt idx="5">
                  <c:v>162.30148431357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38-3B48-A70E-F9D289E11C8F}"/>
            </c:ext>
          </c:extLst>
        </c:ser>
        <c:ser>
          <c:idx val="8"/>
          <c:order val="8"/>
          <c:tx>
            <c:v>n8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II'!$D$83:$I$83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'[3]MLE12 mito stress test II'!$D$82:$I$82</c:f>
              <c:numCache>
                <c:formatCode>General</c:formatCode>
                <c:ptCount val="6"/>
                <c:pt idx="0">
                  <c:v>157.525762320561</c:v>
                </c:pt>
                <c:pt idx="1">
                  <c:v>161.22907592420501</c:v>
                </c:pt>
                <c:pt idx="2">
                  <c:v>150.020159610577</c:v>
                </c:pt>
                <c:pt idx="3">
                  <c:v>154.39015867215201</c:v>
                </c:pt>
                <c:pt idx="4">
                  <c:v>168.129649022118</c:v>
                </c:pt>
                <c:pt idx="5">
                  <c:v>163.26216558121999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38-3B48-A70E-F9D289E11C8F}"/>
            </c:ext>
          </c:extLst>
        </c:ser>
        <c:ser>
          <c:idx val="9"/>
          <c:order val="9"/>
          <c:tx>
            <c:v>n9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II'!$D$85:$I$85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'[3]MLE12 mito stress test II'!$D$84:$I$84</c:f>
              <c:numCache>
                <c:formatCode>General</c:formatCode>
                <c:ptCount val="6"/>
                <c:pt idx="0">
                  <c:v>162.11149797533199</c:v>
                </c:pt>
                <c:pt idx="1">
                  <c:v>160.751290449046</c:v>
                </c:pt>
                <c:pt idx="2">
                  <c:v>157.83540378351199</c:v>
                </c:pt>
                <c:pt idx="3">
                  <c:v>154.708659035083</c:v>
                </c:pt>
                <c:pt idx="4">
                  <c:v>165.68847874804399</c:v>
                </c:pt>
                <c:pt idx="5">
                  <c:v>167.09739290166499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38-3B48-A70E-F9D289E11C8F}"/>
            </c:ext>
          </c:extLst>
        </c:ser>
        <c:ser>
          <c:idx val="10"/>
          <c:order val="10"/>
          <c:tx>
            <c:v>n10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II'!$D$87:$I$87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'[3]MLE12 mito stress test II'!$D$86:$I$86</c:f>
              <c:numCache>
                <c:formatCode>General</c:formatCode>
                <c:ptCount val="6"/>
                <c:pt idx="0">
                  <c:v>76.209849428311202</c:v>
                </c:pt>
                <c:pt idx="1">
                  <c:v>84.254290166871598</c:v>
                </c:pt>
                <c:pt idx="2">
                  <c:v>85.8484601655624</c:v>
                </c:pt>
                <c:pt idx="3">
                  <c:v>84.987912102766899</c:v>
                </c:pt>
                <c:pt idx="4">
                  <c:v>74.582194952277703</c:v>
                </c:pt>
                <c:pt idx="5">
                  <c:v>92.036672892924301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838-3B48-A70E-F9D289E11C8F}"/>
            </c:ext>
          </c:extLst>
        </c:ser>
        <c:ser>
          <c:idx val="11"/>
          <c:order val="11"/>
          <c:tx>
            <c:v>n11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II'!$D$89:$I$89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'[3]MLE12 mito stress test II'!$D$88:$I$88</c:f>
              <c:numCache>
                <c:formatCode>General</c:formatCode>
                <c:ptCount val="6"/>
                <c:pt idx="0">
                  <c:v>63.9080085658507</c:v>
                </c:pt>
                <c:pt idx="1">
                  <c:v>68.944189060402394</c:v>
                </c:pt>
                <c:pt idx="2">
                  <c:v>66.669513208382</c:v>
                </c:pt>
                <c:pt idx="3">
                  <c:v>71.878537398831099</c:v>
                </c:pt>
                <c:pt idx="4">
                  <c:v>60.184474773013299</c:v>
                </c:pt>
                <c:pt idx="5">
                  <c:v>81.543531441014096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838-3B48-A70E-F9D289E11C8F}"/>
            </c:ext>
          </c:extLst>
        </c:ser>
        <c:ser>
          <c:idx val="12"/>
          <c:order val="12"/>
          <c:tx>
            <c:v>n12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'[3]MLE12 mito stress test II'!$D$91:$I$91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'[3]MLE12 mito stress test II'!$D$90:$I$90</c:f>
              <c:numCache>
                <c:formatCode>General</c:formatCode>
                <c:ptCount val="6"/>
                <c:pt idx="0">
                  <c:v>58.214580751371997</c:v>
                </c:pt>
                <c:pt idx="1">
                  <c:v>62.274992315141198</c:v>
                </c:pt>
                <c:pt idx="2">
                  <c:v>59.9243392292273</c:v>
                </c:pt>
                <c:pt idx="3">
                  <c:v>63.8480551337286</c:v>
                </c:pt>
                <c:pt idx="4">
                  <c:v>54.8396494816444</c:v>
                </c:pt>
                <c:pt idx="5">
                  <c:v>71.850329743544094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838-3B48-A70E-F9D289E11C8F}"/>
            </c:ext>
          </c:extLst>
        </c:ser>
        <c:ser>
          <c:idx val="13"/>
          <c:order val="13"/>
          <c:tx>
            <c:v>mmu-CR805ds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'[3]MLE12 mito stress test II'!$E$18:$E$29</c:f>
              <c:numCache>
                <c:formatCode>General</c:formatCode>
                <c:ptCount val="12"/>
                <c:pt idx="0">
                  <c:v>154.6608637659694</c:v>
                </c:pt>
                <c:pt idx="1">
                  <c:v>149.91465978858758</c:v>
                </c:pt>
                <c:pt idx="2">
                  <c:v>148.65021333223478</c:v>
                </c:pt>
                <c:pt idx="3">
                  <c:v>100</c:v>
                </c:pt>
                <c:pt idx="4">
                  <c:v>95.61747450633473</c:v>
                </c:pt>
                <c:pt idx="5">
                  <c:v>98.098612675040926</c:v>
                </c:pt>
                <c:pt idx="6">
                  <c:v>210.67661426425761</c:v>
                </c:pt>
                <c:pt idx="7">
                  <c:v>231.71293628611002</c:v>
                </c:pt>
                <c:pt idx="8">
                  <c:v>237.50124262817522</c:v>
                </c:pt>
                <c:pt idx="9">
                  <c:v>93.036714270866582</c:v>
                </c:pt>
                <c:pt idx="10">
                  <c:v>73.770127990603356</c:v>
                </c:pt>
                <c:pt idx="11">
                  <c:v>65.389025995527149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838-3B48-A70E-F9D289E11C8F}"/>
            </c:ext>
          </c:extLst>
        </c:ser>
        <c:ser>
          <c:idx val="14"/>
          <c:order val="14"/>
          <c:tx>
            <c:v>p1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II'!$O$69:$S$69</c:f>
              <c:numCache>
                <c:formatCode>General</c:formatCode>
                <c:ptCount val="5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'[3]MLE12 mito stress test II'!$O$68:$S$68</c:f>
              <c:numCache>
                <c:formatCode>General</c:formatCode>
                <c:ptCount val="5"/>
                <c:pt idx="0">
                  <c:v>164.85287845142901</c:v>
                </c:pt>
                <c:pt idx="1">
                  <c:v>147.26538670075999</c:v>
                </c:pt>
                <c:pt idx="2">
                  <c:v>175.399833484997</c:v>
                </c:pt>
                <c:pt idx="3">
                  <c:v>143.48761211645399</c:v>
                </c:pt>
                <c:pt idx="4">
                  <c:v>142.29860807620699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838-3B48-A70E-F9D289E11C8F}"/>
            </c:ext>
          </c:extLst>
        </c:ser>
        <c:ser>
          <c:idx val="15"/>
          <c:order val="15"/>
          <c:tx>
            <c:v>p2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II'!$O$71:$S$71</c:f>
              <c:numCache>
                <c:formatCode>General</c:formatCode>
                <c:ptCount val="5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</c:numCache>
            </c:numRef>
          </c:xVal>
          <c:yVal>
            <c:numRef>
              <c:f>'[3]MLE12 mito stress test II'!$O$70:$S$70</c:f>
              <c:numCache>
                <c:formatCode>General</c:formatCode>
                <c:ptCount val="5"/>
                <c:pt idx="0">
                  <c:v>158.744256533873</c:v>
                </c:pt>
                <c:pt idx="1">
                  <c:v>141.87289709514599</c:v>
                </c:pt>
                <c:pt idx="2">
                  <c:v>167.945438370304</c:v>
                </c:pt>
                <c:pt idx="3">
                  <c:v>138.87667117856799</c:v>
                </c:pt>
                <c:pt idx="4">
                  <c:v>142.134035765047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838-3B48-A70E-F9D289E11C8F}"/>
            </c:ext>
          </c:extLst>
        </c:ser>
        <c:ser>
          <c:idx val="16"/>
          <c:order val="16"/>
          <c:tx>
            <c:v>p3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II'!$O$73:$S$73</c:f>
              <c:numCache>
                <c:formatCode>General</c:formatCode>
                <c:ptCount val="5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</c:numCache>
            </c:numRef>
          </c:xVal>
          <c:yVal>
            <c:numRef>
              <c:f>'[3]MLE12 mito stress test II'!$O$72:$S$72</c:f>
              <c:numCache>
                <c:formatCode>General</c:formatCode>
                <c:ptCount val="5"/>
                <c:pt idx="0">
                  <c:v>156.32317658027199</c:v>
                </c:pt>
                <c:pt idx="1">
                  <c:v>140.69866129592199</c:v>
                </c:pt>
                <c:pt idx="2">
                  <c:v>166.21325214694599</c:v>
                </c:pt>
                <c:pt idx="3">
                  <c:v>137.88864833333901</c:v>
                </c:pt>
                <c:pt idx="4">
                  <c:v>142.127328304695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838-3B48-A70E-F9D289E11C8F}"/>
            </c:ext>
          </c:extLst>
        </c:ser>
        <c:ser>
          <c:idx val="17"/>
          <c:order val="17"/>
          <c:tx>
            <c:v>p4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>
                    <a:lumMod val="80000"/>
                    <a:lumOff val="20000"/>
                  </a:schemeClr>
                </a:solidFill>
                <a:ln w="9525">
                  <a:solidFill>
                    <a:schemeClr val="accent6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A838-3B48-A70E-F9D289E11C8F}"/>
              </c:ext>
            </c:extLst>
          </c:dPt>
          <c:xVal>
            <c:numRef>
              <c:f>'[3]MLE12 mito stress test II'!$O$75:$S$75</c:f>
              <c:numCache>
                <c:formatCode>General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'[3]MLE12 mito stress test II'!$O$74:$S$74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838-3B48-A70E-F9D289E11C8F}"/>
            </c:ext>
          </c:extLst>
        </c:ser>
        <c:ser>
          <c:idx val="18"/>
          <c:order val="18"/>
          <c:tx>
            <c:v>p5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II'!$O$77:$S$77</c:f>
              <c:numCache>
                <c:formatCode>General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'[3]MLE12 mito stress test II'!$O$76:$S$76</c:f>
              <c:numCache>
                <c:formatCode>General</c:formatCode>
                <c:ptCount val="5"/>
                <c:pt idx="0">
                  <c:v>99.577569733711201</c:v>
                </c:pt>
                <c:pt idx="1">
                  <c:v>92.038231962502707</c:v>
                </c:pt>
                <c:pt idx="2">
                  <c:v>100.171181200768</c:v>
                </c:pt>
                <c:pt idx="3">
                  <c:v>92.580950448020602</c:v>
                </c:pt>
                <c:pt idx="4">
                  <c:v>93.719439186671195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838-3B48-A70E-F9D289E11C8F}"/>
            </c:ext>
          </c:extLst>
        </c:ser>
        <c:ser>
          <c:idx val="19"/>
          <c:order val="19"/>
          <c:tx>
            <c:v>p6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II'!$O$79:$S$79</c:f>
              <c:numCache>
                <c:formatCode>General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'[3]MLE12 mito stress test II'!$O$78:$S$78</c:f>
              <c:numCache>
                <c:formatCode>General</c:formatCode>
                <c:ptCount val="5"/>
                <c:pt idx="0">
                  <c:v>100.097236645084</c:v>
                </c:pt>
                <c:pt idx="1">
                  <c:v>93.428951144752801</c:v>
                </c:pt>
                <c:pt idx="2">
                  <c:v>105.43740247374301</c:v>
                </c:pt>
                <c:pt idx="3">
                  <c:v>93.715164834037097</c:v>
                </c:pt>
                <c:pt idx="4">
                  <c:v>97.814308277587799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838-3B48-A70E-F9D289E11C8F}"/>
            </c:ext>
          </c:extLst>
        </c:ser>
        <c:ser>
          <c:idx val="20"/>
          <c:order val="20"/>
          <c:tx>
            <c:v>p7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II'!$O$81:$S$81</c:f>
              <c:numCache>
                <c:formatCode>General</c:formatCode>
                <c:ptCount val="5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</c:numCache>
            </c:numRef>
          </c:xVal>
          <c:yVal>
            <c:numRef>
              <c:f>'[3]MLE12 mito stress test II'!$O$80:$S$80</c:f>
              <c:numCache>
                <c:formatCode>General</c:formatCode>
                <c:ptCount val="5"/>
                <c:pt idx="0">
                  <c:v>220.31416773964901</c:v>
                </c:pt>
                <c:pt idx="1">
                  <c:v>192.603333320404</c:v>
                </c:pt>
                <c:pt idx="2">
                  <c:v>246.183962767281</c:v>
                </c:pt>
                <c:pt idx="3">
                  <c:v>194.74853773483699</c:v>
                </c:pt>
                <c:pt idx="4">
                  <c:v>199.53306975911701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838-3B48-A70E-F9D289E11C8F}"/>
            </c:ext>
          </c:extLst>
        </c:ser>
        <c:ser>
          <c:idx val="21"/>
          <c:order val="21"/>
          <c:tx>
            <c:v>p8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II'!$O$83:$S$83</c:f>
              <c:numCache>
                <c:formatCode>General</c:formatCode>
                <c:ptCount val="5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</c:numCache>
            </c:numRef>
          </c:xVal>
          <c:yVal>
            <c:numRef>
              <c:f>'[3]MLE12 mito stress test II'!$O$82:$S$82</c:f>
              <c:numCache>
                <c:formatCode>General</c:formatCode>
                <c:ptCount val="5"/>
                <c:pt idx="0">
                  <c:v>244.687099221344</c:v>
                </c:pt>
                <c:pt idx="1">
                  <c:v>217.90831686374</c:v>
                </c:pt>
                <c:pt idx="2">
                  <c:v>270.78655215283698</c:v>
                </c:pt>
                <c:pt idx="3">
                  <c:v>209.47508344693401</c:v>
                </c:pt>
                <c:pt idx="4">
                  <c:v>215.70762974569499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838-3B48-A70E-F9D289E11C8F}"/>
            </c:ext>
          </c:extLst>
        </c:ser>
        <c:ser>
          <c:idx val="23"/>
          <c:order val="22"/>
          <c:tx>
            <c:v>p9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II'!$O$85:$S$85</c:f>
              <c:numCache>
                <c:formatCode>General</c:formatCode>
                <c:ptCount val="5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</c:numCache>
            </c:numRef>
          </c:xVal>
          <c:yVal>
            <c:numRef>
              <c:f>'[3]MLE12 mito stress test II'!$O$84:$S$84</c:f>
              <c:numCache>
                <c:formatCode>General</c:formatCode>
                <c:ptCount val="5"/>
                <c:pt idx="0">
                  <c:v>251.005895955428</c:v>
                </c:pt>
                <c:pt idx="1">
                  <c:v>223.55668445987101</c:v>
                </c:pt>
                <c:pt idx="2">
                  <c:v>281.02189348388498</c:v>
                </c:pt>
                <c:pt idx="3">
                  <c:v>212.00058260124001</c:v>
                </c:pt>
                <c:pt idx="4">
                  <c:v>219.92115664045201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838-3B48-A70E-F9D289E11C8F}"/>
            </c:ext>
          </c:extLst>
        </c:ser>
        <c:ser>
          <c:idx val="24"/>
          <c:order val="23"/>
          <c:tx>
            <c:v>p10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II'!$O$87:$S$87</c:f>
              <c:numCache>
                <c:formatCode>General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'[3]MLE12 mito stress test II'!$O$86:$S$86</c:f>
              <c:numCache>
                <c:formatCode>General</c:formatCode>
                <c:ptCount val="5"/>
                <c:pt idx="0">
                  <c:v>96.006582484027504</c:v>
                </c:pt>
                <c:pt idx="1">
                  <c:v>93.400811713272105</c:v>
                </c:pt>
                <c:pt idx="2">
                  <c:v>85.583716100035204</c:v>
                </c:pt>
                <c:pt idx="3">
                  <c:v>93.922283397687806</c:v>
                </c:pt>
                <c:pt idx="4">
                  <c:v>96.270177659310306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838-3B48-A70E-F9D289E11C8F}"/>
            </c:ext>
          </c:extLst>
        </c:ser>
        <c:ser>
          <c:idx val="25"/>
          <c:order val="24"/>
          <c:tx>
            <c:v>p11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II'!$O$89:$S$89</c:f>
              <c:numCache>
                <c:formatCode>General</c:formatCode>
                <c:ptCount val="5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'[3]MLE12 mito stress test II'!$O$88:$S$88</c:f>
              <c:numCache>
                <c:formatCode>General</c:formatCode>
                <c:ptCount val="5"/>
                <c:pt idx="0">
                  <c:v>76.002211052198504</c:v>
                </c:pt>
                <c:pt idx="1">
                  <c:v>75.308972387006506</c:v>
                </c:pt>
                <c:pt idx="2">
                  <c:v>67.773920966294995</c:v>
                </c:pt>
                <c:pt idx="3">
                  <c:v>74.232366682874797</c:v>
                </c:pt>
                <c:pt idx="4">
                  <c:v>75.533168864641993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838-3B48-A70E-F9D289E11C8F}"/>
            </c:ext>
          </c:extLst>
        </c:ser>
        <c:ser>
          <c:idx val="26"/>
          <c:order val="25"/>
          <c:tx>
            <c:v>p12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II'!$O$91:$S$91</c:f>
              <c:numCache>
                <c:formatCode>General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'[3]MLE12 mito stress test II'!$O$90:$S$90</c:f>
              <c:numCache>
                <c:formatCode>General</c:formatCode>
                <c:ptCount val="5"/>
                <c:pt idx="0">
                  <c:v>67.775348496443002</c:v>
                </c:pt>
                <c:pt idx="1">
                  <c:v>66.6060311208157</c:v>
                </c:pt>
                <c:pt idx="2">
                  <c:v>60.731361657161898</c:v>
                </c:pt>
                <c:pt idx="3">
                  <c:v>64.822687646170095</c:v>
                </c:pt>
                <c:pt idx="4">
                  <c:v>67.009701057045106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838-3B48-A70E-F9D289E11C8F}"/>
            </c:ext>
          </c:extLst>
        </c:ser>
        <c:ser>
          <c:idx val="22"/>
          <c:order val="26"/>
          <c:tx>
            <c:v>h-LDL-1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'[3]MLE12 mito stress test II'!$G$18:$G$29</c:f>
              <c:numCache>
                <c:formatCode>General</c:formatCode>
                <c:ptCount val="12"/>
                <c:pt idx="0">
                  <c:v>144.501845617783</c:v>
                </c:pt>
                <c:pt idx="1">
                  <c:v>139.05536503854233</c:v>
                </c:pt>
                <c:pt idx="2">
                  <c:v>137.82546284667634</c:v>
                </c:pt>
                <c:pt idx="3">
                  <c:v>100</c:v>
                </c:pt>
                <c:pt idx="4">
                  <c:v>96.042047433173479</c:v>
                </c:pt>
                <c:pt idx="5">
                  <c:v>95.585524612472696</c:v>
                </c:pt>
                <c:pt idx="6">
                  <c:v>168.26035985099668</c:v>
                </c:pt>
                <c:pt idx="7">
                  <c:v>185.1966303774262</c:v>
                </c:pt>
                <c:pt idx="8">
                  <c:v>189.86047543751883</c:v>
                </c:pt>
                <c:pt idx="9">
                  <c:v>82.239490104353749</c:v>
                </c:pt>
                <c:pt idx="10">
                  <c:v>68.545133031753466</c:v>
                </c:pt>
                <c:pt idx="11">
                  <c:v>61.034300340763082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838-3B48-A70E-F9D289E11C8F}"/>
            </c:ext>
          </c:extLst>
        </c:ser>
        <c:ser>
          <c:idx val="27"/>
          <c:order val="27"/>
          <c:tx>
            <c:v>h1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II'!$AR$68:$AW$68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'[3]MLE12 mito stress test II'!$AR$67:$AW$67</c:f>
              <c:numCache>
                <c:formatCode>General</c:formatCode>
                <c:ptCount val="6"/>
                <c:pt idx="0">
                  <c:v>148.24192455934701</c:v>
                </c:pt>
                <c:pt idx="1">
                  <c:v>141.95433663053899</c:v>
                </c:pt>
                <c:pt idx="2">
                  <c:v>155.52799014798001</c:v>
                </c:pt>
                <c:pt idx="3">
                  <c:v>143.25782536394499</c:v>
                </c:pt>
                <c:pt idx="4">
                  <c:v>139.69678593675499</c:v>
                </c:pt>
                <c:pt idx="5">
                  <c:v>138.33221106813201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838-3B48-A70E-F9D289E11C8F}"/>
            </c:ext>
          </c:extLst>
        </c:ser>
        <c:ser>
          <c:idx val="28"/>
          <c:order val="28"/>
          <c:tx>
            <c:v>h2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II'!$AR$70:$AW$70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'[3]MLE12 mito stress test II'!$AR$69:$AW$69</c:f>
              <c:numCache>
                <c:formatCode>General</c:formatCode>
                <c:ptCount val="6"/>
                <c:pt idx="0">
                  <c:v>141.29269431638701</c:v>
                </c:pt>
                <c:pt idx="1">
                  <c:v>138.42329719176001</c:v>
                </c:pt>
                <c:pt idx="2">
                  <c:v>146.651947032745</c:v>
                </c:pt>
                <c:pt idx="3">
                  <c:v>137.428473825174</c:v>
                </c:pt>
                <c:pt idx="4">
                  <c:v>134.466214656451</c:v>
                </c:pt>
                <c:pt idx="5">
                  <c:v>136.06956320873701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838-3B48-A70E-F9D289E11C8F}"/>
            </c:ext>
          </c:extLst>
        </c:ser>
        <c:ser>
          <c:idx val="29"/>
          <c:order val="29"/>
          <c:tx>
            <c:v>h3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II'!$AR$72:$AW$72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'[3]MLE12 mito stress test II'!$AR$71:$AW$71</c:f>
              <c:numCache>
                <c:formatCode>General</c:formatCode>
                <c:ptCount val="6"/>
                <c:pt idx="0">
                  <c:v>138.464226200349</c:v>
                </c:pt>
                <c:pt idx="1">
                  <c:v>136.644096075574</c:v>
                </c:pt>
                <c:pt idx="2">
                  <c:v>143.603135501206</c:v>
                </c:pt>
                <c:pt idx="3">
                  <c:v>136.30019904046</c:v>
                </c:pt>
                <c:pt idx="4">
                  <c:v>135.60015446356701</c:v>
                </c:pt>
                <c:pt idx="5">
                  <c:v>136.340965798902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838-3B48-A70E-F9D289E11C8F}"/>
            </c:ext>
          </c:extLst>
        </c:ser>
        <c:ser>
          <c:idx val="30"/>
          <c:order val="30"/>
          <c:tx>
            <c:v>h4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'[3]MLE12 mito stress test II'!$AR$74:$AW$74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'[3]MLE12 mito stress test II'!$AR$73:$AW$73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838-3B48-A70E-F9D289E11C8F}"/>
            </c:ext>
          </c:extLst>
        </c:ser>
        <c:ser>
          <c:idx val="31"/>
          <c:order val="31"/>
          <c:tx>
            <c:v>h5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II'!$AR$76:$AW$76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'[3]MLE12 mito stress test II'!$AR$75:$AW$75</c:f>
              <c:numCache>
                <c:formatCode>General</c:formatCode>
                <c:ptCount val="6"/>
                <c:pt idx="0">
                  <c:v>96.978109711261496</c:v>
                </c:pt>
                <c:pt idx="1">
                  <c:v>99.057387185317907</c:v>
                </c:pt>
                <c:pt idx="2">
                  <c:v>99.540473290514598</c:v>
                </c:pt>
                <c:pt idx="3">
                  <c:v>93.9518093045901</c:v>
                </c:pt>
                <c:pt idx="4">
                  <c:v>92.632855853640905</c:v>
                </c:pt>
                <c:pt idx="5">
                  <c:v>94.0916492537159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838-3B48-A70E-F9D289E11C8F}"/>
            </c:ext>
          </c:extLst>
        </c:ser>
        <c:ser>
          <c:idx val="32"/>
          <c:order val="32"/>
          <c:tx>
            <c:v>h6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II'!$AR$78:$AW$78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'[3]MLE12 mito stress test II'!$AR$77:$AW$77</c:f>
              <c:numCache>
                <c:formatCode>General</c:formatCode>
                <c:ptCount val="6"/>
                <c:pt idx="0">
                  <c:v>97.377326695158899</c:v>
                </c:pt>
                <c:pt idx="1">
                  <c:v>98.211600887200305</c:v>
                </c:pt>
                <c:pt idx="2">
                  <c:v>99.618192277021294</c:v>
                </c:pt>
                <c:pt idx="3">
                  <c:v>93.482395968903106</c:v>
                </c:pt>
                <c:pt idx="4">
                  <c:v>91.626062709497802</c:v>
                </c:pt>
                <c:pt idx="5">
                  <c:v>93.197569137054799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838-3B48-A70E-F9D289E11C8F}"/>
            </c:ext>
          </c:extLst>
        </c:ser>
        <c:ser>
          <c:idx val="33"/>
          <c:order val="33"/>
          <c:tx>
            <c:v>h7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II'!$AR$80:$AW$80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'[3]MLE12 mito stress test II'!$AR$79:$AW$79</c:f>
              <c:numCache>
                <c:formatCode>General</c:formatCode>
                <c:ptCount val="6"/>
                <c:pt idx="0">
                  <c:v>162.015467447292</c:v>
                </c:pt>
                <c:pt idx="1">
                  <c:v>157.795404906854</c:v>
                </c:pt>
                <c:pt idx="2">
                  <c:v>166.44103786944601</c:v>
                </c:pt>
                <c:pt idx="3">
                  <c:v>169.492760889154</c:v>
                </c:pt>
                <c:pt idx="4">
                  <c:v>172.184492441233</c:v>
                </c:pt>
                <c:pt idx="5">
                  <c:v>181.63299555200101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838-3B48-A70E-F9D289E11C8F}"/>
            </c:ext>
          </c:extLst>
        </c:ser>
        <c:ser>
          <c:idx val="34"/>
          <c:order val="34"/>
          <c:tx>
            <c:v>h8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II'!$AR$82:$AW$82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'[3]MLE12 mito stress test II'!$AR$81:$AW$81</c:f>
              <c:numCache>
                <c:formatCode>General</c:formatCode>
                <c:ptCount val="6"/>
                <c:pt idx="0">
                  <c:v>180.91192458823099</c:v>
                </c:pt>
                <c:pt idx="1">
                  <c:v>181.23745785855601</c:v>
                </c:pt>
                <c:pt idx="2">
                  <c:v>187.203839886205</c:v>
                </c:pt>
                <c:pt idx="3">
                  <c:v>187.85029990503801</c:v>
                </c:pt>
                <c:pt idx="4">
                  <c:v>186.748552776266</c:v>
                </c:pt>
                <c:pt idx="5">
                  <c:v>187.22770725026101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838-3B48-A70E-F9D289E11C8F}"/>
            </c:ext>
          </c:extLst>
        </c:ser>
        <c:ser>
          <c:idx val="35"/>
          <c:order val="35"/>
          <c:tx>
            <c:v>h9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II'!$AR$84:$AW$84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'[3]MLE12 mito stress test II'!$AR$83:$AW$83</c:f>
              <c:numCache>
                <c:formatCode>General</c:formatCode>
                <c:ptCount val="6"/>
                <c:pt idx="0">
                  <c:v>184.631881545092</c:v>
                </c:pt>
                <c:pt idx="1">
                  <c:v>184.729970174074</c:v>
                </c:pt>
                <c:pt idx="2">
                  <c:v>196.88546592416199</c:v>
                </c:pt>
                <c:pt idx="3">
                  <c:v>193.016713221092</c:v>
                </c:pt>
                <c:pt idx="4">
                  <c:v>190.25486151760799</c:v>
                </c:pt>
                <c:pt idx="5">
                  <c:v>189.64396024308499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838-3B48-A70E-F9D289E11C8F}"/>
            </c:ext>
          </c:extLst>
        </c:ser>
        <c:ser>
          <c:idx val="36"/>
          <c:order val="36"/>
          <c:tx>
            <c:v>h10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II'!$AR$86:$AW$86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'[3]MLE12 mito stress test II'!$AR$85:$AW$85</c:f>
              <c:numCache>
                <c:formatCode>General</c:formatCode>
                <c:ptCount val="6"/>
                <c:pt idx="0">
                  <c:v>87.3223335958251</c:v>
                </c:pt>
                <c:pt idx="1">
                  <c:v>88.050069080949299</c:v>
                </c:pt>
                <c:pt idx="2">
                  <c:v>89.871015751418895</c:v>
                </c:pt>
                <c:pt idx="3">
                  <c:v>70.743889350249603</c:v>
                </c:pt>
                <c:pt idx="4">
                  <c:v>81.536932662552502</c:v>
                </c:pt>
                <c:pt idx="5">
                  <c:v>75.912700185127093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838-3B48-A70E-F9D289E11C8F}"/>
            </c:ext>
          </c:extLst>
        </c:ser>
        <c:ser>
          <c:idx val="37"/>
          <c:order val="37"/>
          <c:tx>
            <c:v>h11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II'!$AR$88:$AW$88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'[3]MLE12 mito stress test II'!$AR$87:$AW$87</c:f>
              <c:numCache>
                <c:formatCode>General</c:formatCode>
                <c:ptCount val="6"/>
                <c:pt idx="0">
                  <c:v>73.517941122184396</c:v>
                </c:pt>
                <c:pt idx="1">
                  <c:v>71.861873936797394</c:v>
                </c:pt>
                <c:pt idx="2">
                  <c:v>73.871629307897194</c:v>
                </c:pt>
                <c:pt idx="3">
                  <c:v>61.6003108504623</c:v>
                </c:pt>
                <c:pt idx="4">
                  <c:v>67.038391185502505</c:v>
                </c:pt>
                <c:pt idx="5">
                  <c:v>63.380651787677003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838-3B48-A70E-F9D289E11C8F}"/>
            </c:ext>
          </c:extLst>
        </c:ser>
        <c:ser>
          <c:idx val="38"/>
          <c:order val="38"/>
          <c:tx>
            <c:v>h12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II'!$AR$90:$AW$90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'[3]MLE12 mito stress test II'!$AR$89:$AW$89</c:f>
              <c:numCache>
                <c:formatCode>General</c:formatCode>
                <c:ptCount val="6"/>
                <c:pt idx="0">
                  <c:v>66.533462019999902</c:v>
                </c:pt>
                <c:pt idx="1">
                  <c:v>64.398863112284104</c:v>
                </c:pt>
                <c:pt idx="2">
                  <c:v>65.725283196135805</c:v>
                </c:pt>
                <c:pt idx="3">
                  <c:v>53.847104759514004</c:v>
                </c:pt>
                <c:pt idx="4">
                  <c:v>59.162610460090697</c:v>
                </c:pt>
                <c:pt idx="5">
                  <c:v>56.538478496553999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838-3B48-A70E-F9D289E11C8F}"/>
            </c:ext>
          </c:extLst>
        </c:ser>
        <c:ser>
          <c:idx val="39"/>
          <c:order val="39"/>
          <c:tx>
            <c:v>mmu-ncR805FL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'[3]MLE12 mito stress test II'!$I$18:$I$29</c:f>
              <c:numCache>
                <c:formatCode>General</c:formatCode>
                <c:ptCount val="12"/>
                <c:pt idx="0">
                  <c:v>156.75876505367918</c:v>
                </c:pt>
                <c:pt idx="1">
                  <c:v>148.94633502231034</c:v>
                </c:pt>
                <c:pt idx="2">
                  <c:v>146.46874086790118</c:v>
                </c:pt>
                <c:pt idx="3">
                  <c:v>100</c:v>
                </c:pt>
                <c:pt idx="4">
                  <c:v>96.584406637980507</c:v>
                </c:pt>
                <c:pt idx="5">
                  <c:v>97.375713489367016</c:v>
                </c:pt>
                <c:pt idx="6">
                  <c:v>192.33716679183632</c:v>
                </c:pt>
                <c:pt idx="7">
                  <c:v>208.30222820254787</c:v>
                </c:pt>
                <c:pt idx="8">
                  <c:v>211.92479701944853</c:v>
                </c:pt>
                <c:pt idx="9">
                  <c:v>86.259907651936416</c:v>
                </c:pt>
                <c:pt idx="10">
                  <c:v>68.832094549885724</c:v>
                </c:pt>
                <c:pt idx="11">
                  <c:v>60.51426341926895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838-3B48-A70E-F9D289E11C8F}"/>
            </c:ext>
          </c:extLst>
        </c:ser>
        <c:ser>
          <c:idx val="40"/>
          <c:order val="40"/>
          <c:tx>
            <c:v>F1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II'!$Y$68:$AD$68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'[3]MLE12 mito stress test II'!$Y$67:$AD$67</c:f>
              <c:numCache>
                <c:formatCode>General</c:formatCode>
                <c:ptCount val="6"/>
                <c:pt idx="0">
                  <c:v>153.586579146068</c:v>
                </c:pt>
                <c:pt idx="1">
                  <c:v>167.55959308804799</c:v>
                </c:pt>
                <c:pt idx="2">
                  <c:v>155.549476354148</c:v>
                </c:pt>
                <c:pt idx="3">
                  <c:v>150.93316703345499</c:v>
                </c:pt>
                <c:pt idx="4">
                  <c:v>159.698437775553</c:v>
                </c:pt>
                <c:pt idx="5">
                  <c:v>153.225336924803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838-3B48-A70E-F9D289E11C8F}"/>
            </c:ext>
          </c:extLst>
        </c:ser>
        <c:ser>
          <c:idx val="41"/>
          <c:order val="41"/>
          <c:tx>
            <c:v>F2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II'!$Y$70:$AD$70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'[3]MLE12 mito stress test II'!$Y$69:$AD$69</c:f>
              <c:numCache>
                <c:formatCode>General</c:formatCode>
                <c:ptCount val="6"/>
                <c:pt idx="0">
                  <c:v>150.21120370930799</c:v>
                </c:pt>
                <c:pt idx="1">
                  <c:v>156.4340790901</c:v>
                </c:pt>
                <c:pt idx="2">
                  <c:v>143.17690778959499</c:v>
                </c:pt>
                <c:pt idx="3">
                  <c:v>143.73398677428301</c:v>
                </c:pt>
                <c:pt idx="4">
                  <c:v>153.59024817774201</c:v>
                </c:pt>
                <c:pt idx="5">
                  <c:v>146.53158459283401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838-3B48-A70E-F9D289E11C8F}"/>
            </c:ext>
          </c:extLst>
        </c:ser>
        <c:ser>
          <c:idx val="42"/>
          <c:order val="42"/>
          <c:tx>
            <c:v>F3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II'!$Y$72:$AD$72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'[3]MLE12 mito stress test II'!$Y$71:$AD$71</c:f>
              <c:numCache>
                <c:formatCode>General</c:formatCode>
                <c:ptCount val="6"/>
                <c:pt idx="0">
                  <c:v>149.75666843644501</c:v>
                </c:pt>
                <c:pt idx="1">
                  <c:v>152.06317735199099</c:v>
                </c:pt>
                <c:pt idx="2">
                  <c:v>136.641343801635</c:v>
                </c:pt>
                <c:pt idx="3">
                  <c:v>141.63721013243801</c:v>
                </c:pt>
                <c:pt idx="4">
                  <c:v>152.29142240007701</c:v>
                </c:pt>
                <c:pt idx="5">
                  <c:v>146.422623084821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838-3B48-A70E-F9D289E11C8F}"/>
            </c:ext>
          </c:extLst>
        </c:ser>
        <c:ser>
          <c:idx val="43"/>
          <c:order val="43"/>
          <c:tx>
            <c:v>F4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II'!$Y$74:$AD$74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'[3]MLE12 mito stress test II'!$Y$73:$AD$73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838-3B48-A70E-F9D289E11C8F}"/>
            </c:ext>
          </c:extLst>
        </c:ser>
        <c:ser>
          <c:idx val="44"/>
          <c:order val="44"/>
          <c:tx>
            <c:v>F5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II'!$Y$76:$AD$76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'[3]MLE12 mito stress test II'!$Y$75:$AD$75</c:f>
              <c:numCache>
                <c:formatCode>General</c:formatCode>
                <c:ptCount val="6"/>
                <c:pt idx="0">
                  <c:v>97.616993191286099</c:v>
                </c:pt>
                <c:pt idx="1">
                  <c:v>100.42016191189001</c:v>
                </c:pt>
                <c:pt idx="2">
                  <c:v>92.898268418345197</c:v>
                </c:pt>
                <c:pt idx="3">
                  <c:v>93.1325358617094</c:v>
                </c:pt>
                <c:pt idx="4">
                  <c:v>99.664985119176805</c:v>
                </c:pt>
                <c:pt idx="5">
                  <c:v>95.773495325475494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838-3B48-A70E-F9D289E11C8F}"/>
            </c:ext>
          </c:extLst>
        </c:ser>
        <c:ser>
          <c:idx val="45"/>
          <c:order val="45"/>
          <c:tx>
            <c:v>F6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II'!$Y$78:$AD$78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'[3]MLE12 mito stress test II'!$Y$77:$AD$77</c:f>
              <c:numCache>
                <c:formatCode>General</c:formatCode>
                <c:ptCount val="6"/>
                <c:pt idx="0">
                  <c:v>98.499431473364297</c:v>
                </c:pt>
                <c:pt idx="1">
                  <c:v>100.41092908636899</c:v>
                </c:pt>
                <c:pt idx="2">
                  <c:v>93.222630076891306</c:v>
                </c:pt>
                <c:pt idx="3">
                  <c:v>93.155647061774204</c:v>
                </c:pt>
                <c:pt idx="4">
                  <c:v>100.35079943901199</c:v>
                </c:pt>
                <c:pt idx="5">
                  <c:v>98.614843798791298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838-3B48-A70E-F9D289E11C8F}"/>
            </c:ext>
          </c:extLst>
        </c:ser>
        <c:ser>
          <c:idx val="46"/>
          <c:order val="46"/>
          <c:tx>
            <c:v>F7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II'!$Y$80:$AD$80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'[3]MLE12 mito stress test II'!$Y$79:$AD$79</c:f>
              <c:numCache>
                <c:formatCode>General</c:formatCode>
                <c:ptCount val="6"/>
                <c:pt idx="0">
                  <c:v>189.743299567078</c:v>
                </c:pt>
                <c:pt idx="1">
                  <c:v>184.49598327517899</c:v>
                </c:pt>
                <c:pt idx="2">
                  <c:v>181.860700457365</c:v>
                </c:pt>
                <c:pt idx="3">
                  <c:v>189.70112773762301</c:v>
                </c:pt>
                <c:pt idx="4">
                  <c:v>198.777270333302</c:v>
                </c:pt>
                <c:pt idx="5">
                  <c:v>209.44461938047101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838-3B48-A70E-F9D289E11C8F}"/>
            </c:ext>
          </c:extLst>
        </c:ser>
        <c:ser>
          <c:idx val="47"/>
          <c:order val="47"/>
          <c:tx>
            <c:v>F8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II'!$Y$82:$AD$82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'[3]MLE12 mito stress test II'!$Y$81:$AD$81</c:f>
              <c:numCache>
                <c:formatCode>General</c:formatCode>
                <c:ptCount val="6"/>
                <c:pt idx="0">
                  <c:v>215.044448557838</c:v>
                </c:pt>
                <c:pt idx="1">
                  <c:v>211.21693041573201</c:v>
                </c:pt>
                <c:pt idx="2">
                  <c:v>187.33160510334699</c:v>
                </c:pt>
                <c:pt idx="3">
                  <c:v>205.32528870410499</c:v>
                </c:pt>
                <c:pt idx="4">
                  <c:v>220.34989550055801</c:v>
                </c:pt>
                <c:pt idx="5">
                  <c:v>210.54520093370701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838-3B48-A70E-F9D289E11C8F}"/>
            </c:ext>
          </c:extLst>
        </c:ser>
        <c:ser>
          <c:idx val="48"/>
          <c:order val="48"/>
          <c:tx>
            <c:v>F9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II'!$Y$84:$AD$84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'[3]MLE12 mito stress test II'!$Y$83:$AD$83</c:f>
              <c:numCache>
                <c:formatCode>General</c:formatCode>
                <c:ptCount val="6"/>
                <c:pt idx="0">
                  <c:v>220.659492267947</c:v>
                </c:pt>
                <c:pt idx="1">
                  <c:v>216.759419010377</c:v>
                </c:pt>
                <c:pt idx="2">
                  <c:v>185.13360544101201</c:v>
                </c:pt>
                <c:pt idx="3">
                  <c:v>207.29254607772799</c:v>
                </c:pt>
                <c:pt idx="4">
                  <c:v>227.25451174873399</c:v>
                </c:pt>
                <c:pt idx="5">
                  <c:v>214.44920757089301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838-3B48-A70E-F9D289E11C8F}"/>
            </c:ext>
          </c:extLst>
        </c:ser>
        <c:ser>
          <c:idx val="49"/>
          <c:order val="49"/>
          <c:tx>
            <c:v>F10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II'!$Y$86:$AD$86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'[3]MLE12 mito stress test II'!$Y$85:$AD$85</c:f>
              <c:numCache>
                <c:formatCode>General</c:formatCode>
                <c:ptCount val="6"/>
                <c:pt idx="0">
                  <c:v>94.340483472495393</c:v>
                </c:pt>
                <c:pt idx="1">
                  <c:v>90.388161051142504</c:v>
                </c:pt>
                <c:pt idx="2">
                  <c:v>81.708256674375306</c:v>
                </c:pt>
                <c:pt idx="3">
                  <c:v>83.111597351948106</c:v>
                </c:pt>
                <c:pt idx="4">
                  <c:v>85.535678704875295</c:v>
                </c:pt>
                <c:pt idx="5">
                  <c:v>82.475268656781793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838-3B48-A70E-F9D289E11C8F}"/>
            </c:ext>
          </c:extLst>
        </c:ser>
        <c:ser>
          <c:idx val="50"/>
          <c:order val="50"/>
          <c:tx>
            <c:v>F11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II'!$Y$88:$AD$88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'[3]MLE12 mito stress test II'!$Y$87:$AD$87</c:f>
              <c:numCache>
                <c:formatCode>General</c:formatCode>
                <c:ptCount val="6"/>
                <c:pt idx="0">
                  <c:v>74.519545844143295</c:v>
                </c:pt>
                <c:pt idx="1">
                  <c:v>69.6123114336566</c:v>
                </c:pt>
                <c:pt idx="2">
                  <c:v>65.689585236294505</c:v>
                </c:pt>
                <c:pt idx="3">
                  <c:v>65.539518466262393</c:v>
                </c:pt>
                <c:pt idx="4">
                  <c:v>70.293487825486096</c:v>
                </c:pt>
                <c:pt idx="5">
                  <c:v>67.338118493471498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838-3B48-A70E-F9D289E11C8F}"/>
            </c:ext>
          </c:extLst>
        </c:ser>
        <c:ser>
          <c:idx val="51"/>
          <c:order val="51"/>
          <c:tx>
            <c:v>F12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'[3]MLE12 mito stress test II'!$Y$90:$AD$90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'[3]MLE12 mito stress test II'!$Y$89:$AD$89</c:f>
              <c:numCache>
                <c:formatCode>General</c:formatCode>
                <c:ptCount val="6"/>
                <c:pt idx="0">
                  <c:v>65.661758490926005</c:v>
                </c:pt>
                <c:pt idx="1">
                  <c:v>61.119937676160703</c:v>
                </c:pt>
                <c:pt idx="2">
                  <c:v>58.659787126569</c:v>
                </c:pt>
                <c:pt idx="3">
                  <c:v>57.521671245849902</c:v>
                </c:pt>
                <c:pt idx="4">
                  <c:v>60.402106554488199</c:v>
                </c:pt>
                <c:pt idx="5">
                  <c:v>59.720319421619898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838-3B48-A70E-F9D289E11C8F}"/>
            </c:ext>
          </c:extLst>
        </c:ser>
        <c:ser>
          <c:idx val="52"/>
          <c:order val="52"/>
          <c:tx>
            <c:v>mmu-CR805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'[3]MLE12 mito stress test II'!$K$18:$K$29</c:f>
              <c:numCache>
                <c:formatCode>General</c:formatCode>
                <c:ptCount val="12"/>
                <c:pt idx="0">
                  <c:v>164.23937323213633</c:v>
                </c:pt>
                <c:pt idx="1">
                  <c:v>157.78913790965882</c:v>
                </c:pt>
                <c:pt idx="2">
                  <c:v>156.32547512567217</c:v>
                </c:pt>
                <c:pt idx="3">
                  <c:v>100</c:v>
                </c:pt>
                <c:pt idx="4">
                  <c:v>99.627187260212096</c:v>
                </c:pt>
                <c:pt idx="5">
                  <c:v>101.69663229016699</c:v>
                </c:pt>
                <c:pt idx="6">
                  <c:v>207.011577530398</c:v>
                </c:pt>
                <c:pt idx="7">
                  <c:v>221.81348899378966</c:v>
                </c:pt>
                <c:pt idx="8">
                  <c:v>231.27023270260949</c:v>
                </c:pt>
                <c:pt idx="9">
                  <c:v>75.811989353692852</c:v>
                </c:pt>
                <c:pt idx="10">
                  <c:v>63.956691832856137</c:v>
                </c:pt>
                <c:pt idx="11">
                  <c:v>58.569396447159392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838-3B48-A70E-F9D289E11C8F}"/>
            </c:ext>
          </c:extLst>
        </c:ser>
        <c:ser>
          <c:idx val="53"/>
          <c:order val="53"/>
          <c:tx>
            <c:v>s1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II'!$AH$68:$AM$68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'[3]MLE12 mito stress test II'!$AH$67:$AM$67</c:f>
              <c:numCache>
                <c:formatCode>General</c:formatCode>
                <c:ptCount val="6"/>
                <c:pt idx="0">
                  <c:v>179.167067702937</c:v>
                </c:pt>
                <c:pt idx="1">
                  <c:v>168.05440424463399</c:v>
                </c:pt>
                <c:pt idx="2">
                  <c:v>164.92116608958699</c:v>
                </c:pt>
                <c:pt idx="3">
                  <c:v>170.111981922257</c:v>
                </c:pt>
                <c:pt idx="4">
                  <c:v>152.895435665561</c:v>
                </c:pt>
                <c:pt idx="5">
                  <c:v>150.286183767842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A838-3B48-A70E-F9D289E11C8F}"/>
            </c:ext>
          </c:extLst>
        </c:ser>
        <c:ser>
          <c:idx val="54"/>
          <c:order val="54"/>
          <c:tx>
            <c:v>s2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II'!$AH$70:$AM$70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'[3]MLE12 mito stress test II'!$AH$69:$AM$69</c:f>
              <c:numCache>
                <c:formatCode>General</c:formatCode>
                <c:ptCount val="6"/>
                <c:pt idx="0">
                  <c:v>173.81937180926201</c:v>
                </c:pt>
                <c:pt idx="1">
                  <c:v>161.99292867953901</c:v>
                </c:pt>
                <c:pt idx="2">
                  <c:v>159.32599304678999</c:v>
                </c:pt>
                <c:pt idx="3">
                  <c:v>163.930508127894</c:v>
                </c:pt>
                <c:pt idx="4">
                  <c:v>141.97493179321</c:v>
                </c:pt>
                <c:pt idx="5">
                  <c:v>145.69109400125799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A838-3B48-A70E-F9D289E11C8F}"/>
            </c:ext>
          </c:extLst>
        </c:ser>
        <c:ser>
          <c:idx val="55"/>
          <c:order val="55"/>
          <c:tx>
            <c:v>s3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II'!$AH$72:$AM$72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'[3]MLE12 mito stress test II'!$AH$71:$AM$71</c:f>
              <c:numCache>
                <c:formatCode>General</c:formatCode>
                <c:ptCount val="6"/>
                <c:pt idx="0">
                  <c:v>171.65706063674901</c:v>
                </c:pt>
                <c:pt idx="1">
                  <c:v>159.59219264004699</c:v>
                </c:pt>
                <c:pt idx="2">
                  <c:v>158.07474247530001</c:v>
                </c:pt>
                <c:pt idx="3">
                  <c:v>161.52213703621601</c:v>
                </c:pt>
                <c:pt idx="4">
                  <c:v>140.78564689805901</c:v>
                </c:pt>
                <c:pt idx="5">
                  <c:v>146.32107106766199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A838-3B48-A70E-F9D289E11C8F}"/>
            </c:ext>
          </c:extLst>
        </c:ser>
        <c:ser>
          <c:idx val="56"/>
          <c:order val="56"/>
          <c:tx>
            <c:v>s4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'[3]MLE12 mito stress test II'!$AH$74:$AM$74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'[3]MLE12 mito stress test II'!$AH$73:$AM$73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A838-3B48-A70E-F9D289E11C8F}"/>
            </c:ext>
          </c:extLst>
        </c:ser>
        <c:ser>
          <c:idx val="57"/>
          <c:order val="57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'[3]MLE12 mito stress test II'!$AH$74:$AM$74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'[3]MLE12 mito stress test II'!$AH$73:$AM$73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A838-3B48-A70E-F9D289E11C8F}"/>
            </c:ext>
          </c:extLst>
        </c:ser>
        <c:ser>
          <c:idx val="58"/>
          <c:order val="58"/>
          <c:tx>
            <c:v>s5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II'!$AH$76:$AM$76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'[3]MLE12 mito stress test II'!$AH$75:$AM$75</c:f>
              <c:numCache>
                <c:formatCode>General</c:formatCode>
                <c:ptCount val="6"/>
                <c:pt idx="0">
                  <c:v>107.49963650508199</c:v>
                </c:pt>
                <c:pt idx="1">
                  <c:v>102.64666318763599</c:v>
                </c:pt>
                <c:pt idx="2">
                  <c:v>99.023968410000293</c:v>
                </c:pt>
                <c:pt idx="3">
                  <c:v>97.290133878949206</c:v>
                </c:pt>
                <c:pt idx="4">
                  <c:v>97.729970660008902</c:v>
                </c:pt>
                <c:pt idx="5">
                  <c:v>93.572750919596103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A838-3B48-A70E-F9D289E11C8F}"/>
            </c:ext>
          </c:extLst>
        </c:ser>
        <c:ser>
          <c:idx val="59"/>
          <c:order val="59"/>
          <c:tx>
            <c:v>s6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II'!$AH$78:$AM$78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'[3]MLE12 mito stress test II'!$AH$77:$AM$77</c:f>
              <c:numCache>
                <c:formatCode>General</c:formatCode>
                <c:ptCount val="6"/>
                <c:pt idx="0">
                  <c:v>111.404250997213</c:v>
                </c:pt>
                <c:pt idx="1">
                  <c:v>106.16050030585799</c:v>
                </c:pt>
                <c:pt idx="2">
                  <c:v>101.583039049345</c:v>
                </c:pt>
                <c:pt idx="3">
                  <c:v>99.195551221028893</c:v>
                </c:pt>
                <c:pt idx="4">
                  <c:v>98.557309517114803</c:v>
                </c:pt>
                <c:pt idx="5">
                  <c:v>93.279142650442296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A838-3B48-A70E-F9D289E11C8F}"/>
            </c:ext>
          </c:extLst>
        </c:ser>
        <c:ser>
          <c:idx val="60"/>
          <c:order val="60"/>
          <c:tx>
            <c:v>s7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II'!$AH$80:$AM$80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'[3]MLE12 mito stress test II'!$AH$79:$AM$79</c:f>
              <c:numCache>
                <c:formatCode>General</c:formatCode>
                <c:ptCount val="6"/>
                <c:pt idx="0">
                  <c:v>254.64055449387601</c:v>
                </c:pt>
                <c:pt idx="1">
                  <c:v>183.11390157750199</c:v>
                </c:pt>
                <c:pt idx="2">
                  <c:v>210.75273651786301</c:v>
                </c:pt>
                <c:pt idx="3">
                  <c:v>208.67356260846299</c:v>
                </c:pt>
                <c:pt idx="4">
                  <c:v>182.236572484037</c:v>
                </c:pt>
                <c:pt idx="5">
                  <c:v>202.652137500647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A838-3B48-A70E-F9D289E11C8F}"/>
            </c:ext>
          </c:extLst>
        </c:ser>
        <c:ser>
          <c:idx val="61"/>
          <c:order val="61"/>
          <c:tx>
            <c:v>s8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II'!$AH$82:$AM$82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'[3]MLE12 mito stress test II'!$AH$81:$AM$81</c:f>
              <c:numCache>
                <c:formatCode>General</c:formatCode>
                <c:ptCount val="6"/>
                <c:pt idx="0">
                  <c:v>257.81807929104701</c:v>
                </c:pt>
                <c:pt idx="1">
                  <c:v>201.95011838005499</c:v>
                </c:pt>
                <c:pt idx="2">
                  <c:v>230.070365018112</c:v>
                </c:pt>
                <c:pt idx="3">
                  <c:v>237.384648069543</c:v>
                </c:pt>
                <c:pt idx="4">
                  <c:v>198.65116750209799</c:v>
                </c:pt>
                <c:pt idx="5">
                  <c:v>205.006555701883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A838-3B48-A70E-F9D289E11C8F}"/>
            </c:ext>
          </c:extLst>
        </c:ser>
        <c:ser>
          <c:idx val="62"/>
          <c:order val="62"/>
          <c:tx>
            <c:v>s9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II'!$AH$84:$AM$84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'[3]MLE12 mito stress test II'!$AH$83:$AM$83</c:f>
              <c:numCache>
                <c:formatCode>General</c:formatCode>
                <c:ptCount val="6"/>
                <c:pt idx="0">
                  <c:v>264.57466702024402</c:v>
                </c:pt>
                <c:pt idx="1">
                  <c:v>214.52914413963299</c:v>
                </c:pt>
                <c:pt idx="2">
                  <c:v>242.803774202363</c:v>
                </c:pt>
                <c:pt idx="3">
                  <c:v>248.96773844286</c:v>
                </c:pt>
                <c:pt idx="4">
                  <c:v>205.642122914342</c:v>
                </c:pt>
                <c:pt idx="5">
                  <c:v>211.10394949621499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A838-3B48-A70E-F9D289E11C8F}"/>
            </c:ext>
          </c:extLst>
        </c:ser>
        <c:ser>
          <c:idx val="63"/>
          <c:order val="63"/>
          <c:tx>
            <c:v>s10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II'!$AH$86:$AM$86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'[3]MLE12 mito stress test II'!$AH$85:$AM$85</c:f>
              <c:numCache>
                <c:formatCode>General</c:formatCode>
                <c:ptCount val="6"/>
                <c:pt idx="0">
                  <c:v>63.031123194424602</c:v>
                </c:pt>
                <c:pt idx="1">
                  <c:v>83.279082898713199</c:v>
                </c:pt>
                <c:pt idx="2">
                  <c:v>72.119166656687796</c:v>
                </c:pt>
                <c:pt idx="3">
                  <c:v>83.351530017896593</c:v>
                </c:pt>
                <c:pt idx="4">
                  <c:v>80.646748843138894</c:v>
                </c:pt>
                <c:pt idx="5">
                  <c:v>72.444284511296004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A838-3B48-A70E-F9D289E11C8F}"/>
            </c:ext>
          </c:extLst>
        </c:ser>
        <c:ser>
          <c:idx val="64"/>
          <c:order val="64"/>
          <c:tx>
            <c:v>s11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II'!$AH$88:$AM$88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'[3]MLE12 mito stress test II'!$AH$87:$AM$87</c:f>
              <c:numCache>
                <c:formatCode>General</c:formatCode>
                <c:ptCount val="6"/>
                <c:pt idx="0">
                  <c:v>61.298837631118801</c:v>
                </c:pt>
                <c:pt idx="1">
                  <c:v>69.447272695898903</c:v>
                </c:pt>
                <c:pt idx="2">
                  <c:v>61.289842632363502</c:v>
                </c:pt>
                <c:pt idx="3">
                  <c:v>63.0619638039013</c:v>
                </c:pt>
                <c:pt idx="4">
                  <c:v>67.704981835550697</c:v>
                </c:pt>
                <c:pt idx="5">
                  <c:v>60.937252398303599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A838-3B48-A70E-F9D289E11C8F}"/>
            </c:ext>
          </c:extLst>
        </c:ser>
        <c:ser>
          <c:idx val="65"/>
          <c:order val="65"/>
          <c:tx>
            <c:v>s12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'[3]MLE12 mito stress test II'!$AH$90:$AM$90</c:f>
              <c:numCache>
                <c:formatCode>General</c:formatCode>
                <c:ptCount val="6"/>
                <c:pt idx="0">
                  <c:v>64.433329999999998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'[3]MLE12 mito stress test II'!$AH$89:$AM$89</c:f>
              <c:numCache>
                <c:formatCode>General</c:formatCode>
                <c:ptCount val="6"/>
                <c:pt idx="0">
                  <c:v>59.215229010077202</c:v>
                </c:pt>
                <c:pt idx="1">
                  <c:v>61.828354849254303</c:v>
                </c:pt>
                <c:pt idx="2">
                  <c:v>55.858054863447798</c:v>
                </c:pt>
                <c:pt idx="3">
                  <c:v>54.544271718939697</c:v>
                </c:pt>
                <c:pt idx="4">
                  <c:v>63.454628619822103</c:v>
                </c:pt>
                <c:pt idx="5">
                  <c:v>56.515839621415303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A838-3B48-A70E-F9D289E1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28735"/>
        <c:axId val="420730383"/>
      </c:scatterChart>
      <c:valAx>
        <c:axId val="42072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30383"/>
        <c:crosses val="autoZero"/>
        <c:crossBetween val="midCat"/>
      </c:valAx>
      <c:valAx>
        <c:axId val="42073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28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Scramble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'[4]MLE PM805'!$C$18:$C$29</c:f>
              <c:numCache>
                <c:formatCode>General</c:formatCode>
                <c:ptCount val="12"/>
                <c:pt idx="0">
                  <c:v>212.75379999999998</c:v>
                </c:pt>
                <c:pt idx="1">
                  <c:v>215.715026666667</c:v>
                </c:pt>
                <c:pt idx="2">
                  <c:v>194.56384</c:v>
                </c:pt>
                <c:pt idx="3">
                  <c:v>81.658005333333335</c:v>
                </c:pt>
                <c:pt idx="4">
                  <c:v>75.50870133333332</c:v>
                </c:pt>
                <c:pt idx="5">
                  <c:v>69.775330666666662</c:v>
                </c:pt>
                <c:pt idx="6">
                  <c:v>280.34761333333336</c:v>
                </c:pt>
                <c:pt idx="7">
                  <c:v>274.98126666666667</c:v>
                </c:pt>
                <c:pt idx="8">
                  <c:v>254.60133333333337</c:v>
                </c:pt>
                <c:pt idx="9">
                  <c:v>49.107258666666667</c:v>
                </c:pt>
                <c:pt idx="10">
                  <c:v>47.638949333333329</c:v>
                </c:pt>
                <c:pt idx="11">
                  <c:v>47.764517333333337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2B-4842-8F4B-C4BA51E82BFC}"/>
            </c:ext>
          </c:extLst>
        </c:ser>
        <c:ser>
          <c:idx val="1"/>
          <c:order val="1"/>
          <c:tx>
            <c:v>ncR805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'[4]MLE PM805'!$B$18:$B$29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'[4]MLE PM805'!$E$18:$E$29</c:f>
              <c:numCache>
                <c:formatCode>General</c:formatCode>
                <c:ptCount val="12"/>
                <c:pt idx="0">
                  <c:v>219.03608</c:v>
                </c:pt>
                <c:pt idx="1">
                  <c:v>225.62269000000001</c:v>
                </c:pt>
                <c:pt idx="2">
                  <c:v>205.11027999999999</c:v>
                </c:pt>
                <c:pt idx="3">
                  <c:v>82.843773999999996</c:v>
                </c:pt>
                <c:pt idx="4">
                  <c:v>77.698249000000004</c:v>
                </c:pt>
                <c:pt idx="5">
                  <c:v>72.700840999999997</c:v>
                </c:pt>
                <c:pt idx="6">
                  <c:v>351.66895000000005</c:v>
                </c:pt>
                <c:pt idx="7">
                  <c:v>357.43373000000003</c:v>
                </c:pt>
                <c:pt idx="8">
                  <c:v>339.67138</c:v>
                </c:pt>
                <c:pt idx="9">
                  <c:v>51.491615000000003</c:v>
                </c:pt>
                <c:pt idx="10">
                  <c:v>50.47213</c:v>
                </c:pt>
                <c:pt idx="11">
                  <c:v>52.436903999999998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2B-4842-8F4B-C4BA51E82BFC}"/>
            </c:ext>
          </c:extLst>
        </c:ser>
        <c:ser>
          <c:idx val="2"/>
          <c:order val="2"/>
          <c:tx>
            <c:v>C point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PM805'!$D$38:$I$38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'[4]MLE PM805'!$O$37:$T$37</c:f>
              <c:numCache>
                <c:formatCode>General</c:formatCode>
                <c:ptCount val="6"/>
                <c:pt idx="0">
                  <c:v>217.55032</c:v>
                </c:pt>
                <c:pt idx="1">
                  <c:v>220.25264000000001</c:v>
                </c:pt>
                <c:pt idx="2">
                  <c:v>217.78672</c:v>
                </c:pt>
                <c:pt idx="3">
                  <c:v>213.81576000000001</c:v>
                </c:pt>
                <c:pt idx="4">
                  <c:v>211.97719999999998</c:v>
                </c:pt>
                <c:pt idx="5">
                  <c:v>195.14015999999998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2B-4842-8F4B-C4BA51E82BFC}"/>
            </c:ext>
          </c:extLst>
        </c:ser>
        <c:ser>
          <c:idx val="3"/>
          <c:order val="3"/>
          <c:tx>
            <c:v>C point 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PM805'!$O$40:$T$40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'[4]MLE PM805'!$O$39:$T$39</c:f>
              <c:numCache>
                <c:formatCode>General</c:formatCode>
                <c:ptCount val="6"/>
                <c:pt idx="0">
                  <c:v>221.15976000000001</c:v>
                </c:pt>
                <c:pt idx="1">
                  <c:v>221.93688000000003</c:v>
                </c:pt>
                <c:pt idx="2">
                  <c:v>218.16271999999998</c:v>
                </c:pt>
                <c:pt idx="3">
                  <c:v>222.89583999999999</c:v>
                </c:pt>
                <c:pt idx="4">
                  <c:v>213.17759999999998</c:v>
                </c:pt>
                <c:pt idx="5">
                  <c:v>196.95735999999999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2B-4842-8F4B-C4BA51E82BFC}"/>
            </c:ext>
          </c:extLst>
        </c:ser>
        <c:ser>
          <c:idx val="4"/>
          <c:order val="4"/>
          <c:tx>
            <c:v>C point 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PM805'!$O$42:$T$42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'[4]MLE PM805'!$O$41:$T$41</c:f>
              <c:numCache>
                <c:formatCode>General</c:formatCode>
                <c:ptCount val="6"/>
                <c:pt idx="0">
                  <c:v>196.32952</c:v>
                </c:pt>
                <c:pt idx="1">
                  <c:v>197.84647999999999</c:v>
                </c:pt>
                <c:pt idx="2">
                  <c:v>198.18263999999999</c:v>
                </c:pt>
                <c:pt idx="3">
                  <c:v>204.2664</c:v>
                </c:pt>
                <c:pt idx="4">
                  <c:v>193.0924</c:v>
                </c:pt>
                <c:pt idx="5">
                  <c:v>177.66559999999998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2B-4842-8F4B-C4BA51E82BFC}"/>
            </c:ext>
          </c:extLst>
        </c:ser>
        <c:ser>
          <c:idx val="5"/>
          <c:order val="5"/>
          <c:tx>
            <c:v>C point 4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PM805'!$O$44:$T$44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'[4]MLE PM805'!$O$43:$T$43</c:f>
              <c:numCache>
                <c:formatCode>General</c:formatCode>
                <c:ptCount val="6"/>
                <c:pt idx="0">
                  <c:v>76.52533600000001</c:v>
                </c:pt>
                <c:pt idx="1">
                  <c:v>85.112159999999989</c:v>
                </c:pt>
                <c:pt idx="2">
                  <c:v>87.237760000000009</c:v>
                </c:pt>
                <c:pt idx="3">
                  <c:v>81.045519999999996</c:v>
                </c:pt>
                <c:pt idx="4">
                  <c:v>79.343816000000004</c:v>
                </c:pt>
                <c:pt idx="5">
                  <c:v>80.68343999999999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2B-4842-8F4B-C4BA51E82BFC}"/>
            </c:ext>
          </c:extLst>
        </c:ser>
        <c:ser>
          <c:idx val="6"/>
          <c:order val="6"/>
          <c:tx>
            <c:v>C point 5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PM805'!$O$46:$T$46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'[4]MLE PM805'!$O$45:$T$45</c:f>
              <c:numCache>
                <c:formatCode>General</c:formatCode>
                <c:ptCount val="6"/>
                <c:pt idx="0">
                  <c:v>70.518888000000004</c:v>
                </c:pt>
                <c:pt idx="1">
                  <c:v>78.269311999999999</c:v>
                </c:pt>
                <c:pt idx="2">
                  <c:v>81.590239999999994</c:v>
                </c:pt>
                <c:pt idx="3">
                  <c:v>75.299431999999996</c:v>
                </c:pt>
                <c:pt idx="4">
                  <c:v>73.052815999999993</c:v>
                </c:pt>
                <c:pt idx="5">
                  <c:v>74.321519999999992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2B-4842-8F4B-C4BA51E82BFC}"/>
            </c:ext>
          </c:extLst>
        </c:ser>
        <c:ser>
          <c:idx val="7"/>
          <c:order val="7"/>
          <c:tx>
            <c:v>C point 6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PM805'!$O$48:$T$48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'[4]MLE PM805'!$O$47:$T$47</c:f>
              <c:numCache>
                <c:formatCode>General</c:formatCode>
                <c:ptCount val="6"/>
                <c:pt idx="0">
                  <c:v>64.019456000000005</c:v>
                </c:pt>
                <c:pt idx="1">
                  <c:v>71.855648000000002</c:v>
                </c:pt>
                <c:pt idx="2">
                  <c:v>75.629767999999999</c:v>
                </c:pt>
                <c:pt idx="3">
                  <c:v>70.764095999999995</c:v>
                </c:pt>
                <c:pt idx="4">
                  <c:v>67.460183999999998</c:v>
                </c:pt>
                <c:pt idx="5">
                  <c:v>68.922832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2B-4842-8F4B-C4BA51E82BFC}"/>
            </c:ext>
          </c:extLst>
        </c:ser>
        <c:ser>
          <c:idx val="8"/>
          <c:order val="8"/>
          <c:tx>
            <c:v>C point 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PM805'!$O$50:$T$50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'[4]MLE PM805'!$O$49:$T$49</c:f>
              <c:numCache>
                <c:formatCode>General</c:formatCode>
                <c:ptCount val="6"/>
                <c:pt idx="0">
                  <c:v>288.33119999999997</c:v>
                </c:pt>
                <c:pt idx="1">
                  <c:v>319.82488000000001</c:v>
                </c:pt>
                <c:pt idx="2">
                  <c:v>308.40192000000002</c:v>
                </c:pt>
                <c:pt idx="3">
                  <c:v>209.29760000000002</c:v>
                </c:pt>
                <c:pt idx="4">
                  <c:v>296.59879999999998</c:v>
                </c:pt>
                <c:pt idx="5">
                  <c:v>259.63128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2B-4842-8F4B-C4BA51E82BFC}"/>
            </c:ext>
          </c:extLst>
        </c:ser>
        <c:ser>
          <c:idx val="9"/>
          <c:order val="9"/>
          <c:tx>
            <c:v>C point 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PM805'!$O$52:$T$52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'[4]MLE PM805'!$O$51:$T$51</c:f>
              <c:numCache>
                <c:formatCode>General</c:formatCode>
                <c:ptCount val="6"/>
                <c:pt idx="0">
                  <c:v>274.68968000000001</c:v>
                </c:pt>
                <c:pt idx="1">
                  <c:v>312.63047999999998</c:v>
                </c:pt>
                <c:pt idx="2">
                  <c:v>307.79504000000003</c:v>
                </c:pt>
                <c:pt idx="3">
                  <c:v>241.4496</c:v>
                </c:pt>
                <c:pt idx="4">
                  <c:v>298.10559999999998</c:v>
                </c:pt>
                <c:pt idx="5">
                  <c:v>215.21719999999999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2B-4842-8F4B-C4BA51E82BFC}"/>
            </c:ext>
          </c:extLst>
        </c:ser>
        <c:ser>
          <c:idx val="10"/>
          <c:order val="10"/>
          <c:tx>
            <c:v>C point 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PM805'!$O$54:$T$54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'[4]MLE PM805'!$O$53:$T$53</c:f>
              <c:numCache>
                <c:formatCode>General</c:formatCode>
                <c:ptCount val="6"/>
                <c:pt idx="0">
                  <c:v>247.02208000000002</c:v>
                </c:pt>
                <c:pt idx="1">
                  <c:v>292.15359999999998</c:v>
                </c:pt>
                <c:pt idx="2">
                  <c:v>300.63031999999998</c:v>
                </c:pt>
                <c:pt idx="3">
                  <c:v>255.99176000000003</c:v>
                </c:pt>
                <c:pt idx="4">
                  <c:v>280.03519999999997</c:v>
                </c:pt>
                <c:pt idx="5">
                  <c:v>151.77503999999999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12B-4842-8F4B-C4BA51E82BFC}"/>
            </c:ext>
          </c:extLst>
        </c:ser>
        <c:ser>
          <c:idx val="11"/>
          <c:order val="11"/>
          <c:tx>
            <c:v>C point 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PM805'!$O$56:$T$56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'[4]MLE PM805'!$O$54:$T$54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2B-4842-8F4B-C4BA51E82BFC}"/>
            </c:ext>
          </c:extLst>
        </c:ser>
        <c:ser>
          <c:idx val="12"/>
          <c:order val="12"/>
          <c:tx>
            <c:v>C point 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PM805'!$O$58:$T$58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'[4]MLE PM805'!$O$57:$T$57</c:f>
              <c:numCache>
                <c:formatCode>General</c:formatCode>
                <c:ptCount val="6"/>
                <c:pt idx="0">
                  <c:v>44.882711999999998</c:v>
                </c:pt>
                <c:pt idx="1">
                  <c:v>49.323672000000002</c:v>
                </c:pt>
                <c:pt idx="2">
                  <c:v>52.010591999999995</c:v>
                </c:pt>
                <c:pt idx="3">
                  <c:v>47.760559999999998</c:v>
                </c:pt>
                <c:pt idx="4">
                  <c:v>48.047359999999998</c:v>
                </c:pt>
                <c:pt idx="5">
                  <c:v>43.808800000000005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12B-4842-8F4B-C4BA51E82BFC}"/>
            </c:ext>
          </c:extLst>
        </c:ser>
        <c:ser>
          <c:idx val="13"/>
          <c:order val="13"/>
          <c:tx>
            <c:v>C point 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'[4]MLE PM805'!$O$60:$T$60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'[4]MLE PM805'!$O$59:$T$59</c:f>
              <c:numCache>
                <c:formatCode>General</c:formatCode>
                <c:ptCount val="6"/>
                <c:pt idx="0">
                  <c:v>45.970247999999998</c:v>
                </c:pt>
                <c:pt idx="1">
                  <c:v>49.154727999999999</c:v>
                </c:pt>
                <c:pt idx="2">
                  <c:v>52.720303999999999</c:v>
                </c:pt>
                <c:pt idx="3">
                  <c:v>47.665751999999998</c:v>
                </c:pt>
                <c:pt idx="4">
                  <c:v>47.240616000000003</c:v>
                </c:pt>
                <c:pt idx="5">
                  <c:v>43.835456000000001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12B-4842-8F4B-C4BA51E82BFC}"/>
            </c:ext>
          </c:extLst>
        </c:ser>
        <c:ser>
          <c:idx val="14"/>
          <c:order val="14"/>
          <c:tx>
            <c:v>805 point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PM805'!$D$38:$K$38</c:f>
              <c:numCache>
                <c:formatCode>General</c:formatCode>
                <c:ptCount val="8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  <c:pt idx="7">
                  <c:v>1.35</c:v>
                </c:pt>
              </c:numCache>
            </c:numRef>
          </c:xVal>
          <c:yVal>
            <c:numRef>
              <c:f>'[4]MLE PM805'!$D$37:$K$37</c:f>
              <c:numCache>
                <c:formatCode>General</c:formatCode>
                <c:ptCount val="8"/>
                <c:pt idx="0">
                  <c:v>228.29832000000002</c:v>
                </c:pt>
                <c:pt idx="1">
                  <c:v>217.88560000000001</c:v>
                </c:pt>
                <c:pt idx="2">
                  <c:v>208.83287999999999</c:v>
                </c:pt>
                <c:pt idx="3">
                  <c:v>207.29671999999999</c:v>
                </c:pt>
                <c:pt idx="4">
                  <c:v>232.66799999999998</c:v>
                </c:pt>
                <c:pt idx="5">
                  <c:v>228.65343999999999</c:v>
                </c:pt>
                <c:pt idx="6">
                  <c:v>221.73247999999998</c:v>
                </c:pt>
                <c:pt idx="7">
                  <c:v>206.9212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12B-4842-8F4B-C4BA51E82BFC}"/>
            </c:ext>
          </c:extLst>
        </c:ser>
        <c:ser>
          <c:idx val="15"/>
          <c:order val="15"/>
          <c:tx>
            <c:v>805 point 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PM805'!$D$40:$K$40</c:f>
              <c:numCache>
                <c:formatCode>General</c:formatCode>
                <c:ptCount val="8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  <c:pt idx="6">
                  <c:v>7.1</c:v>
                </c:pt>
                <c:pt idx="7">
                  <c:v>7.1</c:v>
                </c:pt>
              </c:numCache>
            </c:numRef>
          </c:xVal>
          <c:yVal>
            <c:numRef>
              <c:f>'[4]MLE PM805'!$D$39:$K$39</c:f>
              <c:numCache>
                <c:formatCode>General</c:formatCode>
                <c:ptCount val="8"/>
                <c:pt idx="0">
                  <c:v>235.73312000000001</c:v>
                </c:pt>
                <c:pt idx="1">
                  <c:v>225.82831999999999</c:v>
                </c:pt>
                <c:pt idx="2">
                  <c:v>216.44976000000003</c:v>
                </c:pt>
                <c:pt idx="3">
                  <c:v>213.36055999999999</c:v>
                </c:pt>
                <c:pt idx="4">
                  <c:v>234.97728000000001</c:v>
                </c:pt>
                <c:pt idx="5">
                  <c:v>238.44239999999999</c:v>
                </c:pt>
                <c:pt idx="6">
                  <c:v>228.63960000000003</c:v>
                </c:pt>
                <c:pt idx="7">
                  <c:v>211.55048000000002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12B-4842-8F4B-C4BA51E82BFC}"/>
            </c:ext>
          </c:extLst>
        </c:ser>
        <c:ser>
          <c:idx val="16"/>
          <c:order val="16"/>
          <c:tx>
            <c:v>805 point 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PM805'!$D$42:$K$42</c:f>
              <c:numCache>
                <c:formatCode>General</c:formatCode>
                <c:ptCount val="8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  <c:pt idx="6">
                  <c:v>12.85</c:v>
                </c:pt>
                <c:pt idx="7">
                  <c:v>12.85</c:v>
                </c:pt>
              </c:numCache>
            </c:numRef>
          </c:xVal>
          <c:yVal>
            <c:numRef>
              <c:f>'[4]MLE PM805'!$D$41:$K$41</c:f>
              <c:numCache>
                <c:formatCode>General</c:formatCode>
                <c:ptCount val="8"/>
                <c:pt idx="0">
                  <c:v>215.83135999999999</c:v>
                </c:pt>
                <c:pt idx="1">
                  <c:v>205.5076</c:v>
                </c:pt>
                <c:pt idx="2">
                  <c:v>196.01479999999998</c:v>
                </c:pt>
                <c:pt idx="3">
                  <c:v>195.10288</c:v>
                </c:pt>
                <c:pt idx="4">
                  <c:v>213.13975999999997</c:v>
                </c:pt>
                <c:pt idx="5">
                  <c:v>217.93775999999997</c:v>
                </c:pt>
                <c:pt idx="6">
                  <c:v>205.74247999999997</c:v>
                </c:pt>
                <c:pt idx="7">
                  <c:v>191.60560000000001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12B-4842-8F4B-C4BA51E82BFC}"/>
            </c:ext>
          </c:extLst>
        </c:ser>
        <c:ser>
          <c:idx val="17"/>
          <c:order val="17"/>
          <c:tx>
            <c:v>805 point 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PM805'!$D$44:$K$44</c:f>
              <c:numCache>
                <c:formatCode>General</c:formatCode>
                <c:ptCount val="8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  <c:pt idx="6">
                  <c:v>18.75</c:v>
                </c:pt>
                <c:pt idx="7">
                  <c:v>18.75</c:v>
                </c:pt>
              </c:numCache>
            </c:numRef>
          </c:xVal>
          <c:yVal>
            <c:numRef>
              <c:f>'[4]MLE PM805'!$D$43:$K$43</c:f>
              <c:numCache>
                <c:formatCode>General</c:formatCode>
                <c:ptCount val="8"/>
                <c:pt idx="0">
                  <c:v>90.773839999999993</c:v>
                </c:pt>
                <c:pt idx="1">
                  <c:v>83.902720000000002</c:v>
                </c:pt>
                <c:pt idx="2">
                  <c:v>87.695999999999998</c:v>
                </c:pt>
                <c:pt idx="3">
                  <c:v>81.641840000000002</c:v>
                </c:pt>
                <c:pt idx="4">
                  <c:v>50.844992000000005</c:v>
                </c:pt>
                <c:pt idx="5">
                  <c:v>95.058799999999991</c:v>
                </c:pt>
                <c:pt idx="6">
                  <c:v>87.438800000000001</c:v>
                </c:pt>
                <c:pt idx="7">
                  <c:v>85.393200000000007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12B-4842-8F4B-C4BA51E82BFC}"/>
            </c:ext>
          </c:extLst>
        </c:ser>
        <c:ser>
          <c:idx val="18"/>
          <c:order val="18"/>
          <c:tx>
            <c:v>805 point 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PM805'!$D$46:$K$46</c:f>
              <c:numCache>
                <c:formatCode>General</c:formatCode>
                <c:ptCount val="8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  <c:pt idx="6">
                  <c:v>24.433330000000002</c:v>
                </c:pt>
                <c:pt idx="7">
                  <c:v>24.433330000000002</c:v>
                </c:pt>
              </c:numCache>
            </c:numRef>
          </c:xVal>
          <c:yVal>
            <c:numRef>
              <c:f>'[4]MLE PM805'!$D$45:$K$45</c:f>
              <c:numCache>
                <c:formatCode>General</c:formatCode>
                <c:ptCount val="8"/>
                <c:pt idx="0">
                  <c:v>82.644719999999992</c:v>
                </c:pt>
                <c:pt idx="1">
                  <c:v>76.61033599999999</c:v>
                </c:pt>
                <c:pt idx="2">
                  <c:v>80.387039999999999</c:v>
                </c:pt>
                <c:pt idx="3">
                  <c:v>74.200320000000005</c:v>
                </c:pt>
                <c:pt idx="4">
                  <c:v>61.697288</c:v>
                </c:pt>
                <c:pt idx="5">
                  <c:v>87.85248</c:v>
                </c:pt>
                <c:pt idx="6">
                  <c:v>80.469759999999994</c:v>
                </c:pt>
                <c:pt idx="7">
                  <c:v>77.72404800000001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12B-4842-8F4B-C4BA51E82BFC}"/>
            </c:ext>
          </c:extLst>
        </c:ser>
        <c:ser>
          <c:idx val="19"/>
          <c:order val="19"/>
          <c:tx>
            <c:v>805 point 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PM805'!$D$48:$K$48</c:f>
              <c:numCache>
                <c:formatCode>General</c:formatCode>
                <c:ptCount val="8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  <c:pt idx="6">
                  <c:v>31.066669999999998</c:v>
                </c:pt>
                <c:pt idx="7">
                  <c:v>31.066669999999998</c:v>
                </c:pt>
              </c:numCache>
            </c:numRef>
          </c:xVal>
          <c:yVal>
            <c:numRef>
              <c:f>'[4]MLE PM805'!$D$47:$K$47</c:f>
              <c:numCache>
                <c:formatCode>General</c:formatCode>
                <c:ptCount val="8"/>
                <c:pt idx="0">
                  <c:v>75.907799999999995</c:v>
                </c:pt>
                <c:pt idx="1">
                  <c:v>69.749679999999998</c:v>
                </c:pt>
                <c:pt idx="2">
                  <c:v>75.062911999999997</c:v>
                </c:pt>
                <c:pt idx="3">
                  <c:v>69.028976</c:v>
                </c:pt>
                <c:pt idx="4">
                  <c:v>61.811040000000006</c:v>
                </c:pt>
                <c:pt idx="5">
                  <c:v>82.274079999999998</c:v>
                </c:pt>
                <c:pt idx="6">
                  <c:v>74.93998400000001</c:v>
                </c:pt>
                <c:pt idx="7">
                  <c:v>72.832256000000001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12B-4842-8F4B-C4BA51E82BFC}"/>
            </c:ext>
          </c:extLst>
        </c:ser>
        <c:ser>
          <c:idx val="20"/>
          <c:order val="20"/>
          <c:tx>
            <c:v>805 point 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PM805'!$D$50:$K$50</c:f>
              <c:numCache>
                <c:formatCode>General</c:formatCode>
                <c:ptCount val="8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  <c:pt idx="6">
                  <c:v>36.883330000000001</c:v>
                </c:pt>
                <c:pt idx="7">
                  <c:v>36.883330000000001</c:v>
                </c:pt>
              </c:numCache>
            </c:numRef>
          </c:xVal>
          <c:yVal>
            <c:numRef>
              <c:f>'[4]MLE PM805'!$D$49:$K$49</c:f>
              <c:numCache>
                <c:formatCode>General</c:formatCode>
                <c:ptCount val="8"/>
                <c:pt idx="0">
                  <c:v>397.41431999999998</c:v>
                </c:pt>
                <c:pt idx="1">
                  <c:v>356.37008000000003</c:v>
                </c:pt>
                <c:pt idx="2">
                  <c:v>334.58895999999999</c:v>
                </c:pt>
                <c:pt idx="3">
                  <c:v>338.40911999999997</c:v>
                </c:pt>
                <c:pt idx="4">
                  <c:v>411.97176000000002</c:v>
                </c:pt>
                <c:pt idx="5">
                  <c:v>322.94328000000002</c:v>
                </c:pt>
                <c:pt idx="6">
                  <c:v>346.93240000000003</c:v>
                </c:pt>
                <c:pt idx="7">
                  <c:v>304.72167999999999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12B-4842-8F4B-C4BA51E82BFC}"/>
            </c:ext>
          </c:extLst>
        </c:ser>
        <c:ser>
          <c:idx val="21"/>
          <c:order val="21"/>
          <c:tx>
            <c:v>805 point 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PM805'!$D$52:$K$52</c:f>
              <c:numCache>
                <c:formatCode>General</c:formatCode>
                <c:ptCount val="8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  <c:pt idx="6">
                  <c:v>42.583329999999997</c:v>
                </c:pt>
                <c:pt idx="7">
                  <c:v>42.583329999999997</c:v>
                </c:pt>
              </c:numCache>
            </c:numRef>
          </c:xVal>
          <c:yVal>
            <c:numRef>
              <c:f>'[4]MLE PM805'!$D$51:$K$51</c:f>
              <c:numCache>
                <c:formatCode>General</c:formatCode>
                <c:ptCount val="8"/>
                <c:pt idx="0">
                  <c:v>410.59343999999999</c:v>
                </c:pt>
                <c:pt idx="1">
                  <c:v>358.07712000000004</c:v>
                </c:pt>
                <c:pt idx="2">
                  <c:v>338.04912000000002</c:v>
                </c:pt>
                <c:pt idx="3">
                  <c:v>322.59775999999999</c:v>
                </c:pt>
                <c:pt idx="4">
                  <c:v>434.85464000000002</c:v>
                </c:pt>
                <c:pt idx="5">
                  <c:v>343.67487999999997</c:v>
                </c:pt>
                <c:pt idx="6">
                  <c:v>347.76864</c:v>
                </c:pt>
                <c:pt idx="7">
                  <c:v>303.85424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12B-4842-8F4B-C4BA51E82BFC}"/>
            </c:ext>
          </c:extLst>
        </c:ser>
        <c:ser>
          <c:idx val="22"/>
          <c:order val="22"/>
          <c:tx>
            <c:v>805 point 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PM805'!$D$54:$K$54</c:f>
              <c:numCache>
                <c:formatCode>General</c:formatCode>
                <c:ptCount val="8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  <c:pt idx="6">
                  <c:v>48.266669999999998</c:v>
                </c:pt>
                <c:pt idx="7">
                  <c:v>48.266669999999998</c:v>
                </c:pt>
              </c:numCache>
            </c:numRef>
          </c:xVal>
          <c:yVal>
            <c:numRef>
              <c:f>'[4]MLE PM805'!$D$53:$K$53</c:f>
              <c:numCache>
                <c:formatCode>General</c:formatCode>
                <c:ptCount val="8"/>
                <c:pt idx="0">
                  <c:v>386.52440000000001</c:v>
                </c:pt>
                <c:pt idx="1">
                  <c:v>333.88567999999998</c:v>
                </c:pt>
                <c:pt idx="2">
                  <c:v>313.98879999999997</c:v>
                </c:pt>
                <c:pt idx="3">
                  <c:v>304.85160000000002</c:v>
                </c:pt>
                <c:pt idx="4">
                  <c:v>421.03271999999998</c:v>
                </c:pt>
                <c:pt idx="5">
                  <c:v>335.67192</c:v>
                </c:pt>
                <c:pt idx="6">
                  <c:v>331.83136000000002</c:v>
                </c:pt>
                <c:pt idx="7">
                  <c:v>289.58456000000001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12B-4842-8F4B-C4BA51E82BFC}"/>
            </c:ext>
          </c:extLst>
        </c:ser>
        <c:ser>
          <c:idx val="23"/>
          <c:order val="23"/>
          <c:tx>
            <c:v>805 point 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PM805'!$D$56:$K$56</c:f>
              <c:numCache>
                <c:formatCode>General</c:formatCode>
                <c:ptCount val="8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  <c:pt idx="6">
                  <c:v>54.1</c:v>
                </c:pt>
                <c:pt idx="7">
                  <c:v>54.1</c:v>
                </c:pt>
              </c:numCache>
            </c:numRef>
          </c:xVal>
          <c:yVal>
            <c:numRef>
              <c:f>'[4]MLE PM805'!$D$55:$K$55</c:f>
              <c:numCache>
                <c:formatCode>General</c:formatCode>
                <c:ptCount val="8"/>
                <c:pt idx="0">
                  <c:v>57.916927999999999</c:v>
                </c:pt>
                <c:pt idx="1">
                  <c:v>46.787344000000004</c:v>
                </c:pt>
                <c:pt idx="2">
                  <c:v>56.110752000000005</c:v>
                </c:pt>
                <c:pt idx="3">
                  <c:v>47.296599999999998</c:v>
                </c:pt>
                <c:pt idx="4">
                  <c:v>37.057159999999996</c:v>
                </c:pt>
                <c:pt idx="5">
                  <c:v>57.517151999999996</c:v>
                </c:pt>
                <c:pt idx="6">
                  <c:v>52.560712000000002</c:v>
                </c:pt>
                <c:pt idx="7">
                  <c:v>56.686271999999995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12B-4842-8F4B-C4BA51E82BFC}"/>
            </c:ext>
          </c:extLst>
        </c:ser>
        <c:ser>
          <c:idx val="24"/>
          <c:order val="24"/>
          <c:tx>
            <c:v>805 point 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PM805'!$D$58:$K$58</c:f>
              <c:numCache>
                <c:formatCode>General</c:formatCode>
                <c:ptCount val="8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  <c:pt idx="6">
                  <c:v>59.75</c:v>
                </c:pt>
                <c:pt idx="7">
                  <c:v>59.75</c:v>
                </c:pt>
              </c:numCache>
            </c:numRef>
          </c:xVal>
          <c:yVal>
            <c:numRef>
              <c:f>'[4]MLE PM805'!$D$57:$K$57</c:f>
              <c:numCache>
                <c:formatCode>General</c:formatCode>
                <c:ptCount val="8"/>
                <c:pt idx="0">
                  <c:v>62.672439999999995</c:v>
                </c:pt>
                <c:pt idx="1">
                  <c:v>45.261479999999999</c:v>
                </c:pt>
                <c:pt idx="2">
                  <c:v>55.550351999999997</c:v>
                </c:pt>
                <c:pt idx="3">
                  <c:v>44.296287999999997</c:v>
                </c:pt>
                <c:pt idx="4">
                  <c:v>35.219968000000001</c:v>
                </c:pt>
                <c:pt idx="5">
                  <c:v>55.663919999999997</c:v>
                </c:pt>
                <c:pt idx="6">
                  <c:v>52.796360000000007</c:v>
                </c:pt>
                <c:pt idx="7">
                  <c:v>52.316231999999999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12B-4842-8F4B-C4BA51E82BFC}"/>
            </c:ext>
          </c:extLst>
        </c:ser>
        <c:ser>
          <c:idx val="25"/>
          <c:order val="25"/>
          <c:tx>
            <c:v>805 point 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'[4]MLE PM805'!$D$60:$K$60</c:f>
              <c:numCache>
                <c:formatCode>General</c:formatCode>
                <c:ptCount val="8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  <c:pt idx="6">
                  <c:v>65.433329999999998</c:v>
                </c:pt>
                <c:pt idx="7">
                  <c:v>65.433329999999998</c:v>
                </c:pt>
              </c:numCache>
            </c:numRef>
          </c:xVal>
          <c:yVal>
            <c:numRef>
              <c:f>'[4]MLE PM805'!$D$59:$K$59</c:f>
              <c:numCache>
                <c:formatCode>General</c:formatCode>
                <c:ptCount val="8"/>
                <c:pt idx="0">
                  <c:v>70.058408</c:v>
                </c:pt>
                <c:pt idx="1">
                  <c:v>45.761288</c:v>
                </c:pt>
                <c:pt idx="2">
                  <c:v>62.346415999999998</c:v>
                </c:pt>
                <c:pt idx="3">
                  <c:v>44.26164</c:v>
                </c:pt>
                <c:pt idx="4">
                  <c:v>35.813832000000005</c:v>
                </c:pt>
                <c:pt idx="5">
                  <c:v>57.469064000000003</c:v>
                </c:pt>
                <c:pt idx="6">
                  <c:v>51.949839999999995</c:v>
                </c:pt>
                <c:pt idx="7">
                  <c:v>51.834744000000001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12B-4842-8F4B-C4BA51E8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28735"/>
        <c:axId val="420730383"/>
      </c:scatterChart>
      <c:valAx>
        <c:axId val="42072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30383"/>
        <c:crosses val="autoZero"/>
        <c:crossBetween val="midCat"/>
      </c:valAx>
      <c:valAx>
        <c:axId val="42073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28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01160389148514"/>
          <c:y val="7.5095051413501729E-2"/>
          <c:w val="0.81098839610851481"/>
          <c:h val="0.83953126201077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'[4]MLE PM805'!$AU$48:$AV$48</c:f>
                <c:numCache>
                  <c:formatCode>General</c:formatCode>
                  <c:ptCount val="2"/>
                  <c:pt idx="0">
                    <c:v>42.251271228949051</c:v>
                  </c:pt>
                  <c:pt idx="1">
                    <c:v>43.56533500538859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'[4]MLE PM805'!$AU$47:$AV$47</c:f>
              <c:numCache>
                <c:formatCode>General</c:formatCode>
                <c:ptCount val="2"/>
                <c:pt idx="0">
                  <c:v>228.50454964705881</c:v>
                </c:pt>
                <c:pt idx="1">
                  <c:v>298.12447033333336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7-5341-9E89-BE8ACCF1C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598527"/>
        <c:axId val="478364879"/>
      </c:barChart>
      <c:catAx>
        <c:axId val="4785985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8364879"/>
        <c:crosses val="autoZero"/>
        <c:auto val="1"/>
        <c:lblAlgn val="ctr"/>
        <c:lblOffset val="100"/>
        <c:noMultiLvlLbl val="0"/>
      </c:catAx>
      <c:valAx>
        <c:axId val="478364879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598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19022664246347"/>
          <c:y val="0.10505325817613688"/>
          <c:w val="0.79880977335753656"/>
          <c:h val="0.77551431893486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'[4]MLE PM805'!$AX$48:$AY$48</c:f>
                <c:numCache>
                  <c:formatCode>General</c:formatCode>
                  <c:ptCount val="2"/>
                  <c:pt idx="0">
                    <c:v>37.958002558260837</c:v>
                  </c:pt>
                  <c:pt idx="1">
                    <c:v>33.098872034376072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'[4]MLE PM805'!$AX$47:$AY$47</c:f>
              <c:numCache>
                <c:formatCode>General</c:formatCode>
                <c:ptCount val="2"/>
                <c:pt idx="0">
                  <c:v>62.299182222222221</c:v>
                </c:pt>
                <c:pt idx="1">
                  <c:v>134.52439652173913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9-CF43-AE07-CCC0906C4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386367"/>
        <c:axId val="485594991"/>
      </c:barChart>
      <c:catAx>
        <c:axId val="8003863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5594991"/>
        <c:crosses val="autoZero"/>
        <c:auto val="1"/>
        <c:lblAlgn val="ctr"/>
        <c:lblOffset val="100"/>
        <c:noMultiLvlLbl val="0"/>
      </c:catAx>
      <c:valAx>
        <c:axId val="485594991"/>
        <c:scaling>
          <c:orientation val="minMax"/>
          <c:max val="1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38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Neg Control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'[5]Fig 4E BEAS'!$B$18:$B$29</c:f>
              <c:numCache>
                <c:formatCode>0.0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 formatCode="0.00">
                  <c:v>31.066669999999998</c:v>
                </c:pt>
                <c:pt idx="6" formatCode="0.00">
                  <c:v>36.883330000000001</c:v>
                </c:pt>
                <c:pt idx="7" formatCode="0.00">
                  <c:v>42.583329999999997</c:v>
                </c:pt>
                <c:pt idx="8" formatCode="0.00">
                  <c:v>48.266669999999998</c:v>
                </c:pt>
                <c:pt idx="9" formatCode="0.00">
                  <c:v>54.1</c:v>
                </c:pt>
                <c:pt idx="10" formatCode="0.00">
                  <c:v>59.75</c:v>
                </c:pt>
                <c:pt idx="11" formatCode="0.00">
                  <c:v>65.433329999999998</c:v>
                </c:pt>
              </c:numCache>
            </c:numRef>
          </c:xVal>
          <c:yVal>
            <c:numRef>
              <c:f>'[5]Fig 4E BEAS'!$C$18:$C$29</c:f>
              <c:numCache>
                <c:formatCode>General</c:formatCode>
                <c:ptCount val="12"/>
                <c:pt idx="0">
                  <c:v>189.666700270154</c:v>
                </c:pt>
                <c:pt idx="1">
                  <c:v>168.46829932219615</c:v>
                </c:pt>
                <c:pt idx="2">
                  <c:v>169.86395995217214</c:v>
                </c:pt>
                <c:pt idx="3">
                  <c:v>100</c:v>
                </c:pt>
                <c:pt idx="4">
                  <c:v>89.631625543412298</c:v>
                </c:pt>
                <c:pt idx="5">
                  <c:v>102.80490384711167</c:v>
                </c:pt>
                <c:pt idx="6">
                  <c:v>269.27135646981026</c:v>
                </c:pt>
                <c:pt idx="7">
                  <c:v>281.97095263020555</c:v>
                </c:pt>
                <c:pt idx="8">
                  <c:v>283.1738274759503</c:v>
                </c:pt>
                <c:pt idx="9">
                  <c:v>66.875647917832779</c:v>
                </c:pt>
                <c:pt idx="10">
                  <c:v>60.409171530968692</c:v>
                </c:pt>
                <c:pt idx="11">
                  <c:v>57.617739416206312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1-C14E-B253-943CE4456BED}"/>
            </c:ext>
          </c:extLst>
        </c:ser>
        <c:ser>
          <c:idx val="1"/>
          <c:order val="1"/>
          <c:tx>
            <c:v>N1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BEAS'!$C$69:$I$69</c:f>
              <c:numCache>
                <c:formatCode>0.0</c:formatCode>
                <c:ptCount val="7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</c:numCache>
            </c:numRef>
          </c:xVal>
          <c:yVal>
            <c:numRef>
              <c:f>'[5]Fig 4E BEAS'!$C$68:$I$68</c:f>
              <c:numCache>
                <c:formatCode>General</c:formatCode>
                <c:ptCount val="7"/>
                <c:pt idx="0">
                  <c:v>158.03867942822399</c:v>
                </c:pt>
                <c:pt idx="1">
                  <c:v>211.565379722454</c:v>
                </c:pt>
                <c:pt idx="2">
                  <c:v>170.25252413618699</c:v>
                </c:pt>
                <c:pt idx="3">
                  <c:v>200.51159267640401</c:v>
                </c:pt>
                <c:pt idx="4">
                  <c:v>211.35835362857901</c:v>
                </c:pt>
                <c:pt idx="5">
                  <c:v>184.288992962072</c:v>
                </c:pt>
                <c:pt idx="6">
                  <c:v>191.65137933715801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E1-C14E-B253-943CE4456BED}"/>
            </c:ext>
          </c:extLst>
        </c:ser>
        <c:ser>
          <c:idx val="2"/>
          <c:order val="2"/>
          <c:tx>
            <c:v>N2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BEAS'!$C$71:$I$71</c:f>
              <c:numCache>
                <c:formatCode>0.0</c:formatCode>
                <c:ptCount val="7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  <c:pt idx="6">
                  <c:v>7.1</c:v>
                </c:pt>
              </c:numCache>
            </c:numRef>
          </c:xVal>
          <c:yVal>
            <c:numRef>
              <c:f>'[5]Fig 4E BEAS'!$C$70:$I$70</c:f>
              <c:numCache>
                <c:formatCode>General</c:formatCode>
                <c:ptCount val="7"/>
                <c:pt idx="0">
                  <c:v>146.04764555621799</c:v>
                </c:pt>
                <c:pt idx="1">
                  <c:v>186.30489069108299</c:v>
                </c:pt>
                <c:pt idx="2">
                  <c:v>153.10699215341299</c:v>
                </c:pt>
                <c:pt idx="3">
                  <c:v>171.372028728164</c:v>
                </c:pt>
                <c:pt idx="4">
                  <c:v>185.22042449029601</c:v>
                </c:pt>
                <c:pt idx="5">
                  <c:v>169.216631925451</c:v>
                </c:pt>
                <c:pt idx="6">
                  <c:v>168.00948171074799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E1-C14E-B253-943CE4456BED}"/>
            </c:ext>
          </c:extLst>
        </c:ser>
        <c:ser>
          <c:idx val="3"/>
          <c:order val="3"/>
          <c:tx>
            <c:v>N3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BEAS'!$C$73:$I$73</c:f>
              <c:numCache>
                <c:formatCode>0.0</c:formatCode>
                <c:ptCount val="7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  <c:pt idx="6">
                  <c:v>12.85</c:v>
                </c:pt>
              </c:numCache>
            </c:numRef>
          </c:xVal>
          <c:yVal>
            <c:numRef>
              <c:f>'[5]Fig 4E BEAS'!$C$72:$I$72</c:f>
              <c:numCache>
                <c:formatCode>General</c:formatCode>
                <c:ptCount val="7"/>
                <c:pt idx="0">
                  <c:v>150.338278994061</c:v>
                </c:pt>
                <c:pt idx="1">
                  <c:v>183.78103476833601</c:v>
                </c:pt>
                <c:pt idx="2">
                  <c:v>153.26645371777801</c:v>
                </c:pt>
                <c:pt idx="3">
                  <c:v>170.19367235707401</c:v>
                </c:pt>
                <c:pt idx="4">
                  <c:v>185.60521465197101</c:v>
                </c:pt>
                <c:pt idx="5">
                  <c:v>172.98361117211101</c:v>
                </c:pt>
                <c:pt idx="6">
                  <c:v>172.879454003874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E1-C14E-B253-943CE4456BED}"/>
            </c:ext>
          </c:extLst>
        </c:ser>
        <c:ser>
          <c:idx val="4"/>
          <c:order val="4"/>
          <c:tx>
            <c:v>N4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BEAS'!$C$75:$I$75</c:f>
              <c:numCache>
                <c:formatCode>0.0</c:formatCode>
                <c:ptCount val="7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  <c:pt idx="6">
                  <c:v>18.75</c:v>
                </c:pt>
              </c:numCache>
            </c:numRef>
          </c:xVal>
          <c:yVal>
            <c:numRef>
              <c:f>'[5]Fig 4E BEAS'!$C$74:$I$74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E1-C14E-B253-943CE4456BED}"/>
            </c:ext>
          </c:extLst>
        </c:ser>
        <c:ser>
          <c:idx val="5"/>
          <c:order val="5"/>
          <c:tx>
            <c:v>N5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BEAS'!$C$77:$I$77</c:f>
              <c:numCache>
                <c:formatCode>0.0</c:formatCode>
                <c:ptCount val="7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  <c:pt idx="6">
                  <c:v>24.433330000000002</c:v>
                </c:pt>
              </c:numCache>
            </c:numRef>
          </c:xVal>
          <c:yVal>
            <c:numRef>
              <c:f>'[5]Fig 4E BEAS'!$C$76:$I$76</c:f>
              <c:numCache>
                <c:formatCode>General</c:formatCode>
                <c:ptCount val="7"/>
                <c:pt idx="0">
                  <c:v>91.049118701155294</c:v>
                </c:pt>
                <c:pt idx="1">
                  <c:v>93.553992565118406</c:v>
                </c:pt>
                <c:pt idx="2">
                  <c:v>79.134377726923404</c:v>
                </c:pt>
                <c:pt idx="3">
                  <c:v>84.723151476731999</c:v>
                </c:pt>
                <c:pt idx="4">
                  <c:v>88.657884677059897</c:v>
                </c:pt>
                <c:pt idx="5">
                  <c:v>97.678054595244404</c:v>
                </c:pt>
                <c:pt idx="6">
                  <c:v>92.624799061652794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E1-C14E-B253-943CE4456BED}"/>
            </c:ext>
          </c:extLst>
        </c:ser>
        <c:ser>
          <c:idx val="6"/>
          <c:order val="6"/>
          <c:tx>
            <c:v>N6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BEAS'!$C$79:$I$79</c:f>
              <c:numCache>
                <c:formatCode>0.0</c:formatCode>
                <c:ptCount val="7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  <c:pt idx="6">
                  <c:v>31.066669999999998</c:v>
                </c:pt>
              </c:numCache>
            </c:numRef>
          </c:xVal>
          <c:yVal>
            <c:numRef>
              <c:f>'[5]Fig 4E BEAS'!$C$78:$I$78</c:f>
              <c:numCache>
                <c:formatCode>General</c:formatCode>
                <c:ptCount val="7"/>
                <c:pt idx="0">
                  <c:v>102.81339365790799</c:v>
                </c:pt>
                <c:pt idx="1">
                  <c:v>106.198990352572</c:v>
                </c:pt>
                <c:pt idx="2">
                  <c:v>92.065915120416406</c:v>
                </c:pt>
                <c:pt idx="3">
                  <c:v>97.432846917758297</c:v>
                </c:pt>
                <c:pt idx="4">
                  <c:v>102.27987895169299</c:v>
                </c:pt>
                <c:pt idx="5">
                  <c:v>112.038202114161</c:v>
                </c:pt>
                <c:pt idx="6">
                  <c:v>106.805099815273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E1-C14E-B253-943CE4456BED}"/>
            </c:ext>
          </c:extLst>
        </c:ser>
        <c:ser>
          <c:idx val="7"/>
          <c:order val="7"/>
          <c:tx>
            <c:v>N7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BEAS'!$C$81:$I$81</c:f>
              <c:numCache>
                <c:formatCode>0.0</c:formatCode>
                <c:ptCount val="7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  <c:pt idx="6">
                  <c:v>36.883330000000001</c:v>
                </c:pt>
              </c:numCache>
            </c:numRef>
          </c:xVal>
          <c:yVal>
            <c:numRef>
              <c:f>'[5]Fig 4E BEAS'!$C$80:$I$80</c:f>
              <c:numCache>
                <c:formatCode>General</c:formatCode>
                <c:ptCount val="7"/>
                <c:pt idx="0">
                  <c:v>215.74490887561299</c:v>
                </c:pt>
                <c:pt idx="1">
                  <c:v>281.16687922676601</c:v>
                </c:pt>
                <c:pt idx="2">
                  <c:v>242.76848656780001</c:v>
                </c:pt>
                <c:pt idx="3">
                  <c:v>262.03371451349199</c:v>
                </c:pt>
                <c:pt idx="4">
                  <c:v>296.33837093834802</c:v>
                </c:pt>
                <c:pt idx="5">
                  <c:v>265.43206528189398</c:v>
                </c:pt>
                <c:pt idx="6">
                  <c:v>321.41506988475902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E1-C14E-B253-943CE4456BED}"/>
            </c:ext>
          </c:extLst>
        </c:ser>
        <c:ser>
          <c:idx val="8"/>
          <c:order val="8"/>
          <c:tx>
            <c:v>N8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BEAS'!$C$83:$I$83</c:f>
              <c:numCache>
                <c:formatCode>0.0</c:formatCode>
                <c:ptCount val="7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  <c:pt idx="6">
                  <c:v>42.583329999999997</c:v>
                </c:pt>
              </c:numCache>
            </c:numRef>
          </c:xVal>
          <c:yVal>
            <c:numRef>
              <c:f>'[5]Fig 4E BEAS'!$C$82:$I$82</c:f>
              <c:numCache>
                <c:formatCode>General</c:formatCode>
                <c:ptCount val="7"/>
                <c:pt idx="0">
                  <c:v>226.77763816838399</c:v>
                </c:pt>
                <c:pt idx="1">
                  <c:v>287.326394242432</c:v>
                </c:pt>
                <c:pt idx="2">
                  <c:v>300.472181917721</c:v>
                </c:pt>
                <c:pt idx="3">
                  <c:v>280.23604909227998</c:v>
                </c:pt>
                <c:pt idx="4">
                  <c:v>300.85752913020099</c:v>
                </c:pt>
                <c:pt idx="5">
                  <c:v>276.57872473089799</c:v>
                </c:pt>
                <c:pt idx="6">
                  <c:v>301.54815112952298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E1-C14E-B253-943CE4456BED}"/>
            </c:ext>
          </c:extLst>
        </c:ser>
        <c:ser>
          <c:idx val="9"/>
          <c:order val="9"/>
          <c:tx>
            <c:v>N9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BEAS'!$C$85:$I$85</c:f>
              <c:numCache>
                <c:formatCode>0.0</c:formatCode>
                <c:ptCount val="7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  <c:pt idx="6">
                  <c:v>48.266669999999998</c:v>
                </c:pt>
              </c:numCache>
            </c:numRef>
          </c:xVal>
          <c:yVal>
            <c:numRef>
              <c:f>'[5]Fig 4E BEAS'!$C$84:$I$84</c:f>
              <c:numCache>
                <c:formatCode>General</c:formatCode>
                <c:ptCount val="7"/>
                <c:pt idx="0">
                  <c:v>236.513771099401</c:v>
                </c:pt>
                <c:pt idx="1">
                  <c:v>289.77324974475101</c:v>
                </c:pt>
                <c:pt idx="2">
                  <c:v>305.53075578608099</c:v>
                </c:pt>
                <c:pt idx="3">
                  <c:v>280.74923057149402</c:v>
                </c:pt>
                <c:pt idx="4">
                  <c:v>297.57798836392601</c:v>
                </c:pt>
                <c:pt idx="5">
                  <c:v>280.62316802556001</c:v>
                </c:pt>
                <c:pt idx="6">
                  <c:v>291.44862874043901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FE1-C14E-B253-943CE4456BED}"/>
            </c:ext>
          </c:extLst>
        </c:ser>
        <c:ser>
          <c:idx val="10"/>
          <c:order val="10"/>
          <c:tx>
            <c:v>N10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BEAS'!$C$87:$I$87</c:f>
              <c:numCache>
                <c:formatCode>0.0</c:formatCode>
                <c:ptCount val="7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  <c:pt idx="6">
                  <c:v>54.1</c:v>
                </c:pt>
              </c:numCache>
            </c:numRef>
          </c:xVal>
          <c:yVal>
            <c:numRef>
              <c:f>'[5]Fig 4E BEAS'!$C$86:$I$86</c:f>
              <c:numCache>
                <c:formatCode>General</c:formatCode>
                <c:ptCount val="7"/>
                <c:pt idx="0">
                  <c:v>85.193178347375095</c:v>
                </c:pt>
                <c:pt idx="1">
                  <c:v>74.313431453297994</c:v>
                </c:pt>
                <c:pt idx="2">
                  <c:v>56.9738666650548</c:v>
                </c:pt>
                <c:pt idx="3">
                  <c:v>60.8860751500589</c:v>
                </c:pt>
                <c:pt idx="4">
                  <c:v>50.7245265788765</c:v>
                </c:pt>
                <c:pt idx="5">
                  <c:v>70.522684639253896</c:v>
                </c:pt>
                <c:pt idx="6">
                  <c:v>69.515772590912306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FE1-C14E-B253-943CE4456BED}"/>
            </c:ext>
          </c:extLst>
        </c:ser>
        <c:ser>
          <c:idx val="11"/>
          <c:order val="11"/>
          <c:tx>
            <c:v>N11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BEAS'!$C$89:$I$89</c:f>
              <c:numCache>
                <c:formatCode>0.0</c:formatCode>
                <c:ptCount val="7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  <c:pt idx="6">
                  <c:v>59.75</c:v>
                </c:pt>
              </c:numCache>
            </c:numRef>
          </c:xVal>
          <c:yVal>
            <c:numRef>
              <c:f>'[5]Fig 4E BEAS'!$C$88:$I$88</c:f>
              <c:numCache>
                <c:formatCode>General</c:formatCode>
                <c:ptCount val="7"/>
                <c:pt idx="0">
                  <c:v>67.752617471571298</c:v>
                </c:pt>
                <c:pt idx="1">
                  <c:v>66.657107301216499</c:v>
                </c:pt>
                <c:pt idx="2">
                  <c:v>56.6828270564707</c:v>
                </c:pt>
                <c:pt idx="3">
                  <c:v>55.0897980751175</c:v>
                </c:pt>
                <c:pt idx="4">
                  <c:v>47.398603996264001</c:v>
                </c:pt>
                <c:pt idx="5">
                  <c:v>64.073720624139</c:v>
                </c:pt>
                <c:pt idx="6">
                  <c:v>65.209526192001803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FE1-C14E-B253-943CE4456BED}"/>
            </c:ext>
          </c:extLst>
        </c:ser>
        <c:ser>
          <c:idx val="12"/>
          <c:order val="12"/>
          <c:tx>
            <c:v>N12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'[5]Fig 4E BEAS'!$C$91:$I$91</c:f>
              <c:numCache>
                <c:formatCode>0.0</c:formatCode>
                <c:ptCount val="7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  <c:pt idx="6">
                  <c:v>65.433329999999998</c:v>
                </c:pt>
              </c:numCache>
            </c:numRef>
          </c:xVal>
          <c:yVal>
            <c:numRef>
              <c:f>'[5]Fig 4E BEAS'!$C$90:$I$90</c:f>
              <c:numCache>
                <c:formatCode>General</c:formatCode>
                <c:ptCount val="7"/>
                <c:pt idx="0">
                  <c:v>62.636711565822097</c:v>
                </c:pt>
                <c:pt idx="1">
                  <c:v>63.360495660527</c:v>
                </c:pt>
                <c:pt idx="2">
                  <c:v>51.525594001902299</c:v>
                </c:pt>
                <c:pt idx="3">
                  <c:v>52.643813388448201</c:v>
                </c:pt>
                <c:pt idx="4">
                  <c:v>48.4205140183739</c:v>
                </c:pt>
                <c:pt idx="5">
                  <c:v>60.801610886375698</c:v>
                </c:pt>
                <c:pt idx="6">
                  <c:v>63.935436391994998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FE1-C14E-B253-943CE4456BED}"/>
            </c:ext>
          </c:extLst>
        </c:ser>
        <c:ser>
          <c:idx val="13"/>
          <c:order val="13"/>
          <c:tx>
            <c:v>long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BEAS'!$B$18:$B$29</c:f>
              <c:numCache>
                <c:formatCode>0.0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 formatCode="0.00">
                  <c:v>31.066669999999998</c:v>
                </c:pt>
                <c:pt idx="6" formatCode="0.00">
                  <c:v>36.883330000000001</c:v>
                </c:pt>
                <c:pt idx="7" formatCode="0.00">
                  <c:v>42.583329999999997</c:v>
                </c:pt>
                <c:pt idx="8" formatCode="0.00">
                  <c:v>48.266669999999998</c:v>
                </c:pt>
                <c:pt idx="9" formatCode="0.00">
                  <c:v>54.1</c:v>
                </c:pt>
                <c:pt idx="10" formatCode="0.00">
                  <c:v>59.75</c:v>
                </c:pt>
                <c:pt idx="11" formatCode="0.00">
                  <c:v>65.433329999999998</c:v>
                </c:pt>
              </c:numCache>
            </c:numRef>
          </c:xVal>
          <c:yVal>
            <c:numRef>
              <c:f>'[5]Fig 4E BEAS'!$E$18:$E$29</c:f>
              <c:numCache>
                <c:formatCode>General</c:formatCode>
                <c:ptCount val="12"/>
                <c:pt idx="0">
                  <c:v>212.9460991428862</c:v>
                </c:pt>
                <c:pt idx="1">
                  <c:v>197.0709503602408</c:v>
                </c:pt>
                <c:pt idx="2">
                  <c:v>195.77337188297648</c:v>
                </c:pt>
                <c:pt idx="3">
                  <c:v>100</c:v>
                </c:pt>
                <c:pt idx="4">
                  <c:v>96.381834424867137</c:v>
                </c:pt>
                <c:pt idx="5">
                  <c:v>109.35062591278984</c:v>
                </c:pt>
                <c:pt idx="6">
                  <c:v>361.64323429168849</c:v>
                </c:pt>
                <c:pt idx="7">
                  <c:v>338.25106981160872</c:v>
                </c:pt>
                <c:pt idx="8">
                  <c:v>336.44621821863456</c:v>
                </c:pt>
                <c:pt idx="9">
                  <c:v>71.957945036248518</c:v>
                </c:pt>
                <c:pt idx="10">
                  <c:v>63.650694676220887</c:v>
                </c:pt>
                <c:pt idx="11">
                  <c:v>61.147036334765367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FE1-C14E-B253-943CE4456BED}"/>
            </c:ext>
          </c:extLst>
        </c:ser>
        <c:ser>
          <c:idx val="14"/>
          <c:order val="14"/>
          <c:tx>
            <c:v>L1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BEAS'!$M$69:$R$69</c:f>
              <c:numCache>
                <c:formatCode>0.0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'[5]Fig 4E BEAS'!$M$68:$R$68</c:f>
              <c:numCache>
                <c:formatCode>General</c:formatCode>
                <c:ptCount val="6"/>
                <c:pt idx="0">
                  <c:v>204.18527796499399</c:v>
                </c:pt>
                <c:pt idx="1">
                  <c:v>199.68598409281199</c:v>
                </c:pt>
                <c:pt idx="2">
                  <c:v>224.21078348399701</c:v>
                </c:pt>
                <c:pt idx="3">
                  <c:v>211.14307033727701</c:v>
                </c:pt>
                <c:pt idx="4">
                  <c:v>220.24674271203401</c:v>
                </c:pt>
                <c:pt idx="5">
                  <c:v>218.20473626620301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FE1-C14E-B253-943CE4456BED}"/>
            </c:ext>
          </c:extLst>
        </c:ser>
        <c:ser>
          <c:idx val="15"/>
          <c:order val="15"/>
          <c:tx>
            <c:v>L2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BEAS'!$M$71:$R$71</c:f>
              <c:numCache>
                <c:formatCode>0.0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'[5]Fig 4E BEAS'!$M$70:$R$70</c:f>
              <c:numCache>
                <c:formatCode>General</c:formatCode>
                <c:ptCount val="6"/>
                <c:pt idx="0">
                  <c:v>194.48425324497799</c:v>
                </c:pt>
                <c:pt idx="1">
                  <c:v>183.58219137444499</c:v>
                </c:pt>
                <c:pt idx="2">
                  <c:v>204.766279607858</c:v>
                </c:pt>
                <c:pt idx="3">
                  <c:v>203.410618331943</c:v>
                </c:pt>
                <c:pt idx="4">
                  <c:v>200.821055883881</c:v>
                </c:pt>
                <c:pt idx="5">
                  <c:v>195.36130371834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FE1-C14E-B253-943CE4456BED}"/>
            </c:ext>
          </c:extLst>
        </c:ser>
        <c:ser>
          <c:idx val="16"/>
          <c:order val="16"/>
          <c:tx>
            <c:v>L3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BEAS'!$M$73:$R$73</c:f>
              <c:numCache>
                <c:formatCode>0.0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'[5]Fig 4E BEAS'!$M$72:$R$72</c:f>
              <c:numCache>
                <c:formatCode>General</c:formatCode>
                <c:ptCount val="6"/>
                <c:pt idx="0">
                  <c:v>194.414283589939</c:v>
                </c:pt>
                <c:pt idx="1">
                  <c:v>182.886840058855</c:v>
                </c:pt>
                <c:pt idx="2">
                  <c:v>203.93884029260701</c:v>
                </c:pt>
                <c:pt idx="3">
                  <c:v>202.675345307349</c:v>
                </c:pt>
                <c:pt idx="4">
                  <c:v>195.95646135469701</c:v>
                </c:pt>
                <c:pt idx="5">
                  <c:v>194.768460694412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FE1-C14E-B253-943CE4456BED}"/>
            </c:ext>
          </c:extLst>
        </c:ser>
        <c:ser>
          <c:idx val="17"/>
          <c:order val="17"/>
          <c:tx>
            <c:v>L4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6">
                    <a:lumMod val="80000"/>
                    <a:lumOff val="20000"/>
                  </a:schemeClr>
                </a:solidFill>
                <a:ln w="9525">
                  <a:solidFill>
                    <a:schemeClr val="accent6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3FE1-C14E-B253-943CE4456BED}"/>
              </c:ext>
            </c:extLst>
          </c:dPt>
          <c:xVal>
            <c:numRef>
              <c:f>'[5]Fig 4E BEAS'!$M$75:$R$75</c:f>
              <c:numCache>
                <c:formatCode>0.0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'[5]Fig 4E BEAS'!$M$74:$R$74</c:f>
              <c:numCache>
                <c:formatCode>0.00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FE1-C14E-B253-943CE4456BED}"/>
            </c:ext>
          </c:extLst>
        </c:ser>
        <c:ser>
          <c:idx val="18"/>
          <c:order val="18"/>
          <c:tx>
            <c:v>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BEAS'!$M$77:$R$77</c:f>
              <c:numCache>
                <c:formatCode>0.0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'[5]Fig 4E BEAS'!$M$76:$R$76</c:f>
              <c:numCache>
                <c:formatCode>General</c:formatCode>
                <c:ptCount val="6"/>
                <c:pt idx="0">
                  <c:v>95.109431669500097</c:v>
                </c:pt>
                <c:pt idx="1">
                  <c:v>92.786009590458406</c:v>
                </c:pt>
                <c:pt idx="2">
                  <c:v>102.880590802323</c:v>
                </c:pt>
                <c:pt idx="3">
                  <c:v>107.44176912101599</c:v>
                </c:pt>
                <c:pt idx="4">
                  <c:v>89.661899364650694</c:v>
                </c:pt>
                <c:pt idx="5">
                  <c:v>90.411306001254601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FE1-C14E-B253-943CE4456BED}"/>
            </c:ext>
          </c:extLst>
        </c:ser>
        <c:ser>
          <c:idx val="19"/>
          <c:order val="19"/>
          <c:tx>
            <c:v>L6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BEAS'!$M$79:$R$79</c:f>
              <c:numCache>
                <c:formatCode>0.0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'[5]Fig 4E BEAS'!$M$78:$R$78</c:f>
              <c:numCache>
                <c:formatCode>General</c:formatCode>
                <c:ptCount val="6"/>
                <c:pt idx="0">
                  <c:v>107.693602474903</c:v>
                </c:pt>
                <c:pt idx="1">
                  <c:v>101.694538284833</c:v>
                </c:pt>
                <c:pt idx="2">
                  <c:v>118.35534265724201</c:v>
                </c:pt>
                <c:pt idx="3">
                  <c:v>126.021411351144</c:v>
                </c:pt>
                <c:pt idx="4">
                  <c:v>100.497409673127</c:v>
                </c:pt>
                <c:pt idx="5">
                  <c:v>101.84145103549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FE1-C14E-B253-943CE4456BED}"/>
            </c:ext>
          </c:extLst>
        </c:ser>
        <c:ser>
          <c:idx val="20"/>
          <c:order val="20"/>
          <c:tx>
            <c:v>L7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BEAS'!$M$81:$R$81</c:f>
              <c:numCache>
                <c:formatCode>0.0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'[5]Fig 4E BEAS'!$M$80:$R$80</c:f>
              <c:numCache>
                <c:formatCode>General</c:formatCode>
                <c:ptCount val="6"/>
                <c:pt idx="0">
                  <c:v>322.118816221001</c:v>
                </c:pt>
                <c:pt idx="1">
                  <c:v>331.11024902702502</c:v>
                </c:pt>
                <c:pt idx="2">
                  <c:v>342.98319344419599</c:v>
                </c:pt>
                <c:pt idx="3">
                  <c:v>412.21772468652802</c:v>
                </c:pt>
                <c:pt idx="4">
                  <c:v>395.47441195805197</c:v>
                </c:pt>
                <c:pt idx="5">
                  <c:v>365.95501041332898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FE1-C14E-B253-943CE4456BED}"/>
            </c:ext>
          </c:extLst>
        </c:ser>
        <c:ser>
          <c:idx val="21"/>
          <c:order val="21"/>
          <c:tx>
            <c:v>L8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BEAS'!$M$83:$R$83</c:f>
              <c:numCache>
                <c:formatCode>0.0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'[5]Fig 4E BEAS'!$M$82:$R$82</c:f>
              <c:numCache>
                <c:formatCode>General</c:formatCode>
                <c:ptCount val="6"/>
                <c:pt idx="0">
                  <c:v>307.726346211899</c:v>
                </c:pt>
                <c:pt idx="1">
                  <c:v>324.00314789049003</c:v>
                </c:pt>
                <c:pt idx="2">
                  <c:v>341.20945323704098</c:v>
                </c:pt>
                <c:pt idx="3">
                  <c:v>379.48469953323303</c:v>
                </c:pt>
                <c:pt idx="4">
                  <c:v>343.52417266129299</c:v>
                </c:pt>
                <c:pt idx="5">
                  <c:v>333.55859933569599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FE1-C14E-B253-943CE4456BED}"/>
            </c:ext>
          </c:extLst>
        </c:ser>
        <c:ser>
          <c:idx val="22"/>
          <c:order val="22"/>
          <c:tx>
            <c:v>L9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BEAS'!$M$85:$R$85</c:f>
              <c:numCache>
                <c:formatCode>0.0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'[5]Fig 4E BEAS'!$M$84:$R$84</c:f>
              <c:numCache>
                <c:formatCode>General</c:formatCode>
                <c:ptCount val="6"/>
                <c:pt idx="0">
                  <c:v>311.88294173735898</c:v>
                </c:pt>
                <c:pt idx="1">
                  <c:v>309.160325392787</c:v>
                </c:pt>
                <c:pt idx="2">
                  <c:v>341.80387346482098</c:v>
                </c:pt>
                <c:pt idx="3">
                  <c:v>393.950617151355</c:v>
                </c:pt>
                <c:pt idx="4">
                  <c:v>330.047749647545</c:v>
                </c:pt>
                <c:pt idx="5">
                  <c:v>331.83180191794003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FE1-C14E-B253-943CE4456BED}"/>
            </c:ext>
          </c:extLst>
        </c:ser>
        <c:ser>
          <c:idx val="23"/>
          <c:order val="23"/>
          <c:tx>
            <c:v>L10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BEAS'!$M$87:$R$87</c:f>
              <c:numCache>
                <c:formatCode>0.0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'[5]Fig 4E BEAS'!$M$86:$R$86</c:f>
              <c:numCache>
                <c:formatCode>General</c:formatCode>
                <c:ptCount val="6"/>
                <c:pt idx="0">
                  <c:v>79.779483949489702</c:v>
                </c:pt>
                <c:pt idx="1">
                  <c:v>70.1601006558883</c:v>
                </c:pt>
                <c:pt idx="2">
                  <c:v>77.7210274335972</c:v>
                </c:pt>
                <c:pt idx="3">
                  <c:v>80.288206759172596</c:v>
                </c:pt>
                <c:pt idx="4">
                  <c:v>66.092429231034302</c:v>
                </c:pt>
                <c:pt idx="5">
                  <c:v>57.706422188308998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FE1-C14E-B253-943CE4456BED}"/>
            </c:ext>
          </c:extLst>
        </c:ser>
        <c:ser>
          <c:idx val="24"/>
          <c:order val="24"/>
          <c:tx>
            <c:v>L11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BEAS'!$M$89:$R$89</c:f>
              <c:numCache>
                <c:formatCode>0.0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'[5]Fig 4E BEAS'!$M$88:$R$88</c:f>
              <c:numCache>
                <c:formatCode>General</c:formatCode>
                <c:ptCount val="6"/>
                <c:pt idx="0">
                  <c:v>65.741942637914406</c:v>
                </c:pt>
                <c:pt idx="1">
                  <c:v>60.942306217256203</c:v>
                </c:pt>
                <c:pt idx="2">
                  <c:v>69.299453967716801</c:v>
                </c:pt>
                <c:pt idx="3">
                  <c:v>71.368335751298204</c:v>
                </c:pt>
                <c:pt idx="4">
                  <c:v>58.651310495152302</c:v>
                </c:pt>
                <c:pt idx="5">
                  <c:v>55.9008189879874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FE1-C14E-B253-943CE4456BED}"/>
            </c:ext>
          </c:extLst>
        </c:ser>
        <c:ser>
          <c:idx val="25"/>
          <c:order val="25"/>
          <c:tx>
            <c:v>L12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'[5]Fig 4E BEAS'!$M$91:$R$91</c:f>
              <c:numCache>
                <c:formatCode>0.0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'[5]Fig 4E BEAS'!$M$90:$R$90</c:f>
              <c:numCache>
                <c:formatCode>General</c:formatCode>
                <c:ptCount val="6"/>
                <c:pt idx="0">
                  <c:v>61.478625218419403</c:v>
                </c:pt>
                <c:pt idx="1">
                  <c:v>62.373244727565897</c:v>
                </c:pt>
                <c:pt idx="2">
                  <c:v>65.880276306658899</c:v>
                </c:pt>
                <c:pt idx="3">
                  <c:v>67.247942926187605</c:v>
                </c:pt>
                <c:pt idx="4">
                  <c:v>55.8466877634106</c:v>
                </c:pt>
                <c:pt idx="5">
                  <c:v>54.0554410663498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FE1-C14E-B253-943CE4456BED}"/>
            </c:ext>
          </c:extLst>
        </c:ser>
        <c:ser>
          <c:idx val="26"/>
          <c:order val="26"/>
          <c:tx>
            <c:v>small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BEAS'!$B$18:$B$29</c:f>
              <c:numCache>
                <c:formatCode>0.0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 formatCode="0.00">
                  <c:v>31.066669999999998</c:v>
                </c:pt>
                <c:pt idx="6" formatCode="0.00">
                  <c:v>36.883330000000001</c:v>
                </c:pt>
                <c:pt idx="7" formatCode="0.00">
                  <c:v>42.583329999999997</c:v>
                </c:pt>
                <c:pt idx="8" formatCode="0.00">
                  <c:v>48.266669999999998</c:v>
                </c:pt>
                <c:pt idx="9" formatCode="0.00">
                  <c:v>54.1</c:v>
                </c:pt>
                <c:pt idx="10" formatCode="0.00">
                  <c:v>59.75</c:v>
                </c:pt>
                <c:pt idx="11" formatCode="0.00">
                  <c:v>65.433329999999998</c:v>
                </c:pt>
              </c:numCache>
            </c:numRef>
          </c:xVal>
          <c:yVal>
            <c:numRef>
              <c:f>'[5]Fig 4E BEAS'!$G$18:$G$29</c:f>
              <c:numCache>
                <c:formatCode>General</c:formatCode>
                <c:ptCount val="12"/>
                <c:pt idx="0">
                  <c:v>222.01315964907138</c:v>
                </c:pt>
                <c:pt idx="1">
                  <c:v>201.59039472603678</c:v>
                </c:pt>
                <c:pt idx="2">
                  <c:v>199.66225159625139</c:v>
                </c:pt>
                <c:pt idx="3">
                  <c:v>100</c:v>
                </c:pt>
                <c:pt idx="4">
                  <c:v>96.896228440282016</c:v>
                </c:pt>
                <c:pt idx="5">
                  <c:v>112.07452416006261</c:v>
                </c:pt>
                <c:pt idx="6">
                  <c:v>330.81629474224542</c:v>
                </c:pt>
                <c:pt idx="7">
                  <c:v>330.4520038355588</c:v>
                </c:pt>
                <c:pt idx="8">
                  <c:v>325.50620301003784</c:v>
                </c:pt>
                <c:pt idx="9">
                  <c:v>65.90495274683839</c:v>
                </c:pt>
                <c:pt idx="10">
                  <c:v>60.860176566028294</c:v>
                </c:pt>
                <c:pt idx="11">
                  <c:v>58.388966181011583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FE1-C14E-B253-943CE4456BED}"/>
            </c:ext>
          </c:extLst>
        </c:ser>
        <c:ser>
          <c:idx val="27"/>
          <c:order val="27"/>
          <c:tx>
            <c:v>s1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BEAS'!$Y$68:$AC$68</c:f>
              <c:numCache>
                <c:formatCode>0.0</c:formatCode>
                <c:ptCount val="5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'[5]Fig 4E BEAS'!$Y$67:$AC$67</c:f>
              <c:numCache>
                <c:formatCode>General</c:formatCode>
                <c:ptCount val="5"/>
                <c:pt idx="0">
                  <c:v>199.34188270447601</c:v>
                </c:pt>
                <c:pt idx="1">
                  <c:v>238.32938071259201</c:v>
                </c:pt>
                <c:pt idx="2">
                  <c:v>219.21685638559401</c:v>
                </c:pt>
                <c:pt idx="3">
                  <c:v>224.82949541752299</c:v>
                </c:pt>
                <c:pt idx="4">
                  <c:v>228.34818302517201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FE1-C14E-B253-943CE4456BED}"/>
            </c:ext>
          </c:extLst>
        </c:ser>
        <c:ser>
          <c:idx val="28"/>
          <c:order val="28"/>
          <c:tx>
            <c:v>s2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BEAS'!$Y$70:$AC$70</c:f>
              <c:numCache>
                <c:formatCode>0.0</c:formatCode>
                <c:ptCount val="5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</c:numCache>
            </c:numRef>
          </c:xVal>
          <c:yVal>
            <c:numRef>
              <c:f>'[5]Fig 4E BEAS'!$Y$69:$AC$69</c:f>
              <c:numCache>
                <c:formatCode>General</c:formatCode>
                <c:ptCount val="5"/>
                <c:pt idx="0">
                  <c:v>175.051850343463</c:v>
                </c:pt>
                <c:pt idx="1">
                  <c:v>221.32929061458799</c:v>
                </c:pt>
                <c:pt idx="2">
                  <c:v>198.514294179952</c:v>
                </c:pt>
                <c:pt idx="3">
                  <c:v>205.30329660447899</c:v>
                </c:pt>
                <c:pt idx="4">
                  <c:v>207.75324188770199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FE1-C14E-B253-943CE4456BED}"/>
            </c:ext>
          </c:extLst>
        </c:ser>
        <c:ser>
          <c:idx val="29"/>
          <c:order val="29"/>
          <c:tx>
            <c:v>s3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BEAS'!$Y$72:$AC$72</c:f>
              <c:numCache>
                <c:formatCode>0.0</c:formatCode>
                <c:ptCount val="5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</c:numCache>
            </c:numRef>
          </c:xVal>
          <c:yVal>
            <c:numRef>
              <c:f>'[5]Fig 4E BEAS'!$Y$71:$AC$71</c:f>
              <c:numCache>
                <c:formatCode>General</c:formatCode>
                <c:ptCount val="5"/>
                <c:pt idx="0">
                  <c:v>174.894837200442</c:v>
                </c:pt>
                <c:pt idx="1">
                  <c:v>220.15202632704501</c:v>
                </c:pt>
                <c:pt idx="2">
                  <c:v>196.02403730491301</c:v>
                </c:pt>
                <c:pt idx="3">
                  <c:v>203.92334374524901</c:v>
                </c:pt>
                <c:pt idx="4">
                  <c:v>203.317013403608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3FE1-C14E-B253-943CE4456BED}"/>
            </c:ext>
          </c:extLst>
        </c:ser>
        <c:ser>
          <c:idx val="30"/>
          <c:order val="30"/>
          <c:tx>
            <c:v>s4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'[5]Fig 4E BEAS'!$Y$74:$AC$74</c:f>
              <c:numCache>
                <c:formatCode>0.0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'[5]Fig 4E BEAS'!$Y$73:$AC$73</c:f>
              <c:numCache>
                <c:formatCode>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3FE1-C14E-B253-943CE4456BED}"/>
            </c:ext>
          </c:extLst>
        </c:ser>
        <c:ser>
          <c:idx val="31"/>
          <c:order val="31"/>
          <c:tx>
            <c:v>s5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'[5]Fig 4E BEAS'!$Y$76:$AC$76</c:f>
              <c:numCache>
                <c:formatCode>0.0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'[5]Fig 4E BEAS'!$Y$75:$AC$75</c:f>
              <c:numCache>
                <c:formatCode>General</c:formatCode>
                <c:ptCount val="5"/>
                <c:pt idx="0">
                  <c:v>98.357635239169497</c:v>
                </c:pt>
                <c:pt idx="1">
                  <c:v>102.50949719705901</c:v>
                </c:pt>
                <c:pt idx="2">
                  <c:v>92.199498699220499</c:v>
                </c:pt>
                <c:pt idx="3">
                  <c:v>94.326270368936406</c:v>
                </c:pt>
                <c:pt idx="4">
                  <c:v>97.088240697024602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3FE1-C14E-B253-943CE4456BED}"/>
            </c:ext>
          </c:extLst>
        </c:ser>
        <c:ser>
          <c:idx val="32"/>
          <c:order val="32"/>
          <c:tx>
            <c:v>s6</c:v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'[5]Fig 4E BEAS'!$Y$78:$AC$78</c:f>
              <c:numCache>
                <c:formatCode>0.0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'[5]Fig 4E BEAS'!$Y$77:$AC$77</c:f>
              <c:numCache>
                <c:formatCode>General</c:formatCode>
                <c:ptCount val="5"/>
                <c:pt idx="0">
                  <c:v>112.81472140491699</c:v>
                </c:pt>
                <c:pt idx="1">
                  <c:v>117.771755698929</c:v>
                </c:pt>
                <c:pt idx="2">
                  <c:v>102.939308258446</c:v>
                </c:pt>
                <c:pt idx="3">
                  <c:v>111.034280149841</c:v>
                </c:pt>
                <c:pt idx="4">
                  <c:v>115.81255528817999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3FE1-C14E-B253-943CE4456BED}"/>
            </c:ext>
          </c:extLst>
        </c:ser>
        <c:ser>
          <c:idx val="33"/>
          <c:order val="33"/>
          <c:tx>
            <c:v>s7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BEAS'!$Z$80:$AC$80</c:f>
              <c:numCache>
                <c:formatCode>0.0</c:formatCode>
                <c:ptCount val="4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</c:numCache>
            </c:numRef>
          </c:xVal>
          <c:yVal>
            <c:numRef>
              <c:f>'[5]Fig 4E BEAS'!$Z$79:$AC$79</c:f>
              <c:numCache>
                <c:formatCode>General</c:formatCode>
                <c:ptCount val="4"/>
                <c:pt idx="0">
                  <c:v>386.10827530900798</c:v>
                </c:pt>
                <c:pt idx="1">
                  <c:v>312.01030679056402</c:v>
                </c:pt>
                <c:pt idx="2">
                  <c:v>417.19292885649799</c:v>
                </c:pt>
                <c:pt idx="3">
                  <c:v>339.23365859050699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FE1-C14E-B253-943CE4456BED}"/>
            </c:ext>
          </c:extLst>
        </c:ser>
        <c:ser>
          <c:idx val="34"/>
          <c:order val="34"/>
          <c:tx>
            <c:v>s8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BEAS'!$Z$82:$AC$82</c:f>
              <c:numCache>
                <c:formatCode>0.0</c:formatCode>
                <c:ptCount val="4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</c:numCache>
            </c:numRef>
          </c:xVal>
          <c:yVal>
            <c:numRef>
              <c:f>'[5]Fig 4E BEAS'!$Z$81:$AC$81</c:f>
              <c:numCache>
                <c:formatCode>General</c:formatCode>
                <c:ptCount val="4"/>
                <c:pt idx="0">
                  <c:v>371.19701284065201</c:v>
                </c:pt>
                <c:pt idx="1">
                  <c:v>319.628658615093</c:v>
                </c:pt>
                <c:pt idx="2">
                  <c:v>394.84200492148801</c:v>
                </c:pt>
                <c:pt idx="3">
                  <c:v>336.71893605844002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FE1-C14E-B253-943CE4456BED}"/>
            </c:ext>
          </c:extLst>
        </c:ser>
        <c:ser>
          <c:idx val="35"/>
          <c:order val="35"/>
          <c:tx>
            <c:v>s9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BEAS'!$Z$84:$AC$84</c:f>
              <c:numCache>
                <c:formatCode>0.0</c:formatCode>
                <c:ptCount val="4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</c:numCache>
            </c:numRef>
          </c:xVal>
          <c:yVal>
            <c:numRef>
              <c:f>'[5]Fig 4E BEAS'!$Z$83:$AC$83</c:f>
              <c:numCache>
                <c:formatCode>General</c:formatCode>
                <c:ptCount val="4"/>
                <c:pt idx="0">
                  <c:v>361.74323980260198</c:v>
                </c:pt>
                <c:pt idx="1">
                  <c:v>322.16550007929999</c:v>
                </c:pt>
                <c:pt idx="2">
                  <c:v>371.51895817343802</c:v>
                </c:pt>
                <c:pt idx="3">
                  <c:v>325.16430540599498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3FE1-C14E-B253-943CE4456BED}"/>
            </c:ext>
          </c:extLst>
        </c:ser>
        <c:ser>
          <c:idx val="36"/>
          <c:order val="36"/>
          <c:tx>
            <c:v>s10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BEAS'!$Y$86:$AC$86</c:f>
              <c:numCache>
                <c:formatCode>0.0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'[5]Fig 4E BEAS'!$Y$85:$AC$85</c:f>
              <c:numCache>
                <c:formatCode>General</c:formatCode>
                <c:ptCount val="5"/>
                <c:pt idx="0">
                  <c:v>99.392607352950193</c:v>
                </c:pt>
                <c:pt idx="1">
                  <c:v>66.438412642962305</c:v>
                </c:pt>
                <c:pt idx="2">
                  <c:v>56.120704401190402</c:v>
                </c:pt>
                <c:pt idx="3">
                  <c:v>52.705908840367201</c:v>
                </c:pt>
                <c:pt idx="4">
                  <c:v>54.867130496721799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3FE1-C14E-B253-943CE4456BED}"/>
            </c:ext>
          </c:extLst>
        </c:ser>
        <c:ser>
          <c:idx val="37"/>
          <c:order val="37"/>
          <c:tx>
            <c:v>s11</c:v>
          </c:tx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BEAS'!$Y$88:$AC$88</c:f>
              <c:numCache>
                <c:formatCode>0.0</c:formatCode>
                <c:ptCount val="5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'[5]Fig 4E BEAS'!$Y$87:$AC$87</c:f>
              <c:numCache>
                <c:formatCode>General</c:formatCode>
                <c:ptCount val="5"/>
                <c:pt idx="0">
                  <c:v>79.416788096956594</c:v>
                </c:pt>
                <c:pt idx="1">
                  <c:v>64.937773565221093</c:v>
                </c:pt>
                <c:pt idx="2">
                  <c:v>54.272873846883897</c:v>
                </c:pt>
                <c:pt idx="3">
                  <c:v>51.2453683866284</c:v>
                </c:pt>
                <c:pt idx="4">
                  <c:v>54.428078934451499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FE1-C14E-B253-943CE4456BED}"/>
            </c:ext>
          </c:extLst>
        </c:ser>
        <c:ser>
          <c:idx val="38"/>
          <c:order val="38"/>
          <c:tx>
            <c:v>s12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'[5]Fig 4E BEAS'!$Y$90:$AC$90</c:f>
              <c:numCache>
                <c:formatCode>0.0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'[5]Fig 4E BEAS'!$Y$89:$AC$89</c:f>
              <c:numCache>
                <c:formatCode>General</c:formatCode>
                <c:ptCount val="5"/>
                <c:pt idx="0">
                  <c:v>70.774699129788502</c:v>
                </c:pt>
                <c:pt idx="1">
                  <c:v>61.573392094831</c:v>
                </c:pt>
                <c:pt idx="2">
                  <c:v>51.883471220274302</c:v>
                </c:pt>
                <c:pt idx="3">
                  <c:v>52.844264476222698</c:v>
                </c:pt>
                <c:pt idx="4">
                  <c:v>54.869003983941397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3FE1-C14E-B253-943CE4456BED}"/>
            </c:ext>
          </c:extLst>
        </c:ser>
        <c:ser>
          <c:idx val="39"/>
          <c:order val="39"/>
          <c:tx>
            <c:v>hLdl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BEAS'!$B$18:$B$29</c:f>
              <c:numCache>
                <c:formatCode>0.0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 formatCode="0.00">
                  <c:v>31.066669999999998</c:v>
                </c:pt>
                <c:pt idx="6" formatCode="0.00">
                  <c:v>36.883330000000001</c:v>
                </c:pt>
                <c:pt idx="7" formatCode="0.00">
                  <c:v>42.583329999999997</c:v>
                </c:pt>
                <c:pt idx="8" formatCode="0.00">
                  <c:v>48.266669999999998</c:v>
                </c:pt>
                <c:pt idx="9" formatCode="0.00">
                  <c:v>54.1</c:v>
                </c:pt>
                <c:pt idx="10" formatCode="0.00">
                  <c:v>59.75</c:v>
                </c:pt>
                <c:pt idx="11" formatCode="0.00">
                  <c:v>65.433329999999998</c:v>
                </c:pt>
              </c:numCache>
            </c:numRef>
          </c:xVal>
          <c:yVal>
            <c:numRef>
              <c:f>'[5]Fig 4E BEAS'!$I$18:$I$29</c:f>
              <c:numCache>
                <c:formatCode>General</c:formatCode>
                <c:ptCount val="12"/>
                <c:pt idx="0">
                  <c:v>222.89482569484119</c:v>
                </c:pt>
                <c:pt idx="1">
                  <c:v>197.48736393480837</c:v>
                </c:pt>
                <c:pt idx="2">
                  <c:v>195.58339764242399</c:v>
                </c:pt>
                <c:pt idx="3">
                  <c:v>100</c:v>
                </c:pt>
                <c:pt idx="4">
                  <c:v>96.825323272294511</c:v>
                </c:pt>
                <c:pt idx="5">
                  <c:v>111.40144957837866</c:v>
                </c:pt>
                <c:pt idx="6">
                  <c:v>333.44340952025954</c:v>
                </c:pt>
                <c:pt idx="7">
                  <c:v>329.37416196360181</c:v>
                </c:pt>
                <c:pt idx="8">
                  <c:v>330.05304324620801</c:v>
                </c:pt>
                <c:pt idx="9">
                  <c:v>68.659361813130403</c:v>
                </c:pt>
                <c:pt idx="10">
                  <c:v>60.282861013602023</c:v>
                </c:pt>
                <c:pt idx="11">
                  <c:v>56.820700980286119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3FE1-C14E-B253-943CE4456BED}"/>
            </c:ext>
          </c:extLst>
        </c:ser>
        <c:ser>
          <c:idx val="40"/>
          <c:order val="40"/>
          <c:tx>
            <c:v>h1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BEAS'!$AH$68:$AM$68</c:f>
              <c:numCache>
                <c:formatCode>0.0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'[5]Fig 4E BEAS'!$AH$67:$AM$67</c:f>
              <c:numCache>
                <c:formatCode>General</c:formatCode>
                <c:ptCount val="6"/>
                <c:pt idx="0">
                  <c:v>243.17463621101399</c:v>
                </c:pt>
                <c:pt idx="1">
                  <c:v>208.97068909165301</c:v>
                </c:pt>
                <c:pt idx="2">
                  <c:v>242.28860163948599</c:v>
                </c:pt>
                <c:pt idx="3">
                  <c:v>235.20762826854499</c:v>
                </c:pt>
                <c:pt idx="4">
                  <c:v>211.68930039056701</c:v>
                </c:pt>
                <c:pt idx="5">
                  <c:v>196.03809856778199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3FE1-C14E-B253-943CE4456BED}"/>
            </c:ext>
          </c:extLst>
        </c:ser>
        <c:ser>
          <c:idx val="41"/>
          <c:order val="41"/>
          <c:tx>
            <c:v>h2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BEAS'!$AH$70:$AM$70</c:f>
              <c:numCache>
                <c:formatCode>0.0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'[5]Fig 4E BEAS'!$AH$69:$AM$69</c:f>
              <c:numCache>
                <c:formatCode>General</c:formatCode>
                <c:ptCount val="6"/>
                <c:pt idx="0">
                  <c:v>213.25536338466401</c:v>
                </c:pt>
                <c:pt idx="1">
                  <c:v>182.61362185015801</c:v>
                </c:pt>
                <c:pt idx="2">
                  <c:v>213.40085826131099</c:v>
                </c:pt>
                <c:pt idx="3">
                  <c:v>211.58750680821501</c:v>
                </c:pt>
                <c:pt idx="4">
                  <c:v>188.50695144024701</c:v>
                </c:pt>
                <c:pt idx="5">
                  <c:v>175.559881864255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3FE1-C14E-B253-943CE4456BED}"/>
            </c:ext>
          </c:extLst>
        </c:ser>
        <c:ser>
          <c:idx val="42"/>
          <c:order val="42"/>
          <c:tx>
            <c:v>h3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xVal>
            <c:numRef>
              <c:f>'[5]Fig 4E BEAS'!$AH$72:$AM$72</c:f>
              <c:numCache>
                <c:formatCode>0.0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'[5]Fig 4E BEAS'!$AH$71:$AM$71</c:f>
              <c:numCache>
                <c:formatCode>General</c:formatCode>
                <c:ptCount val="6"/>
                <c:pt idx="0">
                  <c:v>211.48000175110801</c:v>
                </c:pt>
                <c:pt idx="1">
                  <c:v>177.41920228092499</c:v>
                </c:pt>
                <c:pt idx="2">
                  <c:v>211.80871592112101</c:v>
                </c:pt>
                <c:pt idx="3">
                  <c:v>208.45172099794701</c:v>
                </c:pt>
                <c:pt idx="4">
                  <c:v>187.751710254692</c:v>
                </c:pt>
                <c:pt idx="5">
                  <c:v>176.58903464875101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3FE1-C14E-B253-943CE4456BED}"/>
            </c:ext>
          </c:extLst>
        </c:ser>
        <c:ser>
          <c:idx val="43"/>
          <c:order val="43"/>
          <c:tx>
            <c:v>h4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BEAS'!$AH$74:$AM$74</c:f>
              <c:numCache>
                <c:formatCode>0.0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'[5]Fig 4E BEAS'!$AH$73:$AM$73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3FE1-C14E-B253-943CE4456BED}"/>
            </c:ext>
          </c:extLst>
        </c:ser>
        <c:ser>
          <c:idx val="44"/>
          <c:order val="44"/>
          <c:tx>
            <c:v>h5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BEAS'!$AH$76:$AM$76</c:f>
              <c:numCache>
                <c:formatCode>0.0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'[5]Fig 4E BEAS'!$AH$75:$AM$75</c:f>
              <c:numCache>
                <c:formatCode>General</c:formatCode>
                <c:ptCount val="6"/>
                <c:pt idx="0">
                  <c:v>102.189332221915</c:v>
                </c:pt>
                <c:pt idx="1">
                  <c:v>96.835775491141007</c:v>
                </c:pt>
                <c:pt idx="2">
                  <c:v>104.648453971691</c:v>
                </c:pt>
                <c:pt idx="3">
                  <c:v>100.85688726191501</c:v>
                </c:pt>
                <c:pt idx="4">
                  <c:v>94.573907729714193</c:v>
                </c:pt>
                <c:pt idx="5">
                  <c:v>81.847582957390898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3FE1-C14E-B253-943CE4456BED}"/>
            </c:ext>
          </c:extLst>
        </c:ser>
        <c:ser>
          <c:idx val="45"/>
          <c:order val="45"/>
          <c:tx>
            <c:v>h6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BEAS'!$AH$78:$AM$78</c:f>
              <c:numCache>
                <c:formatCode>0.0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'[5]Fig 4E BEAS'!$AH$77:$AM$77</c:f>
              <c:numCache>
                <c:formatCode>General</c:formatCode>
                <c:ptCount val="6"/>
                <c:pt idx="0">
                  <c:v>117.860920489455</c:v>
                </c:pt>
                <c:pt idx="1">
                  <c:v>107.949490965785</c:v>
                </c:pt>
                <c:pt idx="2">
                  <c:v>120.81855635726799</c:v>
                </c:pt>
                <c:pt idx="3">
                  <c:v>116.05546693046</c:v>
                </c:pt>
                <c:pt idx="4">
                  <c:v>110.60172492111199</c:v>
                </c:pt>
                <c:pt idx="5">
                  <c:v>95.122537806192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3FE1-C14E-B253-943CE4456BED}"/>
            </c:ext>
          </c:extLst>
        </c:ser>
        <c:ser>
          <c:idx val="46"/>
          <c:order val="46"/>
          <c:tx>
            <c:v>h7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BEAS'!$AH$80:$AM$80</c:f>
              <c:numCache>
                <c:formatCode>0.0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'[5]Fig 4E BEAS'!$AH$79:$AM$79</c:f>
              <c:numCache>
                <c:formatCode>General</c:formatCode>
                <c:ptCount val="6"/>
                <c:pt idx="0">
                  <c:v>323.26131703464199</c:v>
                </c:pt>
                <c:pt idx="1">
                  <c:v>257.01419066752402</c:v>
                </c:pt>
                <c:pt idx="2">
                  <c:v>327.36563134683399</c:v>
                </c:pt>
                <c:pt idx="3">
                  <c:v>407.98073396514798</c:v>
                </c:pt>
                <c:pt idx="4">
                  <c:v>355.402668483387</c:v>
                </c:pt>
                <c:pt idx="5">
                  <c:v>329.635915624022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3FE1-C14E-B253-943CE4456BED}"/>
            </c:ext>
          </c:extLst>
        </c:ser>
        <c:ser>
          <c:idx val="47"/>
          <c:order val="47"/>
          <c:tx>
            <c:v>h8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BEAS'!$AH$82:$AM$82</c:f>
              <c:numCache>
                <c:formatCode>0.0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'[5]Fig 4E BEAS'!$AH$81:$AM$81</c:f>
              <c:numCache>
                <c:formatCode>General</c:formatCode>
                <c:ptCount val="6"/>
                <c:pt idx="0">
                  <c:v>330.90262947559398</c:v>
                </c:pt>
                <c:pt idx="1">
                  <c:v>283.661065834922</c:v>
                </c:pt>
                <c:pt idx="2">
                  <c:v>363.703988267699</c:v>
                </c:pt>
                <c:pt idx="3">
                  <c:v>392.51161934590402</c:v>
                </c:pt>
                <c:pt idx="4">
                  <c:v>340.35102513260898</c:v>
                </c:pt>
                <c:pt idx="5">
                  <c:v>265.11464372488302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3FE1-C14E-B253-943CE4456BED}"/>
            </c:ext>
          </c:extLst>
        </c:ser>
        <c:ser>
          <c:idx val="48"/>
          <c:order val="48"/>
          <c:tx>
            <c:v>h9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BEAS'!$AH$84:$AM$84</c:f>
              <c:numCache>
                <c:formatCode>0.0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'[5]Fig 4E BEAS'!$AH$83:$AM$83</c:f>
              <c:numCache>
                <c:formatCode>General</c:formatCode>
                <c:ptCount val="6"/>
                <c:pt idx="0">
                  <c:v>356.48446411916098</c:v>
                </c:pt>
                <c:pt idx="1">
                  <c:v>269.28055671674599</c:v>
                </c:pt>
                <c:pt idx="2">
                  <c:v>373.68817452406398</c:v>
                </c:pt>
                <c:pt idx="3">
                  <c:v>380.17089648378601</c:v>
                </c:pt>
                <c:pt idx="4">
                  <c:v>333.11967292801501</c:v>
                </c:pt>
                <c:pt idx="5">
                  <c:v>267.57449470547601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3FE1-C14E-B253-943CE4456BED}"/>
            </c:ext>
          </c:extLst>
        </c:ser>
        <c:ser>
          <c:idx val="49"/>
          <c:order val="49"/>
          <c:tx>
            <c:v>h10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BEAS'!$AH$86:$AM$86</c:f>
              <c:numCache>
                <c:formatCode>0.0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'[5]Fig 4E BEAS'!$AH$85:$AM$85</c:f>
              <c:numCache>
                <c:formatCode>General</c:formatCode>
                <c:ptCount val="6"/>
                <c:pt idx="0">
                  <c:v>76.418600495193203</c:v>
                </c:pt>
                <c:pt idx="1">
                  <c:v>57.166693541467403</c:v>
                </c:pt>
                <c:pt idx="2">
                  <c:v>81.340146924879505</c:v>
                </c:pt>
                <c:pt idx="3">
                  <c:v>72.899504850344002</c:v>
                </c:pt>
                <c:pt idx="4">
                  <c:v>75.042418053222093</c:v>
                </c:pt>
                <c:pt idx="5">
                  <c:v>49.088807013676202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3FE1-C14E-B253-943CE4456BED}"/>
            </c:ext>
          </c:extLst>
        </c:ser>
        <c:ser>
          <c:idx val="50"/>
          <c:order val="50"/>
          <c:tx>
            <c:v>h11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BEAS'!$AH$88:$AM$88</c:f>
              <c:numCache>
                <c:formatCode>0.0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'[5]Fig 4E BEAS'!$AH$87:$AM$87</c:f>
              <c:numCache>
                <c:formatCode>General</c:formatCode>
                <c:ptCount val="6"/>
                <c:pt idx="0">
                  <c:v>63.741239454415499</c:v>
                </c:pt>
                <c:pt idx="1">
                  <c:v>52.418027218178104</c:v>
                </c:pt>
                <c:pt idx="2">
                  <c:v>69.008987777965999</c:v>
                </c:pt>
                <c:pt idx="3">
                  <c:v>64.604490164473205</c:v>
                </c:pt>
                <c:pt idx="4">
                  <c:v>63.680817298957102</c:v>
                </c:pt>
                <c:pt idx="5">
                  <c:v>48.243604167622202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3FE1-C14E-B253-943CE4456BED}"/>
            </c:ext>
          </c:extLst>
        </c:ser>
        <c:ser>
          <c:idx val="51"/>
          <c:order val="51"/>
          <c:tx>
            <c:v>h12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'[5]Fig 4E BEAS'!$AH$90:$AM$90</c:f>
              <c:numCache>
                <c:formatCode>0.0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'[5]Fig 4E BEAS'!$AH$89:$AM$89</c:f>
              <c:numCache>
                <c:formatCode>General</c:formatCode>
                <c:ptCount val="6"/>
                <c:pt idx="0">
                  <c:v>58.903570920405897</c:v>
                </c:pt>
                <c:pt idx="1">
                  <c:v>52.715493358257099</c:v>
                </c:pt>
                <c:pt idx="2">
                  <c:v>61.606373605074502</c:v>
                </c:pt>
                <c:pt idx="3">
                  <c:v>60.046161063214903</c:v>
                </c:pt>
                <c:pt idx="4">
                  <c:v>60.880645502056097</c:v>
                </c:pt>
                <c:pt idx="5">
                  <c:v>46.771961432708203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3FE1-C14E-B253-943CE445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28735"/>
        <c:axId val="420730383"/>
      </c:scatterChart>
      <c:valAx>
        <c:axId val="42072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30383"/>
        <c:crosses val="autoZero"/>
        <c:crossBetween val="midCat"/>
      </c:valAx>
      <c:valAx>
        <c:axId val="42073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28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9"/>
          <c:order val="0"/>
          <c:tx>
            <c:v>NEg control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'[6]FIrst Repetition'!$C$18:$C$29</c:f>
              <c:numCache>
                <c:formatCode>General</c:formatCode>
                <c:ptCount val="12"/>
                <c:pt idx="0">
                  <c:v>145.36471189504633</c:v>
                </c:pt>
                <c:pt idx="1">
                  <c:v>135.44590006823717</c:v>
                </c:pt>
                <c:pt idx="2">
                  <c:v>133.41618168237002</c:v>
                </c:pt>
                <c:pt idx="3">
                  <c:v>100</c:v>
                </c:pt>
                <c:pt idx="4">
                  <c:v>75.52245822614266</c:v>
                </c:pt>
                <c:pt idx="5">
                  <c:v>70.583823596499528</c:v>
                </c:pt>
                <c:pt idx="6">
                  <c:v>261.73191813654017</c:v>
                </c:pt>
                <c:pt idx="7">
                  <c:v>257.18780252615568</c:v>
                </c:pt>
                <c:pt idx="8">
                  <c:v>250.75452860603846</c:v>
                </c:pt>
                <c:pt idx="9">
                  <c:v>46.28287020775398</c:v>
                </c:pt>
                <c:pt idx="10">
                  <c:v>44.003768266734404</c:v>
                </c:pt>
                <c:pt idx="11">
                  <c:v>42.331550482442147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E-454B-954F-9EF0E23A0427}"/>
            </c:ext>
          </c:extLst>
        </c:ser>
        <c:ser>
          <c:idx val="0"/>
          <c:order val="1"/>
          <c:tx>
            <c:v>N1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Repetition'!$C$69:$H$69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'[6]FIrst Repetition'!$C$68:$H$68</c:f>
              <c:numCache>
                <c:formatCode>General</c:formatCode>
                <c:ptCount val="6"/>
                <c:pt idx="0">
                  <c:v>127.65408330889299</c:v>
                </c:pt>
                <c:pt idx="1">
                  <c:v>142.54094938444501</c:v>
                </c:pt>
                <c:pt idx="2">
                  <c:v>152.46684788992499</c:v>
                </c:pt>
                <c:pt idx="3">
                  <c:v>156.50075484857001</c:v>
                </c:pt>
                <c:pt idx="4">
                  <c:v>127.65408330889299</c:v>
                </c:pt>
                <c:pt idx="5">
                  <c:v>165.37155262955201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E-454B-954F-9EF0E23A0427}"/>
            </c:ext>
          </c:extLst>
        </c:ser>
        <c:ser>
          <c:idx val="1"/>
          <c:order val="2"/>
          <c:tx>
            <c:v>n2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Repetition'!$C$71:$H$71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'[6]FIrst Repetition'!$C$70:$H$70</c:f>
              <c:numCache>
                <c:formatCode>General</c:formatCode>
                <c:ptCount val="6"/>
                <c:pt idx="0">
                  <c:v>118.00440907333299</c:v>
                </c:pt>
                <c:pt idx="1">
                  <c:v>128.94948148788899</c:v>
                </c:pt>
                <c:pt idx="2">
                  <c:v>141.50618804580401</c:v>
                </c:pt>
                <c:pt idx="3">
                  <c:v>147.571490065913</c:v>
                </c:pt>
                <c:pt idx="4">
                  <c:v>118.00440907333299</c:v>
                </c:pt>
                <c:pt idx="5">
                  <c:v>158.63942266315101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E-454B-954F-9EF0E23A0427}"/>
            </c:ext>
          </c:extLst>
        </c:ser>
        <c:ser>
          <c:idx val="2"/>
          <c:order val="3"/>
          <c:tx>
            <c:v>N3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Repetition'!$C$73:$H$73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'[6]FIrst Repetition'!$C$72:$H$72</c:f>
              <c:numCache>
                <c:formatCode>General</c:formatCode>
                <c:ptCount val="6"/>
                <c:pt idx="0">
                  <c:v>115.282589943885</c:v>
                </c:pt>
                <c:pt idx="1">
                  <c:v>127.020111530329</c:v>
                </c:pt>
                <c:pt idx="2">
                  <c:v>136.987282328031</c:v>
                </c:pt>
                <c:pt idx="3">
                  <c:v>146.18367454926101</c:v>
                </c:pt>
                <c:pt idx="4">
                  <c:v>115.282589943885</c:v>
                </c:pt>
                <c:pt idx="5">
                  <c:v>159.740841798829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E-454B-954F-9EF0E23A0427}"/>
            </c:ext>
          </c:extLst>
        </c:ser>
        <c:ser>
          <c:idx val="3"/>
          <c:order val="4"/>
          <c:tx>
            <c:v>n4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Repetition'!$C$75:$H$75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'[6]FIrst Repetition'!$C$74:$H$74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E-454B-954F-9EF0E23A0427}"/>
            </c:ext>
          </c:extLst>
        </c:ser>
        <c:ser>
          <c:idx val="4"/>
          <c:order val="5"/>
          <c:tx>
            <c:v>n5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Repetition'!$C$77:$H$77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'[6]FIrst Repetition'!$C$76:$H$76</c:f>
              <c:numCache>
                <c:formatCode>General</c:formatCode>
                <c:ptCount val="6"/>
                <c:pt idx="0">
                  <c:v>73.244722877078104</c:v>
                </c:pt>
                <c:pt idx="1">
                  <c:v>68.791202296294003</c:v>
                </c:pt>
                <c:pt idx="2">
                  <c:v>76.984301622186095</c:v>
                </c:pt>
                <c:pt idx="3">
                  <c:v>76.577179603066497</c:v>
                </c:pt>
                <c:pt idx="4">
                  <c:v>73.244722877078104</c:v>
                </c:pt>
                <c:pt idx="5">
                  <c:v>84.292620081153203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E-454B-954F-9EF0E23A0427}"/>
            </c:ext>
          </c:extLst>
        </c:ser>
        <c:ser>
          <c:idx val="5"/>
          <c:order val="6"/>
          <c:tx>
            <c:v>n6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Repetition'!$C$79:$H$79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'[6]FIrst Repetition'!$C$78:$H$78</c:f>
              <c:numCache>
                <c:formatCode>General</c:formatCode>
                <c:ptCount val="6"/>
                <c:pt idx="0">
                  <c:v>56.247744486107003</c:v>
                </c:pt>
                <c:pt idx="1">
                  <c:v>63.272191373579801</c:v>
                </c:pt>
                <c:pt idx="2">
                  <c:v>75.270835815337705</c:v>
                </c:pt>
                <c:pt idx="3">
                  <c:v>80.720395436962605</c:v>
                </c:pt>
                <c:pt idx="4">
                  <c:v>56.247744486107003</c:v>
                </c:pt>
                <c:pt idx="5">
                  <c:v>91.744029980902994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9E-454B-954F-9EF0E23A0427}"/>
            </c:ext>
          </c:extLst>
        </c:ser>
        <c:ser>
          <c:idx val="6"/>
          <c:order val="7"/>
          <c:tx>
            <c:v>n7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Repetition'!$C$81:$H$81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'[6]FIrst Repetition'!$C$80:$H$80</c:f>
              <c:numCache>
                <c:formatCode>General</c:formatCode>
                <c:ptCount val="6"/>
                <c:pt idx="0">
                  <c:v>238.208499970416</c:v>
                </c:pt>
                <c:pt idx="1">
                  <c:v>231.81670024070601</c:v>
                </c:pt>
                <c:pt idx="2">
                  <c:v>252.46617519594</c:v>
                </c:pt>
                <c:pt idx="3">
                  <c:v>269.56471290181202</c:v>
                </c:pt>
                <c:pt idx="4">
                  <c:v>238.208499970416</c:v>
                </c:pt>
                <c:pt idx="5">
                  <c:v>340.12692053995102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9E-454B-954F-9EF0E23A0427}"/>
            </c:ext>
          </c:extLst>
        </c:ser>
        <c:ser>
          <c:idx val="7"/>
          <c:order val="8"/>
          <c:tx>
            <c:v>n8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Repetition'!$C$83:$H$83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'[6]FIrst Repetition'!$C$82:$H$82</c:f>
              <c:numCache>
                <c:formatCode>General</c:formatCode>
                <c:ptCount val="6"/>
                <c:pt idx="0">
                  <c:v>225.16063232956699</c:v>
                </c:pt>
                <c:pt idx="1">
                  <c:v>237.17402888251701</c:v>
                </c:pt>
                <c:pt idx="2">
                  <c:v>260.30620228113798</c:v>
                </c:pt>
                <c:pt idx="3">
                  <c:v>267.317471070365</c:v>
                </c:pt>
                <c:pt idx="4">
                  <c:v>225.16063232956699</c:v>
                </c:pt>
                <c:pt idx="5">
                  <c:v>328.00784826377998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9E-454B-954F-9EF0E23A0427}"/>
            </c:ext>
          </c:extLst>
        </c:ser>
        <c:ser>
          <c:idx val="8"/>
          <c:order val="9"/>
          <c:tx>
            <c:v>n9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Repetition'!$C$85:$H$85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'[6]FIrst Repetition'!$C$84:$H$84</c:f>
              <c:numCache>
                <c:formatCode>General</c:formatCode>
                <c:ptCount val="6"/>
                <c:pt idx="0">
                  <c:v>216.360223488359</c:v>
                </c:pt>
                <c:pt idx="1">
                  <c:v>235.35743056153501</c:v>
                </c:pt>
                <c:pt idx="2">
                  <c:v>252.88743847693101</c:v>
                </c:pt>
                <c:pt idx="3">
                  <c:v>264.228450600678</c:v>
                </c:pt>
                <c:pt idx="4">
                  <c:v>216.360223488359</c:v>
                </c:pt>
                <c:pt idx="5">
                  <c:v>319.33340502036901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59E-454B-954F-9EF0E23A0427}"/>
            </c:ext>
          </c:extLst>
        </c:ser>
        <c:ser>
          <c:idx val="9"/>
          <c:order val="10"/>
          <c:tx>
            <c:v>n10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Repetition'!$C$87:$H$87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'[6]FIrst Repetition'!$C$86:$H$86</c:f>
              <c:numCache>
                <c:formatCode>General</c:formatCode>
                <c:ptCount val="6"/>
                <c:pt idx="0">
                  <c:v>38.9542663014143</c:v>
                </c:pt>
                <c:pt idx="1">
                  <c:v>39.694502898716301</c:v>
                </c:pt>
                <c:pt idx="2">
                  <c:v>49.329260156713602</c:v>
                </c:pt>
                <c:pt idx="3">
                  <c:v>56.856603566342102</c:v>
                </c:pt>
                <c:pt idx="4">
                  <c:v>38.9542663014143</c:v>
                </c:pt>
                <c:pt idx="5">
                  <c:v>53.908322021923297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59E-454B-954F-9EF0E23A0427}"/>
            </c:ext>
          </c:extLst>
        </c:ser>
        <c:ser>
          <c:idx val="10"/>
          <c:order val="11"/>
          <c:tx>
            <c:v>n11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Repetition'!$C$89:$H$89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'[6]FIrst Repetition'!$C$88:$H$88</c:f>
              <c:numCache>
                <c:formatCode>General</c:formatCode>
                <c:ptCount val="6"/>
                <c:pt idx="0">
                  <c:v>37.632347676976899</c:v>
                </c:pt>
                <c:pt idx="1">
                  <c:v>37.420446043685097</c:v>
                </c:pt>
                <c:pt idx="2">
                  <c:v>46.8585829551972</c:v>
                </c:pt>
                <c:pt idx="3">
                  <c:v>52.880347607255203</c:v>
                </c:pt>
                <c:pt idx="4">
                  <c:v>37.632347676976899</c:v>
                </c:pt>
                <c:pt idx="5">
                  <c:v>51.598537640315101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59E-454B-954F-9EF0E23A0427}"/>
            </c:ext>
          </c:extLst>
        </c:ser>
        <c:ser>
          <c:idx val="11"/>
          <c:order val="12"/>
          <c:tx>
            <c:v>n12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'[6]FIrst Repetition'!$C$91:$H$91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'[6]FIrst Repetition'!$C$90:$H$90</c:f>
              <c:numCache>
                <c:formatCode>General</c:formatCode>
                <c:ptCount val="6"/>
                <c:pt idx="0">
                  <c:v>36.048853889628298</c:v>
                </c:pt>
                <c:pt idx="1">
                  <c:v>37.583782536367302</c:v>
                </c:pt>
                <c:pt idx="2">
                  <c:v>45.625947819634</c:v>
                </c:pt>
                <c:pt idx="3">
                  <c:v>49.958355954773602</c:v>
                </c:pt>
                <c:pt idx="4">
                  <c:v>36.048853889628298</c:v>
                </c:pt>
                <c:pt idx="5">
                  <c:v>48.723508804621403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59E-454B-954F-9EF0E23A0427}"/>
            </c:ext>
          </c:extLst>
        </c:ser>
        <c:ser>
          <c:idx val="12"/>
          <c:order val="13"/>
          <c:tx>
            <c:v>long 805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'[6]FIrst Repetition'!$E$18:$E$29</c:f>
              <c:numCache>
                <c:formatCode>General</c:formatCode>
                <c:ptCount val="12"/>
                <c:pt idx="0">
                  <c:v>194.33613411484802</c:v>
                </c:pt>
                <c:pt idx="1">
                  <c:v>177.88260191884635</c:v>
                </c:pt>
                <c:pt idx="2">
                  <c:v>173.90743424473749</c:v>
                </c:pt>
                <c:pt idx="3">
                  <c:v>100</c:v>
                </c:pt>
                <c:pt idx="4">
                  <c:v>81.931074314179995</c:v>
                </c:pt>
                <c:pt idx="5">
                  <c:v>87.12758042083685</c:v>
                </c:pt>
                <c:pt idx="6">
                  <c:v>344.407596134107</c:v>
                </c:pt>
                <c:pt idx="7">
                  <c:v>329.60849991422361</c:v>
                </c:pt>
                <c:pt idx="8">
                  <c:v>320.4457130584197</c:v>
                </c:pt>
                <c:pt idx="9">
                  <c:v>62.296598629595614</c:v>
                </c:pt>
                <c:pt idx="10">
                  <c:v>56.676827403231393</c:v>
                </c:pt>
                <c:pt idx="11">
                  <c:v>53.900782968497161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59E-454B-954F-9EF0E23A0427}"/>
            </c:ext>
          </c:extLst>
        </c:ser>
        <c:ser>
          <c:idx val="13"/>
          <c:order val="14"/>
          <c:tx>
            <c:v>s1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Repetition'!$M$69:$R$69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'[6]FIrst Repetition'!$M$68:$R$68</c:f>
              <c:numCache>
                <c:formatCode>General</c:formatCode>
                <c:ptCount val="6"/>
                <c:pt idx="0">
                  <c:v>185.93170767900301</c:v>
                </c:pt>
                <c:pt idx="1">
                  <c:v>173.18345836007401</c:v>
                </c:pt>
                <c:pt idx="2">
                  <c:v>212.65244109079299</c:v>
                </c:pt>
                <c:pt idx="3">
                  <c:v>218.379136327677</c:v>
                </c:pt>
                <c:pt idx="4">
                  <c:v>177.47909936312999</c:v>
                </c:pt>
                <c:pt idx="5">
                  <c:v>198.39096186841101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59E-454B-954F-9EF0E23A0427}"/>
            </c:ext>
          </c:extLst>
        </c:ser>
        <c:ser>
          <c:idx val="14"/>
          <c:order val="15"/>
          <c:tx>
            <c:v>s2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Repetition'!$M$71:$R$71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'[6]FIrst Repetition'!$M$70:$R$70</c:f>
              <c:numCache>
                <c:formatCode>General</c:formatCode>
                <c:ptCount val="6"/>
                <c:pt idx="0">
                  <c:v>167.06036015562401</c:v>
                </c:pt>
                <c:pt idx="1">
                  <c:v>159.543025437056</c:v>
                </c:pt>
                <c:pt idx="2">
                  <c:v>192.19604042842801</c:v>
                </c:pt>
                <c:pt idx="3">
                  <c:v>203.82439503259801</c:v>
                </c:pt>
                <c:pt idx="4">
                  <c:v>164.719176229152</c:v>
                </c:pt>
                <c:pt idx="5">
                  <c:v>179.95261423022001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59E-454B-954F-9EF0E23A0427}"/>
            </c:ext>
          </c:extLst>
        </c:ser>
        <c:ser>
          <c:idx val="15"/>
          <c:order val="16"/>
          <c:tx>
            <c:v>s3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Repetition'!$M$73:$R$73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'[6]FIrst Repetition'!$M$72:$R$72</c:f>
              <c:numCache>
                <c:formatCode>General</c:formatCode>
                <c:ptCount val="6"/>
                <c:pt idx="0">
                  <c:v>161.98580659501201</c:v>
                </c:pt>
                <c:pt idx="1">
                  <c:v>156.485799700022</c:v>
                </c:pt>
                <c:pt idx="2">
                  <c:v>188.10045379739699</c:v>
                </c:pt>
                <c:pt idx="3">
                  <c:v>199.71024970798601</c:v>
                </c:pt>
                <c:pt idx="4">
                  <c:v>161.866390091369</c:v>
                </c:pt>
                <c:pt idx="5">
                  <c:v>175.295905576639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59E-454B-954F-9EF0E23A0427}"/>
            </c:ext>
          </c:extLst>
        </c:ser>
        <c:ser>
          <c:idx val="16"/>
          <c:order val="17"/>
          <c:tx>
            <c:v>S4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5">
                    <a:lumMod val="80000"/>
                    <a:lumOff val="20000"/>
                  </a:schemeClr>
                </a:solidFill>
                <a:ln w="9525">
                  <a:solidFill>
                    <a:schemeClr val="accent5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B59E-454B-954F-9EF0E23A0427}"/>
              </c:ext>
            </c:extLst>
          </c:dPt>
          <c:xVal>
            <c:numRef>
              <c:f>'[6]FIrst Repetition'!$M$75:$R$75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'[6]FIrst Repetition'!$M$74:$R$74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59E-454B-954F-9EF0E23A0427}"/>
            </c:ext>
          </c:extLst>
        </c:ser>
        <c:ser>
          <c:idx val="17"/>
          <c:order val="18"/>
          <c:tx>
            <c:v>s5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Repetition'!$M$77:$R$77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'[6]FIrst Repetition'!$M$76:$R$76</c:f>
              <c:numCache>
                <c:formatCode>General</c:formatCode>
                <c:ptCount val="6"/>
                <c:pt idx="0">
                  <c:v>77.6922765013272</c:v>
                </c:pt>
                <c:pt idx="1">
                  <c:v>69.671910038623693</c:v>
                </c:pt>
                <c:pt idx="2">
                  <c:v>82.020554860373295</c:v>
                </c:pt>
                <c:pt idx="3">
                  <c:v>96.039883831577399</c:v>
                </c:pt>
                <c:pt idx="4">
                  <c:v>81.819467601986801</c:v>
                </c:pt>
                <c:pt idx="5">
                  <c:v>84.342353051191594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59E-454B-954F-9EF0E23A0427}"/>
            </c:ext>
          </c:extLst>
        </c:ser>
        <c:ser>
          <c:idx val="18"/>
          <c:order val="19"/>
          <c:tx>
            <c:v>s6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Repetition'!$M$79:$R$79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'[6]FIrst Repetition'!$M$78:$R$78</c:f>
              <c:numCache>
                <c:formatCode>General</c:formatCode>
                <c:ptCount val="6"/>
                <c:pt idx="0">
                  <c:v>79.460042247612805</c:v>
                </c:pt>
                <c:pt idx="1">
                  <c:v>71.248525780679699</c:v>
                </c:pt>
                <c:pt idx="2">
                  <c:v>86.081857379899503</c:v>
                </c:pt>
                <c:pt idx="3">
                  <c:v>108.622935813814</c:v>
                </c:pt>
                <c:pt idx="4">
                  <c:v>88.761057129416997</c:v>
                </c:pt>
                <c:pt idx="5">
                  <c:v>88.591064173598099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59E-454B-954F-9EF0E23A0427}"/>
            </c:ext>
          </c:extLst>
        </c:ser>
        <c:ser>
          <c:idx val="19"/>
          <c:order val="20"/>
          <c:tx>
            <c:v>s7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Repetition'!$M$81:$R$81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'[6]FIrst Repetition'!$M$80:$R$80</c:f>
              <c:numCache>
                <c:formatCode>General</c:formatCode>
                <c:ptCount val="6"/>
                <c:pt idx="0">
                  <c:v>339.61808321703199</c:v>
                </c:pt>
                <c:pt idx="1">
                  <c:v>314.22524148525099</c:v>
                </c:pt>
                <c:pt idx="2">
                  <c:v>405.610733382663</c:v>
                </c:pt>
                <c:pt idx="3">
                  <c:v>353.711209096338</c:v>
                </c:pt>
                <c:pt idx="4">
                  <c:v>289.66099449003798</c:v>
                </c:pt>
                <c:pt idx="5">
                  <c:v>363.61931513332001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59E-454B-954F-9EF0E23A0427}"/>
            </c:ext>
          </c:extLst>
        </c:ser>
        <c:ser>
          <c:idx val="20"/>
          <c:order val="21"/>
          <c:tx>
            <c:v>s8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Repetition'!$M$83:$R$83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'[6]FIrst Repetition'!$M$82:$R$82</c:f>
              <c:numCache>
                <c:formatCode>General</c:formatCode>
                <c:ptCount val="6"/>
                <c:pt idx="0">
                  <c:v>327.92911863540598</c:v>
                </c:pt>
                <c:pt idx="1">
                  <c:v>309.80140999182601</c:v>
                </c:pt>
                <c:pt idx="2">
                  <c:v>387.242892881751</c:v>
                </c:pt>
                <c:pt idx="3">
                  <c:v>329.69979489710499</c:v>
                </c:pt>
                <c:pt idx="4">
                  <c:v>280.97211293319702</c:v>
                </c:pt>
                <c:pt idx="5">
                  <c:v>342.00567014605701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59E-454B-954F-9EF0E23A0427}"/>
            </c:ext>
          </c:extLst>
        </c:ser>
        <c:ser>
          <c:idx val="21"/>
          <c:order val="22"/>
          <c:tx>
            <c:v>s9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Repetition'!$M$85:$R$85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'[6]FIrst Repetition'!$M$84:$R$84</c:f>
              <c:numCache>
                <c:formatCode>General</c:formatCode>
                <c:ptCount val="6"/>
                <c:pt idx="0">
                  <c:v>319.257613809887</c:v>
                </c:pt>
                <c:pt idx="1">
                  <c:v>302.125224046352</c:v>
                </c:pt>
                <c:pt idx="2">
                  <c:v>375.58616670420798</c:v>
                </c:pt>
                <c:pt idx="3">
                  <c:v>326.20415744099103</c:v>
                </c:pt>
                <c:pt idx="4">
                  <c:v>270.65910061595002</c:v>
                </c:pt>
                <c:pt idx="5">
                  <c:v>328.84201573312998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59E-454B-954F-9EF0E23A0427}"/>
            </c:ext>
          </c:extLst>
        </c:ser>
        <c:ser>
          <c:idx val="22"/>
          <c:order val="23"/>
          <c:tx>
            <c:v>s10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Repetition'!$M$87:$R$87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'[6]FIrst Repetition'!$M$86:$R$86</c:f>
              <c:numCache>
                <c:formatCode>General</c:formatCode>
                <c:ptCount val="6"/>
                <c:pt idx="0">
                  <c:v>55.898755468605003</c:v>
                </c:pt>
                <c:pt idx="1">
                  <c:v>49.242998076065398</c:v>
                </c:pt>
                <c:pt idx="2">
                  <c:v>63.8776555193391</c:v>
                </c:pt>
                <c:pt idx="3">
                  <c:v>83.127215327488102</c:v>
                </c:pt>
                <c:pt idx="4">
                  <c:v>63.007396975247403</c:v>
                </c:pt>
                <c:pt idx="5">
                  <c:v>58.625570410828701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59E-454B-954F-9EF0E23A0427}"/>
            </c:ext>
          </c:extLst>
        </c:ser>
        <c:ser>
          <c:idx val="23"/>
          <c:order val="24"/>
          <c:tx>
            <c:v>s11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Repetition'!$M$89:$R$89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'[6]FIrst Repetition'!$M$88:$R$88</c:f>
              <c:numCache>
                <c:formatCode>General</c:formatCode>
                <c:ptCount val="6"/>
                <c:pt idx="0">
                  <c:v>53.416314927969502</c:v>
                </c:pt>
                <c:pt idx="1">
                  <c:v>47.785763658730602</c:v>
                </c:pt>
                <c:pt idx="2">
                  <c:v>57.911687342206797</c:v>
                </c:pt>
                <c:pt idx="3">
                  <c:v>70.610518439363105</c:v>
                </c:pt>
                <c:pt idx="4">
                  <c:v>54.947763748812399</c:v>
                </c:pt>
                <c:pt idx="5">
                  <c:v>55.388916302306001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59E-454B-954F-9EF0E23A0427}"/>
            </c:ext>
          </c:extLst>
        </c:ser>
        <c:ser>
          <c:idx val="24"/>
          <c:order val="25"/>
          <c:tx>
            <c:v>s12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xVal>
            <c:numRef>
              <c:f>'[6]FIrst Repetition'!$M$91:$R$91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'[6]FIrst Repetition'!$M$90:$R$90</c:f>
              <c:numCache>
                <c:formatCode>General</c:formatCode>
                <c:ptCount val="6"/>
                <c:pt idx="0">
                  <c:v>51.990882221402899</c:v>
                </c:pt>
                <c:pt idx="1">
                  <c:v>45.720059221153001</c:v>
                </c:pt>
                <c:pt idx="2">
                  <c:v>55.074232870776498</c:v>
                </c:pt>
                <c:pt idx="3">
                  <c:v>64.7294951411738</c:v>
                </c:pt>
                <c:pt idx="4">
                  <c:v>51.833250436390998</c:v>
                </c:pt>
                <c:pt idx="5">
                  <c:v>54.0567779200858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59E-454B-954F-9EF0E23A0427}"/>
            </c:ext>
          </c:extLst>
        </c:ser>
        <c:ser>
          <c:idx val="25"/>
          <c:order val="26"/>
          <c:tx>
            <c:v>s805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'[6]FIrst Repetition'!$G$18:$G$29</c:f>
              <c:numCache>
                <c:formatCode>General</c:formatCode>
                <c:ptCount val="12"/>
                <c:pt idx="0">
                  <c:v>199.6644425764942</c:v>
                </c:pt>
                <c:pt idx="1">
                  <c:v>183.717162502158</c:v>
                </c:pt>
                <c:pt idx="2">
                  <c:v>179.70735610737421</c:v>
                </c:pt>
                <c:pt idx="3">
                  <c:v>100</c:v>
                </c:pt>
                <c:pt idx="4">
                  <c:v>89.266652415323875</c:v>
                </c:pt>
                <c:pt idx="5">
                  <c:v>96.271955485181579</c:v>
                </c:pt>
                <c:pt idx="6">
                  <c:v>353.62891879150101</c:v>
                </c:pt>
                <c:pt idx="7">
                  <c:v>337.00345458912915</c:v>
                </c:pt>
                <c:pt idx="8">
                  <c:v>322.77748468489079</c:v>
                </c:pt>
                <c:pt idx="9">
                  <c:v>65.465823339592163</c:v>
                </c:pt>
                <c:pt idx="10">
                  <c:v>59.930567679713782</c:v>
                </c:pt>
                <c:pt idx="11">
                  <c:v>57.284111602522117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59E-454B-954F-9EF0E23A0427}"/>
            </c:ext>
          </c:extLst>
        </c:ser>
        <c:ser>
          <c:idx val="26"/>
          <c:order val="27"/>
          <c:tx>
            <c:v>s1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Repetition'!$Y$68:$AC$68</c:f>
              <c:numCache>
                <c:formatCode>General</c:formatCode>
                <c:ptCount val="5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</c:numCache>
            </c:numRef>
          </c:xVal>
          <c:yVal>
            <c:numRef>
              <c:f>'[6]FIrst Repetition'!$Y$67:$AC$67</c:f>
              <c:numCache>
                <c:formatCode>General</c:formatCode>
                <c:ptCount val="5"/>
                <c:pt idx="0">
                  <c:v>218.25323473867201</c:v>
                </c:pt>
                <c:pt idx="1">
                  <c:v>191.79422378738801</c:v>
                </c:pt>
                <c:pt idx="2">
                  <c:v>211.82603930216399</c:v>
                </c:pt>
                <c:pt idx="3">
                  <c:v>197.106974915769</c:v>
                </c:pt>
                <c:pt idx="4">
                  <c:v>179.341740138478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59E-454B-954F-9EF0E23A0427}"/>
            </c:ext>
          </c:extLst>
        </c:ser>
        <c:ser>
          <c:idx val="27"/>
          <c:order val="28"/>
          <c:tx>
            <c:v>s2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Repetition'!$Y$70:$AC$70</c:f>
              <c:numCache>
                <c:formatCode>General</c:formatCode>
                <c:ptCount val="5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</c:numCache>
            </c:numRef>
          </c:xVal>
          <c:yVal>
            <c:numRef>
              <c:f>'[6]FIrst Repetition'!$Y$69:$AC$69</c:f>
              <c:numCache>
                <c:formatCode>General</c:formatCode>
                <c:ptCount val="5"/>
                <c:pt idx="0">
                  <c:v>198.29634154797</c:v>
                </c:pt>
                <c:pt idx="1">
                  <c:v>181.11570075348601</c:v>
                </c:pt>
                <c:pt idx="2">
                  <c:v>193.723439088021</c:v>
                </c:pt>
                <c:pt idx="3">
                  <c:v>180.10007857047299</c:v>
                </c:pt>
                <c:pt idx="4">
                  <c:v>165.35025255084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59E-454B-954F-9EF0E23A0427}"/>
            </c:ext>
          </c:extLst>
        </c:ser>
        <c:ser>
          <c:idx val="28"/>
          <c:order val="29"/>
          <c:tx>
            <c:v>s3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Repetition'!$Y$72:$AC$72</c:f>
              <c:numCache>
                <c:formatCode>General</c:formatCode>
                <c:ptCount val="5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</c:numCache>
            </c:numRef>
          </c:xVal>
          <c:yVal>
            <c:numRef>
              <c:f>'[6]FIrst Repetition'!$Y$71:$AC$71</c:f>
              <c:numCache>
                <c:formatCode>General</c:formatCode>
                <c:ptCount val="5"/>
                <c:pt idx="0">
                  <c:v>192.43082178741301</c:v>
                </c:pt>
                <c:pt idx="1">
                  <c:v>180.332078377653</c:v>
                </c:pt>
                <c:pt idx="2">
                  <c:v>187.97412518433799</c:v>
                </c:pt>
                <c:pt idx="3">
                  <c:v>175.64225525500299</c:v>
                </c:pt>
                <c:pt idx="4">
                  <c:v>162.15749993246399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59E-454B-954F-9EF0E23A0427}"/>
            </c:ext>
          </c:extLst>
        </c:ser>
        <c:ser>
          <c:idx val="29"/>
          <c:order val="30"/>
          <c:tx>
            <c:v>s4</c:v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'[6]FIrst Repetition'!$Y$74:$AC$74</c:f>
              <c:numCache>
                <c:formatCode>General</c:formatCode>
                <c:ptCount val="5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</c:numCache>
            </c:numRef>
          </c:xVal>
          <c:yVal>
            <c:numRef>
              <c:f>'[6]FIrst Repetition'!$Y$73:$AC$73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59E-454B-954F-9EF0E23A0427}"/>
            </c:ext>
          </c:extLst>
        </c:ser>
        <c:ser>
          <c:idx val="30"/>
          <c:order val="31"/>
          <c:tx>
            <c:v>s5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'[6]FIrst Repetition'!$Y$76:$AC$76</c:f>
              <c:numCache>
                <c:formatCode>General</c:formatCode>
                <c:ptCount val="5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</c:numCache>
            </c:numRef>
          </c:xVal>
          <c:yVal>
            <c:numRef>
              <c:f>'[6]FIrst Repetition'!$Y$75:$AC$75</c:f>
              <c:numCache>
                <c:formatCode>General</c:formatCode>
                <c:ptCount val="5"/>
                <c:pt idx="0">
                  <c:v>94.331381222223101</c:v>
                </c:pt>
                <c:pt idx="1">
                  <c:v>95.406139066593894</c:v>
                </c:pt>
                <c:pt idx="2">
                  <c:v>87.276952768347101</c:v>
                </c:pt>
                <c:pt idx="3">
                  <c:v>85.971936973903397</c:v>
                </c:pt>
                <c:pt idx="4">
                  <c:v>83.346852045551898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59E-454B-954F-9EF0E23A0427}"/>
            </c:ext>
          </c:extLst>
        </c:ser>
        <c:ser>
          <c:idx val="31"/>
          <c:order val="32"/>
          <c:tx>
            <c:v>s6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'[6]FIrst Repetition'!$Y$78:$AC$78</c:f>
              <c:numCache>
                <c:formatCode>General</c:formatCode>
                <c:ptCount val="5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</c:numCache>
            </c:numRef>
          </c:xVal>
          <c:yVal>
            <c:numRef>
              <c:f>'[6]FIrst Repetition'!$Y$77:$AC$77</c:f>
              <c:numCache>
                <c:formatCode>General</c:formatCode>
                <c:ptCount val="5"/>
                <c:pt idx="0">
                  <c:v>101.736179033635</c:v>
                </c:pt>
                <c:pt idx="1">
                  <c:v>106.372348016354</c:v>
                </c:pt>
                <c:pt idx="2">
                  <c:v>94.420990002818897</c:v>
                </c:pt>
                <c:pt idx="3">
                  <c:v>92.498871963153803</c:v>
                </c:pt>
                <c:pt idx="4">
                  <c:v>86.3313884099462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59E-454B-954F-9EF0E23A0427}"/>
            </c:ext>
          </c:extLst>
        </c:ser>
        <c:ser>
          <c:idx val="32"/>
          <c:order val="33"/>
          <c:tx>
            <c:v>s7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Repetition'!$Y$80:$AC$80</c:f>
              <c:numCache>
                <c:formatCode>General</c:formatCode>
                <c:ptCount val="5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</c:numCache>
            </c:numRef>
          </c:xVal>
          <c:yVal>
            <c:numRef>
              <c:f>'[6]FIrst Repetition'!$Y$79:$AC$79</c:f>
              <c:numCache>
                <c:formatCode>General</c:formatCode>
                <c:ptCount val="5"/>
                <c:pt idx="0">
                  <c:v>377.57558919196902</c:v>
                </c:pt>
                <c:pt idx="1">
                  <c:v>325.24122496806302</c:v>
                </c:pt>
                <c:pt idx="2">
                  <c:v>397.153473727983</c:v>
                </c:pt>
                <c:pt idx="3">
                  <c:v>352.428219837364</c:v>
                </c:pt>
                <c:pt idx="4">
                  <c:v>315.746086232126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59E-454B-954F-9EF0E23A0427}"/>
            </c:ext>
          </c:extLst>
        </c:ser>
        <c:ser>
          <c:idx val="33"/>
          <c:order val="34"/>
          <c:tx>
            <c:v>s8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Repetition'!$Y$82:$AC$82</c:f>
              <c:numCache>
                <c:formatCode>General</c:formatCode>
                <c:ptCount val="5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</c:numCache>
            </c:numRef>
          </c:xVal>
          <c:yVal>
            <c:numRef>
              <c:f>'[6]FIrst Repetition'!$Y$79:$AC$79</c:f>
              <c:numCache>
                <c:formatCode>General</c:formatCode>
                <c:ptCount val="5"/>
                <c:pt idx="0">
                  <c:v>377.57558919196902</c:v>
                </c:pt>
                <c:pt idx="1">
                  <c:v>325.24122496806302</c:v>
                </c:pt>
                <c:pt idx="2">
                  <c:v>397.153473727983</c:v>
                </c:pt>
                <c:pt idx="3">
                  <c:v>352.428219837364</c:v>
                </c:pt>
                <c:pt idx="4">
                  <c:v>315.746086232126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59E-454B-954F-9EF0E23A0427}"/>
            </c:ext>
          </c:extLst>
        </c:ser>
        <c:ser>
          <c:idx val="34"/>
          <c:order val="35"/>
          <c:tx>
            <c:v>s9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Repetition'!$Y$84:$AC$84</c:f>
              <c:numCache>
                <c:formatCode>General</c:formatCode>
                <c:ptCount val="5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</c:numCache>
            </c:numRef>
          </c:xVal>
          <c:yVal>
            <c:numRef>
              <c:f>'[6]FIrst Repetition'!$Y$83:$AC$83</c:f>
              <c:numCache>
                <c:formatCode>General</c:formatCode>
                <c:ptCount val="5"/>
                <c:pt idx="0">
                  <c:v>349.85521293535402</c:v>
                </c:pt>
                <c:pt idx="1">
                  <c:v>311.67224955156797</c:v>
                </c:pt>
                <c:pt idx="2">
                  <c:v>350.102030311097</c:v>
                </c:pt>
                <c:pt idx="3">
                  <c:v>308.08975429581301</c:v>
                </c:pt>
                <c:pt idx="4">
                  <c:v>294.16817633062198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59E-454B-954F-9EF0E23A0427}"/>
            </c:ext>
          </c:extLst>
        </c:ser>
        <c:ser>
          <c:idx val="35"/>
          <c:order val="36"/>
          <c:tx>
            <c:v>s10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Repetition'!$Y$86:$AC$86</c:f>
              <c:numCache>
                <c:formatCode>General</c:formatCode>
                <c:ptCount val="5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</c:numCache>
            </c:numRef>
          </c:xVal>
          <c:yVal>
            <c:numRef>
              <c:f>'[6]FIrst Repetition'!$Y$85:$AC$85</c:f>
              <c:numCache>
                <c:formatCode>General</c:formatCode>
                <c:ptCount val="5"/>
                <c:pt idx="0">
                  <c:v>69.820438358029094</c:v>
                </c:pt>
                <c:pt idx="1">
                  <c:v>66.101557754876694</c:v>
                </c:pt>
                <c:pt idx="2">
                  <c:v>66.744912892278094</c:v>
                </c:pt>
                <c:pt idx="3">
                  <c:v>66.216465083204298</c:v>
                </c:pt>
                <c:pt idx="4">
                  <c:v>58.445742609572697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59E-454B-954F-9EF0E23A0427}"/>
            </c:ext>
          </c:extLst>
        </c:ser>
        <c:ser>
          <c:idx val="36"/>
          <c:order val="37"/>
          <c:tx>
            <c:v>s11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Repetition'!$Y$88:$AC$88</c:f>
              <c:numCache>
                <c:formatCode>General</c:formatCode>
                <c:ptCount val="5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</c:numCache>
            </c:numRef>
          </c:xVal>
          <c:yVal>
            <c:numRef>
              <c:f>'[6]FIrst Repetition'!$Y$87:$AC$87</c:f>
              <c:numCache>
                <c:formatCode>General</c:formatCode>
                <c:ptCount val="5"/>
                <c:pt idx="0">
                  <c:v>65.770735104058602</c:v>
                </c:pt>
                <c:pt idx="1">
                  <c:v>64.572015112011997</c:v>
                </c:pt>
                <c:pt idx="2">
                  <c:v>60.299383339626097</c:v>
                </c:pt>
                <c:pt idx="3">
                  <c:v>56.673648916157802</c:v>
                </c:pt>
                <c:pt idx="4">
                  <c:v>52.337055926714399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59E-454B-954F-9EF0E23A0427}"/>
            </c:ext>
          </c:extLst>
        </c:ser>
        <c:ser>
          <c:idx val="37"/>
          <c:order val="38"/>
          <c:tx>
            <c:v>s12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'[6]FIrst Repetition'!$Y$90:$AC$90</c:f>
              <c:numCache>
                <c:formatCode>General</c:formatCode>
                <c:ptCount val="5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</c:numCache>
            </c:numRef>
          </c:xVal>
          <c:yVal>
            <c:numRef>
              <c:f>'[6]FIrst Repetition'!$Y$89:$AC$89</c:f>
              <c:numCache>
                <c:formatCode>General</c:formatCode>
                <c:ptCount val="5"/>
                <c:pt idx="0">
                  <c:v>62.690431782455803</c:v>
                </c:pt>
                <c:pt idx="1">
                  <c:v>62.0534326322637</c:v>
                </c:pt>
                <c:pt idx="2">
                  <c:v>58.093496855647601</c:v>
                </c:pt>
                <c:pt idx="3">
                  <c:v>53.595929561157398</c:v>
                </c:pt>
                <c:pt idx="4">
                  <c:v>49.987267181086096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B59E-454B-954F-9EF0E23A0427}"/>
            </c:ext>
          </c:extLst>
        </c:ser>
        <c:ser>
          <c:idx val="38"/>
          <c:order val="39"/>
          <c:tx>
            <c:v>h-LDL-1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Repetition'!$B$18:$B$29</c:f>
              <c:numCache>
                <c:formatCode>General</c:formatCode>
                <c:ptCount val="12"/>
                <c:pt idx="0">
                  <c:v>1.35</c:v>
                </c:pt>
                <c:pt idx="1">
                  <c:v>7.1</c:v>
                </c:pt>
                <c:pt idx="2">
                  <c:v>12.85</c:v>
                </c:pt>
                <c:pt idx="3">
                  <c:v>18.75</c:v>
                </c:pt>
                <c:pt idx="4">
                  <c:v>24.433330000000002</c:v>
                </c:pt>
                <c:pt idx="5">
                  <c:v>31.066669999999998</c:v>
                </c:pt>
                <c:pt idx="6">
                  <c:v>36.883330000000001</c:v>
                </c:pt>
                <c:pt idx="7">
                  <c:v>42.583329999999997</c:v>
                </c:pt>
                <c:pt idx="8">
                  <c:v>48.266669999999998</c:v>
                </c:pt>
                <c:pt idx="9">
                  <c:v>54.1</c:v>
                </c:pt>
                <c:pt idx="10">
                  <c:v>59.75</c:v>
                </c:pt>
                <c:pt idx="11">
                  <c:v>65.433329999999998</c:v>
                </c:pt>
              </c:numCache>
            </c:numRef>
          </c:xVal>
          <c:yVal>
            <c:numRef>
              <c:f>'[6]FIrst Repetition'!$I$18:$I$29</c:f>
              <c:numCache>
                <c:formatCode>General</c:formatCode>
                <c:ptCount val="12"/>
                <c:pt idx="0">
                  <c:v>192.02040372356234</c:v>
                </c:pt>
                <c:pt idx="1">
                  <c:v>174.61416009876385</c:v>
                </c:pt>
                <c:pt idx="2">
                  <c:v>171.45329697363601</c:v>
                </c:pt>
                <c:pt idx="3">
                  <c:v>100</c:v>
                </c:pt>
                <c:pt idx="4">
                  <c:v>85.381086586404024</c:v>
                </c:pt>
                <c:pt idx="5">
                  <c:v>87.382404077362651</c:v>
                </c:pt>
                <c:pt idx="6">
                  <c:v>318.6351569656278</c:v>
                </c:pt>
                <c:pt idx="7">
                  <c:v>310.12153505887767</c:v>
                </c:pt>
                <c:pt idx="8">
                  <c:v>303.48491269842032</c:v>
                </c:pt>
                <c:pt idx="9">
                  <c:v>76.500628716123899</c:v>
                </c:pt>
                <c:pt idx="10">
                  <c:v>66.862106601970083</c:v>
                </c:pt>
                <c:pt idx="11">
                  <c:v>62.362895111306955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B59E-454B-954F-9EF0E23A0427}"/>
            </c:ext>
          </c:extLst>
        </c:ser>
        <c:ser>
          <c:idx val="40"/>
          <c:order val="40"/>
          <c:tx>
            <c:v>h1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Repetition'!$AH$68:$AM$68</c:f>
              <c:numCache>
                <c:formatCode>General</c:formatCode>
                <c:ptCount val="6"/>
                <c:pt idx="0">
                  <c:v>1.35</c:v>
                </c:pt>
                <c:pt idx="1">
                  <c:v>1.35</c:v>
                </c:pt>
                <c:pt idx="2">
                  <c:v>1.35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</c:numCache>
            </c:numRef>
          </c:xVal>
          <c:yVal>
            <c:numRef>
              <c:f>'[6]FIrst Repetition'!$AH$67:$AM$67</c:f>
              <c:numCache>
                <c:formatCode>General</c:formatCode>
                <c:ptCount val="6"/>
                <c:pt idx="0">
                  <c:v>182.697395696755</c:v>
                </c:pt>
                <c:pt idx="1">
                  <c:v>170.533882599473</c:v>
                </c:pt>
                <c:pt idx="2">
                  <c:v>198.74521466735101</c:v>
                </c:pt>
                <c:pt idx="3">
                  <c:v>181.84810238560101</c:v>
                </c:pt>
                <c:pt idx="4">
                  <c:v>200.04108012883</c:v>
                </c:pt>
                <c:pt idx="5">
                  <c:v>218.25674686336399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59E-454B-954F-9EF0E23A0427}"/>
            </c:ext>
          </c:extLst>
        </c:ser>
        <c:ser>
          <c:idx val="41"/>
          <c:order val="41"/>
          <c:tx>
            <c:v>h2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Repetition'!$AH$70:$AM$70</c:f>
              <c:numCache>
                <c:formatCode>General</c:formatCode>
                <c:ptCount val="6"/>
                <c:pt idx="0">
                  <c:v>7.1</c:v>
                </c:pt>
                <c:pt idx="1">
                  <c:v>7.1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</c:numCache>
            </c:numRef>
          </c:xVal>
          <c:yVal>
            <c:numRef>
              <c:f>'[6]FIrst Repetition'!$AH$69:$AM$69</c:f>
              <c:numCache>
                <c:formatCode>General</c:formatCode>
                <c:ptCount val="6"/>
                <c:pt idx="0">
                  <c:v>167.73814776459301</c:v>
                </c:pt>
                <c:pt idx="1">
                  <c:v>156.74591527699599</c:v>
                </c:pt>
                <c:pt idx="2">
                  <c:v>183.85748790463501</c:v>
                </c:pt>
                <c:pt idx="3">
                  <c:v>167.51667459534301</c:v>
                </c:pt>
                <c:pt idx="4">
                  <c:v>176.534716780737</c:v>
                </c:pt>
                <c:pt idx="5">
                  <c:v>195.29201827027899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B59E-454B-954F-9EF0E23A0427}"/>
            </c:ext>
          </c:extLst>
        </c:ser>
        <c:ser>
          <c:idx val="42"/>
          <c:order val="42"/>
          <c:tx>
            <c:v>h3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Repetition'!$AH$72:$AM$72</c:f>
              <c:numCache>
                <c:formatCode>General</c:formatCode>
                <c:ptCount val="6"/>
                <c:pt idx="0">
                  <c:v>12.85</c:v>
                </c:pt>
                <c:pt idx="1">
                  <c:v>12.85</c:v>
                </c:pt>
                <c:pt idx="2">
                  <c:v>12.85</c:v>
                </c:pt>
                <c:pt idx="3">
                  <c:v>12.85</c:v>
                </c:pt>
                <c:pt idx="4">
                  <c:v>12.85</c:v>
                </c:pt>
                <c:pt idx="5">
                  <c:v>12.85</c:v>
                </c:pt>
              </c:numCache>
            </c:numRef>
          </c:xVal>
          <c:yVal>
            <c:numRef>
              <c:f>'[6]FIrst Repetition'!$AH$71:$AM$71</c:f>
              <c:numCache>
                <c:formatCode>General</c:formatCode>
                <c:ptCount val="6"/>
                <c:pt idx="0">
                  <c:v>165.35782852273999</c:v>
                </c:pt>
                <c:pt idx="1">
                  <c:v>153.076200074605</c:v>
                </c:pt>
                <c:pt idx="2">
                  <c:v>181.62842341400801</c:v>
                </c:pt>
                <c:pt idx="3">
                  <c:v>164.307426067808</c:v>
                </c:pt>
                <c:pt idx="4">
                  <c:v>172.702801694957</c:v>
                </c:pt>
                <c:pt idx="5">
                  <c:v>191.647102067698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B59E-454B-954F-9EF0E23A0427}"/>
            </c:ext>
          </c:extLst>
        </c:ser>
        <c:ser>
          <c:idx val="43"/>
          <c:order val="43"/>
          <c:tx>
            <c:v>h4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Repetition'!$AH$74:$AM$74</c:f>
              <c:numCache>
                <c:formatCode>General</c:formatCode>
                <c:ptCount val="6"/>
                <c:pt idx="0">
                  <c:v>18.75</c:v>
                </c:pt>
                <c:pt idx="1">
                  <c:v>18.75</c:v>
                </c:pt>
                <c:pt idx="2">
                  <c:v>18.75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</c:numCache>
            </c:numRef>
          </c:xVal>
          <c:yVal>
            <c:numRef>
              <c:f>'[6]FIrst Repetition'!$AH$73:$AM$73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59E-454B-954F-9EF0E23A0427}"/>
            </c:ext>
          </c:extLst>
        </c:ser>
        <c:ser>
          <c:idx val="44"/>
          <c:order val="44"/>
          <c:tx>
            <c:v>h5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Repetition'!$AH$76:$AM$76</c:f>
              <c:numCache>
                <c:formatCode>General</c:formatCode>
                <c:ptCount val="6"/>
                <c:pt idx="0">
                  <c:v>24.433330000000002</c:v>
                </c:pt>
                <c:pt idx="1">
                  <c:v>24.433330000000002</c:v>
                </c:pt>
                <c:pt idx="2">
                  <c:v>24.433330000000002</c:v>
                </c:pt>
                <c:pt idx="3">
                  <c:v>24.433330000000002</c:v>
                </c:pt>
                <c:pt idx="4">
                  <c:v>24.433330000000002</c:v>
                </c:pt>
                <c:pt idx="5">
                  <c:v>24.433330000000002</c:v>
                </c:pt>
              </c:numCache>
            </c:numRef>
          </c:xVal>
          <c:yVal>
            <c:numRef>
              <c:f>'[6]FIrst Repetition'!$AH$75:$AM$75</c:f>
              <c:numCache>
                <c:formatCode>General</c:formatCode>
                <c:ptCount val="6"/>
                <c:pt idx="0">
                  <c:v>82.991331206249896</c:v>
                </c:pt>
                <c:pt idx="1">
                  <c:v>75.655126499706</c:v>
                </c:pt>
                <c:pt idx="2">
                  <c:v>93.195209603244294</c:v>
                </c:pt>
                <c:pt idx="3">
                  <c:v>78.686631782068005</c:v>
                </c:pt>
                <c:pt idx="4">
                  <c:v>86.930895356411597</c:v>
                </c:pt>
                <c:pt idx="5">
                  <c:v>94.827325070744294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B59E-454B-954F-9EF0E23A0427}"/>
            </c:ext>
          </c:extLst>
        </c:ser>
        <c:ser>
          <c:idx val="45"/>
          <c:order val="45"/>
          <c:tx>
            <c:v>h6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Repetition'!$AH$78:$AM$78</c:f>
              <c:numCache>
                <c:formatCode>General</c:formatCode>
                <c:ptCount val="6"/>
                <c:pt idx="0">
                  <c:v>31.066669999999998</c:v>
                </c:pt>
                <c:pt idx="1">
                  <c:v>31.066669999999998</c:v>
                </c:pt>
                <c:pt idx="2">
                  <c:v>31.066669999999998</c:v>
                </c:pt>
                <c:pt idx="3">
                  <c:v>31.066669999999998</c:v>
                </c:pt>
                <c:pt idx="4">
                  <c:v>31.066669999999998</c:v>
                </c:pt>
                <c:pt idx="5">
                  <c:v>31.066669999999998</c:v>
                </c:pt>
              </c:numCache>
            </c:numRef>
          </c:xVal>
          <c:yVal>
            <c:numRef>
              <c:f>'[6]FIrst Repetition'!$AH$77:$AM$77</c:f>
              <c:numCache>
                <c:formatCode>General</c:formatCode>
                <c:ptCount val="6"/>
                <c:pt idx="0">
                  <c:v>82.618964897168595</c:v>
                </c:pt>
                <c:pt idx="1">
                  <c:v>76.704961996257296</c:v>
                </c:pt>
                <c:pt idx="2">
                  <c:v>99.010363347666299</c:v>
                </c:pt>
                <c:pt idx="3">
                  <c:v>77.5351792146636</c:v>
                </c:pt>
                <c:pt idx="4">
                  <c:v>91.234376752975194</c:v>
                </c:pt>
                <c:pt idx="5">
                  <c:v>97.190578255445004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B59E-454B-954F-9EF0E23A0427}"/>
            </c:ext>
          </c:extLst>
        </c:ser>
        <c:ser>
          <c:idx val="46"/>
          <c:order val="46"/>
          <c:tx>
            <c:v>h7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Repetition'!$AH$80:$AM$80</c:f>
              <c:numCache>
                <c:formatCode>General</c:formatCode>
                <c:ptCount val="6"/>
                <c:pt idx="0">
                  <c:v>36.883330000000001</c:v>
                </c:pt>
                <c:pt idx="1">
                  <c:v>36.883330000000001</c:v>
                </c:pt>
                <c:pt idx="2">
                  <c:v>36.883330000000001</c:v>
                </c:pt>
                <c:pt idx="3">
                  <c:v>36.883330000000001</c:v>
                </c:pt>
                <c:pt idx="4">
                  <c:v>36.883330000000001</c:v>
                </c:pt>
                <c:pt idx="5">
                  <c:v>36.883330000000001</c:v>
                </c:pt>
              </c:numCache>
            </c:numRef>
          </c:xVal>
          <c:yVal>
            <c:numRef>
              <c:f>'[6]FIrst Repetition'!$AH$79:$AM$79</c:f>
              <c:numCache>
                <c:formatCode>General</c:formatCode>
                <c:ptCount val="6"/>
                <c:pt idx="0">
                  <c:v>299.16320554469598</c:v>
                </c:pt>
                <c:pt idx="1">
                  <c:v>293.465633983413</c:v>
                </c:pt>
                <c:pt idx="2">
                  <c:v>311.077506153645</c:v>
                </c:pt>
                <c:pt idx="3">
                  <c:v>326.34861566484301</c:v>
                </c:pt>
                <c:pt idx="4">
                  <c:v>324.30169832189199</c:v>
                </c:pt>
                <c:pt idx="5">
                  <c:v>357.45428212527798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59E-454B-954F-9EF0E23A0427}"/>
            </c:ext>
          </c:extLst>
        </c:ser>
        <c:ser>
          <c:idx val="47"/>
          <c:order val="47"/>
          <c:tx>
            <c:v>h8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Repetition'!$AH$82:$AM$82</c:f>
              <c:numCache>
                <c:formatCode>General</c:formatCode>
                <c:ptCount val="6"/>
                <c:pt idx="0">
                  <c:v>42.583329999999997</c:v>
                </c:pt>
                <c:pt idx="1">
                  <c:v>42.583329999999997</c:v>
                </c:pt>
                <c:pt idx="2">
                  <c:v>42.583329999999997</c:v>
                </c:pt>
                <c:pt idx="3">
                  <c:v>42.583329999999997</c:v>
                </c:pt>
                <c:pt idx="4">
                  <c:v>42.583329999999997</c:v>
                </c:pt>
                <c:pt idx="5">
                  <c:v>42.583329999999997</c:v>
                </c:pt>
              </c:numCache>
            </c:numRef>
          </c:xVal>
          <c:yVal>
            <c:numRef>
              <c:f>'[6]FIrst Repetition'!$AH$81:$AM$81</c:f>
              <c:numCache>
                <c:formatCode>General</c:formatCode>
                <c:ptCount val="6"/>
                <c:pt idx="0">
                  <c:v>293.12528176650397</c:v>
                </c:pt>
                <c:pt idx="1">
                  <c:v>283.116036574021</c:v>
                </c:pt>
                <c:pt idx="2">
                  <c:v>304.39149607967198</c:v>
                </c:pt>
                <c:pt idx="3">
                  <c:v>321.79483541976299</c:v>
                </c:pt>
                <c:pt idx="4">
                  <c:v>309.65165957307801</c:v>
                </c:pt>
                <c:pt idx="5">
                  <c:v>348.64990094022801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B59E-454B-954F-9EF0E23A0427}"/>
            </c:ext>
          </c:extLst>
        </c:ser>
        <c:ser>
          <c:idx val="48"/>
          <c:order val="48"/>
          <c:tx>
            <c:v>h9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Repetition'!$AH$84:$AM$84</c:f>
              <c:numCache>
                <c:formatCode>General</c:formatCode>
                <c:ptCount val="6"/>
                <c:pt idx="0">
                  <c:v>48.266669999999998</c:v>
                </c:pt>
                <c:pt idx="1">
                  <c:v>48.266669999999998</c:v>
                </c:pt>
                <c:pt idx="2">
                  <c:v>48.266669999999998</c:v>
                </c:pt>
                <c:pt idx="3">
                  <c:v>48.266669999999998</c:v>
                </c:pt>
                <c:pt idx="4">
                  <c:v>48.266669999999998</c:v>
                </c:pt>
                <c:pt idx="5">
                  <c:v>48.266669999999998</c:v>
                </c:pt>
              </c:numCache>
            </c:numRef>
          </c:xVal>
          <c:yVal>
            <c:numRef>
              <c:f>'[6]FIrst Repetition'!$AH$83:$AM$83</c:f>
              <c:numCache>
                <c:formatCode>General</c:formatCode>
                <c:ptCount val="6"/>
                <c:pt idx="0">
                  <c:v>290.08958152026003</c:v>
                </c:pt>
                <c:pt idx="1">
                  <c:v>283.16948869292099</c:v>
                </c:pt>
                <c:pt idx="2">
                  <c:v>305.05852155393001</c:v>
                </c:pt>
                <c:pt idx="3">
                  <c:v>315.92998703089199</c:v>
                </c:pt>
                <c:pt idx="4">
                  <c:v>299.95407115881602</c:v>
                </c:pt>
                <c:pt idx="5">
                  <c:v>326.70782623370297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B59E-454B-954F-9EF0E23A0427}"/>
            </c:ext>
          </c:extLst>
        </c:ser>
        <c:ser>
          <c:idx val="49"/>
          <c:order val="49"/>
          <c:tx>
            <c:v>h10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Repetition'!$AH$86:$AM$86</c:f>
              <c:numCache>
                <c:formatCode>General</c:formatCode>
                <c:ptCount val="6"/>
                <c:pt idx="0">
                  <c:v>54.1</c:v>
                </c:pt>
                <c:pt idx="1">
                  <c:v>54.1</c:v>
                </c:pt>
                <c:pt idx="2">
                  <c:v>54.1</c:v>
                </c:pt>
                <c:pt idx="3">
                  <c:v>54.1</c:v>
                </c:pt>
                <c:pt idx="4">
                  <c:v>54.1</c:v>
                </c:pt>
                <c:pt idx="5">
                  <c:v>54.1</c:v>
                </c:pt>
              </c:numCache>
            </c:numRef>
          </c:xVal>
          <c:yVal>
            <c:numRef>
              <c:f>'[6]FIrst Repetition'!$AH$85:$AM$85</c:f>
              <c:numCache>
                <c:formatCode>General</c:formatCode>
                <c:ptCount val="6"/>
                <c:pt idx="0">
                  <c:v>77.050209906971006</c:v>
                </c:pt>
                <c:pt idx="1">
                  <c:v>67.051438370905302</c:v>
                </c:pt>
                <c:pt idx="2">
                  <c:v>93.422106621173597</c:v>
                </c:pt>
                <c:pt idx="3">
                  <c:v>71.113132972693194</c:v>
                </c:pt>
                <c:pt idx="4">
                  <c:v>73.850918073822797</c:v>
                </c:pt>
                <c:pt idx="5">
                  <c:v>76.515966351177497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59E-454B-954F-9EF0E23A0427}"/>
            </c:ext>
          </c:extLst>
        </c:ser>
        <c:ser>
          <c:idx val="50"/>
          <c:order val="50"/>
          <c:tx>
            <c:v>h11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Repetition'!$AH$88:$AM$88</c:f>
              <c:numCache>
                <c:formatCode>General</c:formatCode>
                <c:ptCount val="6"/>
                <c:pt idx="0">
                  <c:v>59.75</c:v>
                </c:pt>
                <c:pt idx="1">
                  <c:v>59.75</c:v>
                </c:pt>
                <c:pt idx="2">
                  <c:v>59.75</c:v>
                </c:pt>
                <c:pt idx="3">
                  <c:v>59.75</c:v>
                </c:pt>
                <c:pt idx="4">
                  <c:v>59.75</c:v>
                </c:pt>
                <c:pt idx="5">
                  <c:v>59.75</c:v>
                </c:pt>
              </c:numCache>
            </c:numRef>
          </c:xVal>
          <c:yVal>
            <c:numRef>
              <c:f>'[6]FIrst Repetition'!$AH$87:$AM$87</c:f>
              <c:numCache>
                <c:formatCode>General</c:formatCode>
                <c:ptCount val="6"/>
                <c:pt idx="0">
                  <c:v>67.6526124312158</c:v>
                </c:pt>
                <c:pt idx="1">
                  <c:v>58.381896989667503</c:v>
                </c:pt>
                <c:pt idx="2">
                  <c:v>77.310823778279797</c:v>
                </c:pt>
                <c:pt idx="3">
                  <c:v>61.7030606114687</c:v>
                </c:pt>
                <c:pt idx="4">
                  <c:v>64.617293708799096</c:v>
                </c:pt>
                <c:pt idx="5">
                  <c:v>71.506952092389596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B59E-454B-954F-9EF0E23A0427}"/>
            </c:ext>
          </c:extLst>
        </c:ser>
        <c:ser>
          <c:idx val="51"/>
          <c:order val="51"/>
          <c:tx>
            <c:v>h12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'[6]FIrst Repetition'!$AH$90:$AM$90</c:f>
              <c:numCache>
                <c:formatCode>General</c:formatCode>
                <c:ptCount val="6"/>
                <c:pt idx="0">
                  <c:v>65.433329999999998</c:v>
                </c:pt>
                <c:pt idx="1">
                  <c:v>65.433329999999998</c:v>
                </c:pt>
                <c:pt idx="2">
                  <c:v>65.433329999999998</c:v>
                </c:pt>
                <c:pt idx="3">
                  <c:v>65.433329999999998</c:v>
                </c:pt>
                <c:pt idx="4">
                  <c:v>65.433329999999998</c:v>
                </c:pt>
                <c:pt idx="5">
                  <c:v>65.433329999999998</c:v>
                </c:pt>
              </c:numCache>
            </c:numRef>
          </c:xVal>
          <c:yVal>
            <c:numRef>
              <c:f>'[6]FIrst Repetition'!$AH$89:$AM$89</c:f>
              <c:numCache>
                <c:formatCode>General</c:formatCode>
                <c:ptCount val="6"/>
                <c:pt idx="0">
                  <c:v>62.753110901573798</c:v>
                </c:pt>
                <c:pt idx="1">
                  <c:v>53.739666900417703</c:v>
                </c:pt>
                <c:pt idx="2">
                  <c:v>71.629931239748799</c:v>
                </c:pt>
                <c:pt idx="3">
                  <c:v>59.062699513483501</c:v>
                </c:pt>
                <c:pt idx="4">
                  <c:v>59.622284178521802</c:v>
                </c:pt>
                <c:pt idx="5">
                  <c:v>67.369677934096103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B59E-454B-954F-9EF0E23A0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28735"/>
        <c:axId val="420730383"/>
      </c:scatterChart>
      <c:valAx>
        <c:axId val="42072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30383"/>
        <c:crosses val="autoZero"/>
        <c:crossBetween val="midCat"/>
      </c:valAx>
      <c:valAx>
        <c:axId val="42073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0728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346284</xdr:colOff>
      <xdr:row>34</xdr:row>
      <xdr:rowOff>3351</xdr:rowOff>
    </xdr:from>
    <xdr:to>
      <xdr:col>9</xdr:col>
      <xdr:colOff>144180</xdr:colOff>
      <xdr:row>49</xdr:row>
      <xdr:rowOff>177292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FDAB00-F1C0-8548-B596-05A57E05D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406407</xdr:colOff>
      <xdr:row>33</xdr:row>
      <xdr:rowOff>138216</xdr:rowOff>
    </xdr:from>
    <xdr:to>
      <xdr:col>6</xdr:col>
      <xdr:colOff>157658</xdr:colOff>
      <xdr:row>42</xdr:row>
      <xdr:rowOff>122411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DD06CC2-63BD-AB45-A72F-D5AECF151F36}"/>
            </a:ext>
          </a:extLst>
        </xdr:cNvPr>
        <xdr:cNvGrpSpPr/>
      </xdr:nvGrpSpPr>
      <xdr:grpSpPr>
        <a:xfrm>
          <a:off x="4533907" y="7334883"/>
          <a:ext cx="576751" cy="2037361"/>
          <a:chOff x="6984732" y="624369"/>
          <a:chExt cx="577516" cy="1794720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242EAF9-EC1E-A047-81E3-61BF7ED0B040}"/>
              </a:ext>
            </a:extLst>
          </xdr:cNvPr>
          <xdr:cNvCxnSpPr>
            <a:cxnSpLocks/>
          </xdr:cNvCxnSpPr>
        </xdr:nvCxnSpPr>
        <xdr:spPr>
          <a:xfrm flipH="1">
            <a:off x="7190373" y="857326"/>
            <a:ext cx="9913" cy="1561763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7">
            <a:extLst>
              <a:ext uri="{FF2B5EF4-FFF2-40B4-BE49-F238E27FC236}">
                <a16:creationId xmlns:a16="http://schemas.microsoft.com/office/drawing/2014/main" id="{C1736755-2733-D94D-9093-7197DF67451A}"/>
              </a:ext>
            </a:extLst>
          </xdr:cNvPr>
          <xdr:cNvSpPr txBox="1"/>
        </xdr:nvSpPr>
        <xdr:spPr>
          <a:xfrm>
            <a:off x="6984732" y="624369"/>
            <a:ext cx="57751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FCCP</a:t>
            </a:r>
          </a:p>
        </xdr:txBody>
      </xdr:sp>
    </xdr:grpSp>
    <xdr:clientData/>
  </xdr:twoCellAnchor>
  <xdr:twoCellAnchor>
    <xdr:from>
      <xdr:col>6</xdr:col>
      <xdr:colOff>923150</xdr:colOff>
      <xdr:row>33</xdr:row>
      <xdr:rowOff>69347</xdr:rowOff>
    </xdr:from>
    <xdr:to>
      <xdr:col>7</xdr:col>
      <xdr:colOff>709974</xdr:colOff>
      <xdr:row>38</xdr:row>
      <xdr:rowOff>45904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51D3C09-B5D9-F241-BBC5-3A510B6E0A2C}"/>
            </a:ext>
          </a:extLst>
        </xdr:cNvPr>
        <xdr:cNvGrpSpPr/>
      </xdr:nvGrpSpPr>
      <xdr:grpSpPr>
        <a:xfrm>
          <a:off x="5876150" y="7266014"/>
          <a:ext cx="950991" cy="1098390"/>
          <a:chOff x="7497978" y="559913"/>
          <a:chExt cx="946858" cy="1075148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65B49293-0A7E-5E48-A4F6-B21CC2FC395F}"/>
              </a:ext>
            </a:extLst>
          </xdr:cNvPr>
          <xdr:cNvCxnSpPr>
            <a:cxnSpLocks/>
          </xdr:cNvCxnSpPr>
        </xdr:nvCxnSpPr>
        <xdr:spPr>
          <a:xfrm flipH="1">
            <a:off x="7813274" y="852113"/>
            <a:ext cx="6377" cy="782948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50">
            <a:extLst>
              <a:ext uri="{FF2B5EF4-FFF2-40B4-BE49-F238E27FC236}">
                <a16:creationId xmlns:a16="http://schemas.microsoft.com/office/drawing/2014/main" id="{8D648A9B-4983-E640-B438-79756E90D39D}"/>
              </a:ext>
            </a:extLst>
          </xdr:cNvPr>
          <xdr:cNvSpPr txBox="1"/>
        </xdr:nvSpPr>
        <xdr:spPr>
          <a:xfrm>
            <a:off x="7497978" y="559913"/>
            <a:ext cx="94685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Antimycin A </a:t>
            </a:r>
          </a:p>
          <a:p>
            <a:r>
              <a:rPr lang="en-US" sz="800">
                <a:latin typeface="Times New Roman"/>
                <a:cs typeface="Times New Roman"/>
              </a:rPr>
              <a:t>&amp; Rotenone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0.20141</cdr:x>
      <cdr:y>0.225</cdr:y>
    </cdr:from>
    <cdr:to>
      <cdr:x>0.35083</cdr:x>
      <cdr:y>0.47332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3C48545-2521-FC43-965B-42CEAFB0B7EE}"/>
            </a:ext>
          </a:extLst>
        </cdr:cNvPr>
        <cdr:cNvGrpSpPr/>
      </cdr:nvGrpSpPr>
      <cdr:grpSpPr>
        <a:xfrm xmlns:a="http://schemas.openxmlformats.org/drawingml/2006/main">
          <a:off x="1191353" y="820187"/>
          <a:ext cx="883829" cy="905195"/>
          <a:chOff x="11155281" y="771534"/>
          <a:chExt cx="883377" cy="918538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AE6E2801-E1B3-F14C-9415-556A923159E6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>
            <a:off x="11485752" y="1014835"/>
            <a:ext cx="0" cy="675237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44">
            <a:extLst xmlns:a="http://schemas.openxmlformats.org/drawingml/2006/main">
              <a:ext uri="{FF2B5EF4-FFF2-40B4-BE49-F238E27FC236}">
                <a16:creationId xmlns:a16="http://schemas.microsoft.com/office/drawing/2014/main" id="{4D483DCE-CD27-3D4C-8960-FE45CF200239}"/>
              </a:ext>
            </a:extLst>
          </cdr:cNvPr>
          <cdr:cNvSpPr txBox="1"/>
        </cdr:nvSpPr>
        <cdr:spPr>
          <a:xfrm xmlns:a="http://schemas.openxmlformats.org/drawingml/2006/main">
            <a:off x="11155281" y="771534"/>
            <a:ext cx="883377" cy="21544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none" rtlCol="0">
            <a:spAutoFit/>
          </a:bodyPr>
          <a:lstStyle xmlns:a="http://schemas.openxmlformats.org/drawingml/2006/main"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dirty="0">
                <a:latin typeface="Times New Roman"/>
                <a:cs typeface="Times New Roman"/>
              </a:rPr>
              <a:t>Oligomycin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8</xdr:col>
      <xdr:colOff>39755</xdr:colOff>
      <xdr:row>47</xdr:row>
      <xdr:rowOff>85013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4ECE71E-2531-1143-9EEE-31F4432B0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0.20141</cdr:x>
      <cdr:y>0.225</cdr:y>
    </cdr:from>
    <cdr:to>
      <cdr:x>0.35083</cdr:x>
      <cdr:y>0.47332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3C48545-2521-FC43-965B-42CEAFB0B7EE}"/>
            </a:ext>
          </a:extLst>
        </cdr:cNvPr>
        <cdr:cNvGrpSpPr/>
      </cdr:nvGrpSpPr>
      <cdr:grpSpPr>
        <a:xfrm xmlns:a="http://schemas.openxmlformats.org/drawingml/2006/main">
          <a:off x="1182128" y="834218"/>
          <a:ext cx="876986" cy="920680"/>
          <a:chOff x="11155281" y="771534"/>
          <a:chExt cx="883377" cy="918538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AE6E2801-E1B3-F14C-9415-556A923159E6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>
            <a:off x="11485752" y="1014835"/>
            <a:ext cx="0" cy="675237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44">
            <a:extLst xmlns:a="http://schemas.openxmlformats.org/drawingml/2006/main">
              <a:ext uri="{FF2B5EF4-FFF2-40B4-BE49-F238E27FC236}">
                <a16:creationId xmlns:a16="http://schemas.microsoft.com/office/drawing/2014/main" id="{4D483DCE-CD27-3D4C-8960-FE45CF200239}"/>
              </a:ext>
            </a:extLst>
          </cdr:cNvPr>
          <cdr:cNvSpPr txBox="1"/>
        </cdr:nvSpPr>
        <cdr:spPr>
          <a:xfrm xmlns:a="http://schemas.openxmlformats.org/drawingml/2006/main">
            <a:off x="11155281" y="771534"/>
            <a:ext cx="883377" cy="21544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none" rtlCol="0">
            <a:spAutoFit/>
          </a:bodyPr>
          <a:lstStyle xmlns:a="http://schemas.openxmlformats.org/drawingml/2006/main"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dirty="0">
                <a:latin typeface="Times New Roman"/>
                <a:cs typeface="Times New Roman"/>
              </a:rPr>
              <a:t>Oligomycin</a:t>
            </a:r>
          </a:p>
        </cdr:txBody>
      </cdr:sp>
    </cdr:grpSp>
  </cdr:relSizeAnchor>
  <cdr:relSizeAnchor xmlns:cdr="http://schemas.openxmlformats.org/drawingml/2006/chartDrawing">
    <cdr:from>
      <cdr:x>0.42726</cdr:x>
      <cdr:y>0</cdr:y>
    </cdr:from>
    <cdr:to>
      <cdr:x>0.52619</cdr:x>
      <cdr:y>0.51341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00447A6D-B787-4445-AF7A-E20FDDB95DB6}"/>
            </a:ext>
          </a:extLst>
        </cdr:cNvPr>
        <cdr:cNvGrpSpPr/>
      </cdr:nvGrpSpPr>
      <cdr:grpSpPr>
        <a:xfrm xmlns:a="http://schemas.openxmlformats.org/drawingml/2006/main">
          <a:off x="2507701" y="0"/>
          <a:ext cx="580646" cy="1903537"/>
          <a:chOff x="0" y="626385"/>
          <a:chExt cx="577516" cy="1582728"/>
        </a:xfrm>
      </cdr:grpSpPr>
      <cdr:cxnSp macro="">
        <cdr:nvCxnSpPr>
          <cdr:cNvPr id="9" name="Straight Arrow Connector 8">
            <a:extLst xmlns:a="http://schemas.openxmlformats.org/drawingml/2006/main">
              <a:ext uri="{FF2B5EF4-FFF2-40B4-BE49-F238E27FC236}">
                <a16:creationId xmlns:a16="http://schemas.microsoft.com/office/drawing/2014/main" id="{6AD540ED-1E54-ED48-9EC6-4AB48D23C8C0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>
            <a:off x="215554" y="830275"/>
            <a:ext cx="9732" cy="1378838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0" name="TextBox 47">
            <a:extLst xmlns:a="http://schemas.openxmlformats.org/drawingml/2006/main">
              <a:ext uri="{FF2B5EF4-FFF2-40B4-BE49-F238E27FC236}">
                <a16:creationId xmlns:a16="http://schemas.microsoft.com/office/drawing/2014/main" id="{B8FF4F1E-837A-6146-B63C-58939739B1AF}"/>
              </a:ext>
            </a:extLst>
          </cdr:cNvPr>
          <cdr:cNvSpPr txBox="1"/>
        </cdr:nvSpPr>
        <cdr:spPr>
          <a:xfrm xmlns:a="http://schemas.openxmlformats.org/drawingml/2006/main">
            <a:off x="0" y="626385"/>
            <a:ext cx="577516" cy="188562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>
                <a:latin typeface="Times New Roman"/>
                <a:cs typeface="Times New Roman"/>
              </a:rPr>
              <a:t>FCCP</a:t>
            </a:r>
          </a:p>
        </cdr:txBody>
      </cdr:sp>
    </cdr:grpSp>
  </cdr:relSizeAnchor>
  <cdr:relSizeAnchor xmlns:cdr="http://schemas.openxmlformats.org/drawingml/2006/chartDrawing">
    <cdr:from>
      <cdr:x>0.65942</cdr:x>
      <cdr:y>0</cdr:y>
    </cdr:from>
    <cdr:to>
      <cdr:x>0.82162</cdr:x>
      <cdr:y>0.21163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3C97C11F-0DC8-B34C-B31B-3826275D0262}"/>
            </a:ext>
          </a:extLst>
        </cdr:cNvPr>
        <cdr:cNvGrpSpPr/>
      </cdr:nvGrpSpPr>
      <cdr:grpSpPr>
        <a:xfrm xmlns:a="http://schemas.openxmlformats.org/drawingml/2006/main">
          <a:off x="3870309" y="0"/>
          <a:ext cx="951995" cy="784647"/>
          <a:chOff x="1280945" y="0"/>
          <a:chExt cx="946858" cy="746009"/>
        </a:xfrm>
      </cdr:grpSpPr>
      <cdr:cxnSp macro="">
        <cdr:nvCxnSpPr>
          <cdr:cNvPr id="7" name="Straight Arrow Connector 6">
            <a:extLst xmlns:a="http://schemas.openxmlformats.org/drawingml/2006/main">
              <a:ext uri="{FF2B5EF4-FFF2-40B4-BE49-F238E27FC236}">
                <a16:creationId xmlns:a16="http://schemas.microsoft.com/office/drawing/2014/main" id="{311706AD-E8D7-DD4B-B896-3DB749943763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 flipH="1">
            <a:off x="1600419" y="292425"/>
            <a:ext cx="2199" cy="453584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8" name="TextBox 50">
            <a:extLst xmlns:a="http://schemas.openxmlformats.org/drawingml/2006/main">
              <a:ext uri="{FF2B5EF4-FFF2-40B4-BE49-F238E27FC236}">
                <a16:creationId xmlns:a16="http://schemas.microsoft.com/office/drawing/2014/main" id="{F10B2C58-BBE6-2B4F-8C7B-6AA6EF5416C1}"/>
              </a:ext>
            </a:extLst>
          </cdr:cNvPr>
          <cdr:cNvSpPr txBox="1"/>
        </cdr:nvSpPr>
        <cdr:spPr>
          <a:xfrm xmlns:a="http://schemas.openxmlformats.org/drawingml/2006/main">
            <a:off x="1280945" y="0"/>
            <a:ext cx="946858" cy="33881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>
                <a:latin typeface="Times New Roman"/>
                <a:cs typeface="Times New Roman"/>
              </a:rPr>
              <a:t>Antimycin A </a:t>
            </a:r>
          </a:p>
          <a:p xmlns:a="http://schemas.openxmlformats.org/drawingml/2006/main">
            <a:r>
              <a:rPr lang="en-US" sz="800">
                <a:latin typeface="Times New Roman"/>
                <a:cs typeface="Times New Roman"/>
              </a:rPr>
              <a:t>&amp; Rotenone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597491</xdr:colOff>
      <xdr:row>24</xdr:row>
      <xdr:rowOff>135122</xdr:rowOff>
    </xdr:from>
    <xdr:to>
      <xdr:col>6</xdr:col>
      <xdr:colOff>216491</xdr:colOff>
      <xdr:row>37</xdr:row>
      <xdr:rowOff>135712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5249EC-34C5-1549-BC3F-78740651D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77163</xdr:colOff>
      <xdr:row>51</xdr:row>
      <xdr:rowOff>176832</xdr:rowOff>
    </xdr:from>
    <xdr:to>
      <xdr:col>33</xdr:col>
      <xdr:colOff>192913</xdr:colOff>
      <xdr:row>59</xdr:row>
      <xdr:rowOff>198054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66A4E7-62C5-1345-9A7A-97BC05B4C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655899</xdr:colOff>
      <xdr:row>51</xdr:row>
      <xdr:rowOff>64303</xdr:rowOff>
    </xdr:from>
    <xdr:to>
      <xdr:col>37</xdr:col>
      <xdr:colOff>305443</xdr:colOff>
      <xdr:row>59</xdr:row>
      <xdr:rowOff>192912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E07259-9224-DD43-9E34-836E4388D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274974</xdr:colOff>
      <xdr:row>34</xdr:row>
      <xdr:rowOff>70134</xdr:rowOff>
    </xdr:from>
    <xdr:to>
      <xdr:col>7</xdr:col>
      <xdr:colOff>286563</xdr:colOff>
      <xdr:row>47</xdr:row>
      <xdr:rowOff>38024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046F90-EA92-A045-9387-A9A148CC2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804558</xdr:colOff>
      <xdr:row>34</xdr:row>
      <xdr:rowOff>53231</xdr:rowOff>
    </xdr:from>
    <xdr:to>
      <xdr:col>4</xdr:col>
      <xdr:colOff>553152</xdr:colOff>
      <xdr:row>42</xdr:row>
      <xdr:rowOff>18983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6A21DF0-4F9F-414C-B913-184328A6BB5D}"/>
            </a:ext>
          </a:extLst>
        </xdr:cNvPr>
        <xdr:cNvGrpSpPr/>
      </xdr:nvGrpSpPr>
      <xdr:grpSpPr>
        <a:xfrm>
          <a:off x="3293758" y="7317631"/>
          <a:ext cx="578327" cy="1794552"/>
          <a:chOff x="6984732" y="624369"/>
          <a:chExt cx="577516" cy="1588895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F8F9AB9F-7BEC-D64D-8A50-BB11A4D2B235}"/>
              </a:ext>
            </a:extLst>
          </xdr:cNvPr>
          <xdr:cNvCxnSpPr>
            <a:cxnSpLocks/>
          </xdr:cNvCxnSpPr>
        </xdr:nvCxnSpPr>
        <xdr:spPr>
          <a:xfrm flipH="1">
            <a:off x="7197392" y="804870"/>
            <a:ext cx="2894" cy="1408394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7">
            <a:extLst>
              <a:ext uri="{FF2B5EF4-FFF2-40B4-BE49-F238E27FC236}">
                <a16:creationId xmlns:a16="http://schemas.microsoft.com/office/drawing/2014/main" id="{FF2D34F8-AB62-1E40-A133-00EEAC9C98C3}"/>
              </a:ext>
            </a:extLst>
          </xdr:cNvPr>
          <xdr:cNvSpPr txBox="1"/>
        </xdr:nvSpPr>
        <xdr:spPr>
          <a:xfrm>
            <a:off x="6984732" y="624369"/>
            <a:ext cx="57751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FCCP</a:t>
            </a:r>
          </a:p>
        </xdr:txBody>
      </xdr:sp>
    </xdr:grpSp>
    <xdr:clientData/>
  </xdr:twoCellAnchor>
  <xdr:twoCellAnchor>
    <xdr:from>
      <xdr:col>5</xdr:col>
      <xdr:colOff>200208</xdr:colOff>
      <xdr:row>33</xdr:row>
      <xdr:rowOff>142144</xdr:rowOff>
    </xdr:from>
    <xdr:to>
      <xdr:col>6</xdr:col>
      <xdr:colOff>330818</xdr:colOff>
      <xdr:row>37</xdr:row>
      <xdr:rowOff>121677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CE1DD23-3B25-774A-84CD-6D6D2BEA7221}"/>
            </a:ext>
          </a:extLst>
        </xdr:cNvPr>
        <xdr:cNvGrpSpPr/>
      </xdr:nvGrpSpPr>
      <xdr:grpSpPr>
        <a:xfrm>
          <a:off x="4348875" y="7203344"/>
          <a:ext cx="960343" cy="826200"/>
          <a:chOff x="7497978" y="559913"/>
          <a:chExt cx="946858" cy="824231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62DF930D-90EC-4B4B-BA82-2B18C4E9C59F}"/>
              </a:ext>
            </a:extLst>
          </xdr:cNvPr>
          <xdr:cNvCxnSpPr>
            <a:cxnSpLocks/>
          </xdr:cNvCxnSpPr>
        </xdr:nvCxnSpPr>
        <xdr:spPr>
          <a:xfrm flipH="1">
            <a:off x="7813910" y="852113"/>
            <a:ext cx="5740" cy="532031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50">
            <a:extLst>
              <a:ext uri="{FF2B5EF4-FFF2-40B4-BE49-F238E27FC236}">
                <a16:creationId xmlns:a16="http://schemas.microsoft.com/office/drawing/2014/main" id="{4A1CF6DE-F291-6C45-8B74-1EB961C5C0DA}"/>
              </a:ext>
            </a:extLst>
          </xdr:cNvPr>
          <xdr:cNvSpPr txBox="1"/>
        </xdr:nvSpPr>
        <xdr:spPr>
          <a:xfrm>
            <a:off x="7497978" y="559913"/>
            <a:ext cx="94685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Antimycin A </a:t>
            </a:r>
          </a:p>
          <a:p>
            <a:r>
              <a:rPr lang="en-US" sz="800">
                <a:latin typeface="Times New Roman"/>
                <a:cs typeface="Times New Roman"/>
              </a:rPr>
              <a:t>&amp; Rotenone</a:t>
            </a: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0.21785</cdr:x>
      <cdr:y>0</cdr:y>
    </cdr:from>
    <cdr:to>
      <cdr:x>0.36727</cdr:x>
      <cdr:y>0.54476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3C48545-2521-FC43-965B-42CEAFB0B7EE}"/>
            </a:ext>
          </a:extLst>
        </cdr:cNvPr>
        <cdr:cNvGrpSpPr/>
      </cdr:nvGrpSpPr>
      <cdr:grpSpPr>
        <a:xfrm xmlns:a="http://schemas.openxmlformats.org/drawingml/2006/main">
          <a:off x="1087069" y="0"/>
          <a:ext cx="745604" cy="1624487"/>
          <a:chOff x="11155281" y="771534"/>
          <a:chExt cx="883377" cy="2015092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AE6E2801-E1B3-F14C-9415-556A923159E6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>
            <a:off x="11485752" y="1014835"/>
            <a:ext cx="710" cy="1771791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44">
            <a:extLst xmlns:a="http://schemas.openxmlformats.org/drawingml/2006/main">
              <a:ext uri="{FF2B5EF4-FFF2-40B4-BE49-F238E27FC236}">
                <a16:creationId xmlns:a16="http://schemas.microsoft.com/office/drawing/2014/main" id="{4D483DCE-CD27-3D4C-8960-FE45CF200239}"/>
              </a:ext>
            </a:extLst>
          </cdr:cNvPr>
          <cdr:cNvSpPr txBox="1"/>
        </cdr:nvSpPr>
        <cdr:spPr>
          <a:xfrm xmlns:a="http://schemas.openxmlformats.org/drawingml/2006/main">
            <a:off x="11155281" y="771534"/>
            <a:ext cx="883377" cy="21544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none" rtlCol="0">
            <a:spAutoFit/>
          </a:bodyPr>
          <a:lstStyle xmlns:a="http://schemas.openxmlformats.org/drawingml/2006/main"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dirty="0">
                <a:latin typeface="Times New Roman"/>
                <a:cs typeface="Times New Roman"/>
              </a:rPr>
              <a:t>Oligomycin</a:t>
            </a: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489719</xdr:colOff>
      <xdr:row>31</xdr:row>
      <xdr:rowOff>178662</xdr:rowOff>
    </xdr:from>
    <xdr:to>
      <xdr:col>7</xdr:col>
      <xdr:colOff>501308</xdr:colOff>
      <xdr:row>45</xdr:row>
      <xdr:rowOff>38024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9D606-A782-1D49-BF4F-3BB3CB044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144158</xdr:colOff>
      <xdr:row>31</xdr:row>
      <xdr:rowOff>104031</xdr:rowOff>
    </xdr:from>
    <xdr:to>
      <xdr:col>4</xdr:col>
      <xdr:colOff>718252</xdr:colOff>
      <xdr:row>39</xdr:row>
      <xdr:rowOff>205250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745AE78-670B-6E40-A24A-F135D2A38397}"/>
            </a:ext>
          </a:extLst>
        </xdr:cNvPr>
        <xdr:cNvGrpSpPr/>
      </xdr:nvGrpSpPr>
      <xdr:grpSpPr>
        <a:xfrm>
          <a:off x="3475306" y="6787146"/>
          <a:ext cx="574094" cy="1933350"/>
          <a:chOff x="6984732" y="624369"/>
          <a:chExt cx="577516" cy="1588895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20679C61-83D3-8545-BD3D-F105D4646466}"/>
              </a:ext>
            </a:extLst>
          </xdr:cNvPr>
          <xdr:cNvCxnSpPr>
            <a:cxnSpLocks/>
          </xdr:cNvCxnSpPr>
        </xdr:nvCxnSpPr>
        <xdr:spPr>
          <a:xfrm flipH="1">
            <a:off x="7197392" y="804870"/>
            <a:ext cx="2894" cy="1408394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7">
            <a:extLst>
              <a:ext uri="{FF2B5EF4-FFF2-40B4-BE49-F238E27FC236}">
                <a16:creationId xmlns:a16="http://schemas.microsoft.com/office/drawing/2014/main" id="{6E19A1C5-BB75-394B-BDDF-A840C1482275}"/>
              </a:ext>
            </a:extLst>
          </xdr:cNvPr>
          <xdr:cNvSpPr txBox="1"/>
        </xdr:nvSpPr>
        <xdr:spPr>
          <a:xfrm>
            <a:off x="6984732" y="624369"/>
            <a:ext cx="57751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FCCP</a:t>
            </a:r>
          </a:p>
        </xdr:txBody>
      </xdr:sp>
    </xdr:grpSp>
    <xdr:clientData/>
  </xdr:twoCellAnchor>
  <xdr:twoCellAnchor>
    <xdr:from>
      <xdr:col>5</xdr:col>
      <xdr:colOff>386475</xdr:colOff>
      <xdr:row>31</xdr:row>
      <xdr:rowOff>6677</xdr:rowOff>
    </xdr:from>
    <xdr:to>
      <xdr:col>6</xdr:col>
      <xdr:colOff>517084</xdr:colOff>
      <xdr:row>35</xdr:row>
      <xdr:rowOff>70877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AF9789F-2915-5C44-9508-CB8E2BC9D0B6}"/>
            </a:ext>
          </a:extLst>
        </xdr:cNvPr>
        <xdr:cNvGrpSpPr/>
      </xdr:nvGrpSpPr>
      <xdr:grpSpPr>
        <a:xfrm>
          <a:off x="4550409" y="6689792"/>
          <a:ext cx="963396" cy="896987"/>
          <a:chOff x="7497978" y="559913"/>
          <a:chExt cx="946858" cy="824231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8BAE4839-DFC3-C448-937F-B36C1AABC4A3}"/>
              </a:ext>
            </a:extLst>
          </xdr:cNvPr>
          <xdr:cNvCxnSpPr>
            <a:cxnSpLocks/>
          </xdr:cNvCxnSpPr>
        </xdr:nvCxnSpPr>
        <xdr:spPr>
          <a:xfrm flipH="1">
            <a:off x="7813910" y="852113"/>
            <a:ext cx="5740" cy="532031"/>
          </a:xfrm>
          <a:prstGeom prst="straightConnector1">
            <a:avLst/>
          </a:prstGeom>
          <a:ln w="12700" cmpd="sng"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50">
            <a:extLst>
              <a:ext uri="{FF2B5EF4-FFF2-40B4-BE49-F238E27FC236}">
                <a16:creationId xmlns:a16="http://schemas.microsoft.com/office/drawing/2014/main" id="{4717EE8C-202B-0C4A-A9AE-A70E9055FD99}"/>
              </a:ext>
            </a:extLst>
          </xdr:cNvPr>
          <xdr:cNvSpPr txBox="1"/>
        </xdr:nvSpPr>
        <xdr:spPr>
          <a:xfrm>
            <a:off x="7497978" y="559913"/>
            <a:ext cx="94685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latin typeface="Times New Roman"/>
                <a:cs typeface="Times New Roman"/>
              </a:rPr>
              <a:t>Antimycin A </a:t>
            </a:r>
          </a:p>
          <a:p>
            <a:r>
              <a:rPr lang="en-US" sz="800">
                <a:latin typeface="Times New Roman"/>
                <a:cs typeface="Times New Roman"/>
              </a:rPr>
              <a:t>&amp; Rotenone</a:t>
            </a: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0.21785</cdr:x>
      <cdr:y>0</cdr:y>
    </cdr:from>
    <cdr:to>
      <cdr:x>0.36727</cdr:x>
      <cdr:y>0.54476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3C48545-2521-FC43-965B-42CEAFB0B7EE}"/>
            </a:ext>
          </a:extLst>
        </cdr:cNvPr>
        <cdr:cNvGrpSpPr/>
      </cdr:nvGrpSpPr>
      <cdr:grpSpPr>
        <a:xfrm xmlns:a="http://schemas.openxmlformats.org/drawingml/2006/main">
          <a:off x="1091060" y="0"/>
          <a:ext cx="748342" cy="1738062"/>
          <a:chOff x="11155281" y="771534"/>
          <a:chExt cx="883377" cy="2015092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AE6E2801-E1B3-F14C-9415-556A923159E6}"/>
              </a:ext>
            </a:extLst>
          </cdr:cNvPr>
          <cdr:cNvCxnSpPr>
            <a:cxnSpLocks xmlns:a="http://schemas.openxmlformats.org/drawingml/2006/main"/>
          </cdr:cNvCxnSpPr>
        </cdr:nvCxnSpPr>
        <cdr:spPr>
          <a:xfrm xmlns:a="http://schemas.openxmlformats.org/drawingml/2006/main">
            <a:off x="11485752" y="1014835"/>
            <a:ext cx="710" cy="1771791"/>
          </a:xfrm>
          <a:prstGeom xmlns:a="http://schemas.openxmlformats.org/drawingml/2006/main" prst="straightConnector1">
            <a:avLst/>
          </a:prstGeom>
          <a:ln xmlns:a="http://schemas.openxmlformats.org/drawingml/2006/main" w="12700" cmpd="sng">
            <a:solidFill>
              <a:schemeClr val="tx1"/>
            </a:solidFill>
            <a:tailEnd type="arrow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44">
            <a:extLst xmlns:a="http://schemas.openxmlformats.org/drawingml/2006/main">
              <a:ext uri="{FF2B5EF4-FFF2-40B4-BE49-F238E27FC236}">
                <a16:creationId xmlns:a16="http://schemas.microsoft.com/office/drawing/2014/main" id="{4D483DCE-CD27-3D4C-8960-FE45CF200239}"/>
              </a:ext>
            </a:extLst>
          </cdr:cNvPr>
          <cdr:cNvSpPr txBox="1"/>
        </cdr:nvSpPr>
        <cdr:spPr>
          <a:xfrm xmlns:a="http://schemas.openxmlformats.org/drawingml/2006/main">
            <a:off x="11155281" y="771534"/>
            <a:ext cx="883377" cy="21544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none" rtlCol="0">
            <a:spAutoFit/>
          </a:bodyPr>
          <a:lstStyle xmlns:a="http://schemas.openxmlformats.org/drawingml/2006/main"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dirty="0">
                <a:latin typeface="Times New Roman"/>
                <a:cs typeface="Times New Roman"/>
              </a:rPr>
              <a:t>Oligomycin</a:t>
            </a: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ahorse%20-%20calculations%20desktop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72313_SupMaterial/Table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odore.mathuram/Library/CloudStorage/Box-Box/ABP-Lab/Active%20Projects/CR805/supplmentary%20data/Fig%204A%20MLE%20Table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nuscript/772313_SupMaterial/Table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odore.mathuram/Library/CloudStorage/Box-Box/ABP-Lab/Active%20Projects/CR805/supplmentary%20data/Fig%204E%20BEAS%20Tabl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 respiratory and Spare capac"/>
      <sheetName val="Fig 4A MLE"/>
      <sheetName val="Fig 4E BEAS"/>
    </sheetNames>
    <sheetDataSet>
      <sheetData sheetId="0" refreshError="1"/>
      <sheetData sheetId="1">
        <row r="18">
          <cell r="B18">
            <v>1.35</v>
          </cell>
          <cell r="C18">
            <v>127.22533315737041</v>
          </cell>
        </row>
        <row r="19">
          <cell r="B19">
            <v>7.1</v>
          </cell>
          <cell r="C19">
            <v>124.4855220472148</v>
          </cell>
        </row>
        <row r="20">
          <cell r="B20">
            <v>12.85</v>
          </cell>
          <cell r="C20">
            <v>120.1396749541376</v>
          </cell>
        </row>
        <row r="21">
          <cell r="B21">
            <v>18.75</v>
          </cell>
          <cell r="C21">
            <v>100</v>
          </cell>
        </row>
        <row r="22">
          <cell r="B22">
            <v>24.433330000000002</v>
          </cell>
          <cell r="C22">
            <v>93.886606632076635</v>
          </cell>
        </row>
        <row r="23">
          <cell r="B23">
            <v>31.066669999999998</v>
          </cell>
          <cell r="C23">
            <v>93.03657800011959</v>
          </cell>
        </row>
        <row r="24">
          <cell r="B24">
            <v>36.883330000000001</v>
          </cell>
          <cell r="C24">
            <v>151.8850162702044</v>
          </cell>
        </row>
        <row r="25">
          <cell r="B25">
            <v>42.583329999999997</v>
          </cell>
          <cell r="C25">
            <v>156.65141188877979</v>
          </cell>
        </row>
        <row r="26">
          <cell r="B26">
            <v>48.266669999999998</v>
          </cell>
          <cell r="C26">
            <v>155.88891613318398</v>
          </cell>
        </row>
        <row r="27">
          <cell r="B27">
            <v>54.1</v>
          </cell>
          <cell r="C27">
            <v>78.149045243314475</v>
          </cell>
        </row>
        <row r="28">
          <cell r="B28">
            <v>59.75</v>
          </cell>
          <cell r="C28">
            <v>64.969774300320893</v>
          </cell>
        </row>
        <row r="29">
          <cell r="B29">
            <v>65.433329999999998</v>
          </cell>
          <cell r="C29">
            <v>59.670463057299038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E PM805"/>
      <sheetName val="BEAS 11_10_2021"/>
      <sheetName val="BEAS 11_15_2021 "/>
      <sheetName val="BEAS 11_15_2021 First value del"/>
      <sheetName val="MLE 11_10_2021 3"/>
      <sheetName val="MLE 12_24_2021"/>
      <sheetName val="MLE 1_3_2022"/>
      <sheetName val="MLE 12_27_2021 nanoplex"/>
      <sheetName val="Sheet3"/>
    </sheetNames>
    <sheetDataSet>
      <sheetData sheetId="0"/>
      <sheetData sheetId="1"/>
      <sheetData sheetId="2"/>
      <sheetData sheetId="3"/>
      <sheetData sheetId="4">
        <row r="18">
          <cell r="B18">
            <v>1.35</v>
          </cell>
          <cell r="G18">
            <v>144.22622101030365</v>
          </cell>
          <cell r="I18">
            <v>159.02604069421116</v>
          </cell>
          <cell r="K18">
            <v>133.80822115005319</v>
          </cell>
        </row>
        <row r="19">
          <cell r="B19">
            <v>7.1</v>
          </cell>
          <cell r="G19">
            <v>141.71883449928396</v>
          </cell>
          <cell r="I19">
            <v>145.94719548276618</v>
          </cell>
          <cell r="K19">
            <v>129.93552593018796</v>
          </cell>
        </row>
        <row r="20">
          <cell r="B20">
            <v>12.85</v>
          </cell>
          <cell r="G20">
            <v>135.97504861119967</v>
          </cell>
          <cell r="I20">
            <v>140.58340130463614</v>
          </cell>
          <cell r="K20">
            <v>125.94359861574904</v>
          </cell>
        </row>
        <row r="21">
          <cell r="B21">
            <v>18.75</v>
          </cell>
          <cell r="G21">
            <v>100</v>
          </cell>
          <cell r="I21">
            <v>100</v>
          </cell>
          <cell r="K21">
            <v>100</v>
          </cell>
        </row>
        <row r="22">
          <cell r="B22">
            <v>24.433330000000002</v>
          </cell>
          <cell r="G22">
            <v>96.945673014330623</v>
          </cell>
          <cell r="I22">
            <v>93.140158253780911</v>
          </cell>
          <cell r="K22">
            <v>90.940073599743315</v>
          </cell>
        </row>
        <row r="23">
          <cell r="B23">
            <v>31.066669999999998</v>
          </cell>
          <cell r="G23">
            <v>96.748418574965427</v>
          </cell>
          <cell r="I23">
            <v>93.68470454025362</v>
          </cell>
          <cell r="K23">
            <v>87.6107326155999</v>
          </cell>
        </row>
        <row r="24">
          <cell r="B24">
            <v>36.883330000000001</v>
          </cell>
          <cell r="G24">
            <v>180.24452822465474</v>
          </cell>
          <cell r="I24">
            <v>191.52104714136331</v>
          </cell>
          <cell r="K24">
            <v>203.33648395513495</v>
          </cell>
        </row>
        <row r="25">
          <cell r="B25">
            <v>42.583329999999997</v>
          </cell>
          <cell r="G25">
            <v>179.20794778432833</v>
          </cell>
          <cell r="I25">
            <v>195.48975899477918</v>
          </cell>
          <cell r="K25">
            <v>197.27821564910724</v>
          </cell>
        </row>
        <row r="26">
          <cell r="B26">
            <v>48.266669999999998</v>
          </cell>
          <cell r="G26">
            <v>181.23426233044711</v>
          </cell>
          <cell r="I26">
            <v>197.5419210441207</v>
          </cell>
          <cell r="K26">
            <v>193.95680273976592</v>
          </cell>
        </row>
        <row r="27">
          <cell r="B27">
            <v>54.1</v>
          </cell>
          <cell r="G27">
            <v>74.467632773552452</v>
          </cell>
          <cell r="I27">
            <v>83.747844484685544</v>
          </cell>
          <cell r="K27">
            <v>59.347807306862215</v>
          </cell>
        </row>
        <row r="28">
          <cell r="B28">
            <v>59.75</v>
          </cell>
          <cell r="G28">
            <v>64.231887705210909</v>
          </cell>
          <cell r="I28">
            <v>67.720680744615464</v>
          </cell>
          <cell r="K28">
            <v>52.34611080504957</v>
          </cell>
        </row>
        <row r="29">
          <cell r="B29">
            <v>65.433329999999998</v>
          </cell>
          <cell r="G29">
            <v>59.01757891072991</v>
          </cell>
          <cell r="I29">
            <v>60.17247183789889</v>
          </cell>
          <cell r="K29">
            <v>48.829701770541192</v>
          </cell>
        </row>
        <row r="68">
          <cell r="D68">
            <v>131.26456859288601</v>
          </cell>
          <cell r="E68">
            <v>141.128742140931</v>
          </cell>
          <cell r="F68">
            <v>133.27891676328201</v>
          </cell>
          <cell r="G68">
            <v>121.735429123918</v>
          </cell>
          <cell r="H68">
            <v>108.719009165835</v>
          </cell>
          <cell r="AG68">
            <v>166.62448930133101</v>
          </cell>
          <cell r="AH68">
            <v>160.40176456426801</v>
          </cell>
          <cell r="AI68">
            <v>163.568801297883</v>
          </cell>
          <cell r="AJ68">
            <v>158.40937018757</v>
          </cell>
          <cell r="AK68">
            <v>151.71535444475401</v>
          </cell>
          <cell r="AL68">
            <v>153.43646436946099</v>
          </cell>
          <cell r="AP68">
            <v>131.95683861900301</v>
          </cell>
          <cell r="AQ68">
            <v>154.3348477549859</v>
          </cell>
          <cell r="AR68">
            <v>130.66634967335426</v>
          </cell>
          <cell r="AS68">
            <v>128.74416360869887</v>
          </cell>
          <cell r="AT68">
            <v>123.33890609422399</v>
          </cell>
          <cell r="AZ68">
            <v>151.73584474270936</v>
          </cell>
          <cell r="BA68">
            <v>146.39831739021128</v>
          </cell>
          <cell r="BB68">
            <v>145.85455744398752</v>
          </cell>
          <cell r="BC68">
            <v>132.91616446430643</v>
          </cell>
        </row>
        <row r="69">
          <cell r="D69">
            <v>1.35</v>
          </cell>
          <cell r="E69">
            <v>1.35</v>
          </cell>
          <cell r="F69">
            <v>1.35</v>
          </cell>
          <cell r="G69">
            <v>1.35</v>
          </cell>
          <cell r="H69">
            <v>1.35</v>
          </cell>
          <cell r="AG69">
            <v>1.35</v>
          </cell>
          <cell r="AH69">
            <v>1.35</v>
          </cell>
          <cell r="AI69">
            <v>1.35</v>
          </cell>
          <cell r="AJ69">
            <v>1.35</v>
          </cell>
          <cell r="AK69">
            <v>1.35</v>
          </cell>
          <cell r="AL69">
            <v>1.35</v>
          </cell>
          <cell r="AP69">
            <v>1.35</v>
          </cell>
          <cell r="AQ69">
            <v>1.35</v>
          </cell>
          <cell r="AR69">
            <v>1.35</v>
          </cell>
          <cell r="AS69">
            <v>1.35</v>
          </cell>
          <cell r="AT69">
            <v>1.35</v>
          </cell>
          <cell r="AZ69">
            <v>1.35</v>
          </cell>
          <cell r="BA69">
            <v>1.35</v>
          </cell>
          <cell r="BB69">
            <v>1.35</v>
          </cell>
          <cell r="BC69">
            <v>1.35</v>
          </cell>
        </row>
        <row r="70">
          <cell r="D70">
            <v>134.10315540161</v>
          </cell>
          <cell r="E70">
            <v>134.83964818202301</v>
          </cell>
          <cell r="F70">
            <v>127.124074931921</v>
          </cell>
          <cell r="G70">
            <v>121.95094460413</v>
          </cell>
          <cell r="H70">
            <v>104.40978711639001</v>
          </cell>
          <cell r="AG70">
            <v>156.68449343356701</v>
          </cell>
          <cell r="AH70">
            <v>147.43335070792699</v>
          </cell>
          <cell r="AI70">
            <v>148.96131966953001</v>
          </cell>
          <cell r="AJ70">
            <v>146.38376593654601</v>
          </cell>
          <cell r="AK70">
            <v>142.26260688625999</v>
          </cell>
          <cell r="AL70">
            <v>133.95763626276701</v>
          </cell>
          <cell r="AP70">
            <v>129.98710408752942</v>
          </cell>
          <cell r="AQ70">
            <v>146.31665981829849</v>
          </cell>
          <cell r="AR70">
            <v>125.60538150365912</v>
          </cell>
          <cell r="AS70">
            <v>129.52906615742955</v>
          </cell>
          <cell r="AT70">
            <v>118.23941808402323</v>
          </cell>
          <cell r="AZ70">
            <v>154.07706614388047</v>
          </cell>
          <cell r="BA70">
            <v>141.75885721223469</v>
          </cell>
          <cell r="BB70">
            <v>138.25248795238554</v>
          </cell>
          <cell r="BC70">
            <v>132.78692668863516</v>
          </cell>
        </row>
        <row r="71">
          <cell r="D71">
            <v>7.1</v>
          </cell>
          <cell r="E71">
            <v>7.1</v>
          </cell>
          <cell r="F71">
            <v>7.1</v>
          </cell>
          <cell r="G71">
            <v>7.1</v>
          </cell>
          <cell r="H71">
            <v>7.1</v>
          </cell>
          <cell r="AG71">
            <v>7.1</v>
          </cell>
          <cell r="AH71">
            <v>7.1</v>
          </cell>
          <cell r="AI71">
            <v>7.1</v>
          </cell>
          <cell r="AJ71">
            <v>7.1</v>
          </cell>
          <cell r="AK71">
            <v>7.1</v>
          </cell>
          <cell r="AL71">
            <v>7.1</v>
          </cell>
          <cell r="AP71">
            <v>7.1</v>
          </cell>
          <cell r="AQ71">
            <v>7.1</v>
          </cell>
          <cell r="AR71">
            <v>7.1</v>
          </cell>
          <cell r="AS71">
            <v>7.1</v>
          </cell>
          <cell r="AT71">
            <v>7.1</v>
          </cell>
          <cell r="AZ71">
            <v>7.1</v>
          </cell>
          <cell r="BA71">
            <v>7.1</v>
          </cell>
          <cell r="BB71">
            <v>7.1</v>
          </cell>
          <cell r="BC71">
            <v>7.1</v>
          </cell>
        </row>
        <row r="72">
          <cell r="D72">
            <v>131.16497309291699</v>
          </cell>
          <cell r="E72">
            <v>133.26368370716401</v>
          </cell>
          <cell r="F72">
            <v>123.074154720313</v>
          </cell>
          <cell r="G72">
            <v>111.793469321259</v>
          </cell>
          <cell r="H72">
            <v>101.402093929035</v>
          </cell>
          <cell r="AG72">
            <v>154.20749101712499</v>
          </cell>
          <cell r="AH72">
            <v>142.13468934334699</v>
          </cell>
          <cell r="AI72">
            <v>140.87130182384499</v>
          </cell>
          <cell r="AJ72">
            <v>139.93145351718499</v>
          </cell>
          <cell r="AK72">
            <v>136.53574279000401</v>
          </cell>
          <cell r="AL72">
            <v>129.81972933631101</v>
          </cell>
          <cell r="AP72">
            <v>125.8993245569113</v>
          </cell>
          <cell r="AQ72">
            <v>147.89038268031734</v>
          </cell>
          <cell r="AR72">
            <v>121.90433053278224</v>
          </cell>
          <cell r="AS72">
            <v>119.79884149218262</v>
          </cell>
          <cell r="AT72">
            <v>114.22511381655175</v>
          </cell>
          <cell r="AZ72">
            <v>149.00354832984814</v>
          </cell>
          <cell r="BA72">
            <v>139.84587618198529</v>
          </cell>
          <cell r="BB72">
            <v>135.31073036429297</v>
          </cell>
          <cell r="BC72">
            <v>119.74003956867226</v>
          </cell>
        </row>
        <row r="73">
          <cell r="D73">
            <v>12.85</v>
          </cell>
          <cell r="E73">
            <v>12.85</v>
          </cell>
          <cell r="F73">
            <v>12.85</v>
          </cell>
          <cell r="G73">
            <v>12.85</v>
          </cell>
          <cell r="H73">
            <v>12.85</v>
          </cell>
          <cell r="AG73">
            <v>12.85</v>
          </cell>
          <cell r="AH73">
            <v>12.85</v>
          </cell>
          <cell r="AI73">
            <v>12.85</v>
          </cell>
          <cell r="AJ73">
            <v>12.85</v>
          </cell>
          <cell r="AK73">
            <v>12.85</v>
          </cell>
          <cell r="AL73">
            <v>12.85</v>
          </cell>
          <cell r="AP73">
            <v>12.85</v>
          </cell>
          <cell r="AQ73">
            <v>12.85</v>
          </cell>
          <cell r="AR73">
            <v>12.85</v>
          </cell>
          <cell r="AS73">
            <v>12.85</v>
          </cell>
          <cell r="AT73">
            <v>12.85</v>
          </cell>
          <cell r="AZ73">
            <v>12.85</v>
          </cell>
          <cell r="BA73">
            <v>12.85</v>
          </cell>
          <cell r="BB73">
            <v>12.85</v>
          </cell>
          <cell r="BC73">
            <v>12.85</v>
          </cell>
        </row>
        <row r="74"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AG74">
            <v>100</v>
          </cell>
          <cell r="AH74">
            <v>100</v>
          </cell>
          <cell r="AI74">
            <v>100</v>
          </cell>
          <cell r="AJ74">
            <v>100</v>
          </cell>
          <cell r="AK74">
            <v>100</v>
          </cell>
          <cell r="AL74">
            <v>100</v>
          </cell>
          <cell r="AP74">
            <v>100</v>
          </cell>
          <cell r="AQ74">
            <v>100</v>
          </cell>
          <cell r="AR74">
            <v>100</v>
          </cell>
          <cell r="AS74">
            <v>100</v>
          </cell>
          <cell r="AT74">
            <v>100</v>
          </cell>
          <cell r="AZ74">
            <v>100</v>
          </cell>
          <cell r="BA74">
            <v>100</v>
          </cell>
          <cell r="BB74">
            <v>100</v>
          </cell>
          <cell r="BC74">
            <v>100</v>
          </cell>
          <cell r="BD74">
            <v>100</v>
          </cell>
        </row>
        <row r="75">
          <cell r="D75">
            <v>18.75</v>
          </cell>
          <cell r="E75">
            <v>18.75</v>
          </cell>
          <cell r="F75">
            <v>18.75</v>
          </cell>
          <cell r="G75">
            <v>18.75</v>
          </cell>
          <cell r="H75">
            <v>18.75</v>
          </cell>
          <cell r="AG75">
            <v>18.75</v>
          </cell>
          <cell r="AH75">
            <v>18.75</v>
          </cell>
          <cell r="AI75">
            <v>18.75</v>
          </cell>
          <cell r="AJ75">
            <v>18.75</v>
          </cell>
          <cell r="AK75">
            <v>18.75</v>
          </cell>
          <cell r="AL75">
            <v>18.75</v>
          </cell>
          <cell r="AP75">
            <v>18.75</v>
          </cell>
          <cell r="AQ75">
            <v>18.75</v>
          </cell>
          <cell r="AR75">
            <v>18.75</v>
          </cell>
          <cell r="AS75">
            <v>18.75</v>
          </cell>
          <cell r="AT75">
            <v>18.75</v>
          </cell>
          <cell r="AZ75">
            <v>18.75</v>
          </cell>
          <cell r="BA75">
            <v>18.75</v>
          </cell>
          <cell r="BB75">
            <v>18.75</v>
          </cell>
          <cell r="BC75">
            <v>18.75</v>
          </cell>
          <cell r="BD75">
            <v>18.75</v>
          </cell>
        </row>
        <row r="76">
          <cell r="D76">
            <v>92.800594746251804</v>
          </cell>
          <cell r="E76">
            <v>92.287999611730996</v>
          </cell>
          <cell r="F76">
            <v>91.805949036177594</v>
          </cell>
          <cell r="G76">
            <v>93.938461891993995</v>
          </cell>
          <cell r="H76">
            <v>98.6000278742288</v>
          </cell>
          <cell r="AG76">
            <v>98.064323275775294</v>
          </cell>
          <cell r="AH76">
            <v>92.967483086196196</v>
          </cell>
          <cell r="AI76">
            <v>93.933903967229995</v>
          </cell>
          <cell r="AJ76">
            <v>91.660935128915696</v>
          </cell>
          <cell r="AK76">
            <v>87.510756982716501</v>
          </cell>
          <cell r="AL76">
            <v>94.703547081851795</v>
          </cell>
          <cell r="AP76">
            <v>85.293617674413568</v>
          </cell>
          <cell r="AQ76">
            <v>91.940978233112574</v>
          </cell>
          <cell r="AR76">
            <v>88.040242787104134</v>
          </cell>
          <cell r="AS76">
            <v>89.824378393173575</v>
          </cell>
          <cell r="AT76">
            <v>99.60115091091275</v>
          </cell>
          <cell r="AZ76">
            <v>103.8752917579035</v>
          </cell>
          <cell r="BA76">
            <v>94.159335353310141</v>
          </cell>
          <cell r="BB76">
            <v>96.158539570935019</v>
          </cell>
          <cell r="BC76">
            <v>93.589525375173793</v>
          </cell>
          <cell r="BD76">
            <v>101.36779557618399</v>
          </cell>
        </row>
        <row r="77">
          <cell r="D77">
            <v>24.433330000000002</v>
          </cell>
          <cell r="E77">
            <v>24.433330000000002</v>
          </cell>
          <cell r="F77">
            <v>24.433330000000002</v>
          </cell>
          <cell r="G77">
            <v>24.433330000000002</v>
          </cell>
          <cell r="H77">
            <v>24.433330000000002</v>
          </cell>
          <cell r="AG77">
            <v>24.433330000000002</v>
          </cell>
          <cell r="AH77">
            <v>24.433330000000002</v>
          </cell>
          <cell r="AI77">
            <v>24.433330000000002</v>
          </cell>
          <cell r="AJ77">
            <v>24.433330000000002</v>
          </cell>
          <cell r="AK77">
            <v>24.433330000000002</v>
          </cell>
          <cell r="AL77">
            <v>24.433330000000002</v>
          </cell>
          <cell r="AP77">
            <v>24.433330000000002</v>
          </cell>
          <cell r="AQ77">
            <v>24.433330000000002</v>
          </cell>
          <cell r="AR77">
            <v>24.433330000000002</v>
          </cell>
          <cell r="AS77">
            <v>24.433330000000002</v>
          </cell>
          <cell r="AT77">
            <v>24.433330000000002</v>
          </cell>
          <cell r="AZ77">
            <v>24.433330000000002</v>
          </cell>
          <cell r="BA77">
            <v>24.433330000000002</v>
          </cell>
          <cell r="BB77">
            <v>24.433330000000002</v>
          </cell>
          <cell r="BC77">
            <v>24.433330000000002</v>
          </cell>
          <cell r="BD77">
            <v>24.433330000000002</v>
          </cell>
        </row>
        <row r="78">
          <cell r="D78">
            <v>91.6572422668999</v>
          </cell>
          <cell r="E78">
            <v>90.995305854430796</v>
          </cell>
          <cell r="F78">
            <v>90.686030861965406</v>
          </cell>
          <cell r="G78">
            <v>92.897905140587895</v>
          </cell>
          <cell r="H78">
            <v>98.946405876713996</v>
          </cell>
          <cell r="AG78">
            <v>102.33901006750401</v>
          </cell>
          <cell r="AH78">
            <v>92.562615623458996</v>
          </cell>
          <cell r="AI78">
            <v>95.188538762159496</v>
          </cell>
          <cell r="AJ78">
            <v>90.886377317204094</v>
          </cell>
          <cell r="AK78">
            <v>86.812878990282499</v>
          </cell>
          <cell r="AL78">
            <v>94.318806480912599</v>
          </cell>
          <cell r="AP78">
            <v>77.903864108788881</v>
          </cell>
          <cell r="AQ78">
            <v>89.417009597432312</v>
          </cell>
          <cell r="AR78">
            <v>81.636926737934772</v>
          </cell>
          <cell r="AS78">
            <v>89.640148969865876</v>
          </cell>
          <cell r="AT78">
            <v>99.455713663977633</v>
          </cell>
          <cell r="AZ78">
            <v>104.59829972071179</v>
          </cell>
          <cell r="BA78">
            <v>94.29255373406879</v>
          </cell>
          <cell r="BB78">
            <v>96.142608834437112</v>
          </cell>
          <cell r="BC78">
            <v>91.960212010644028</v>
          </cell>
          <cell r="BD78">
            <v>103.73130432116231</v>
          </cell>
        </row>
        <row r="79">
          <cell r="D79">
            <v>31.066669999999998</v>
          </cell>
          <cell r="E79">
            <v>31.066669999999998</v>
          </cell>
          <cell r="F79">
            <v>31.066669999999998</v>
          </cell>
          <cell r="G79">
            <v>31.066669999999998</v>
          </cell>
          <cell r="H79">
            <v>31.066669999999998</v>
          </cell>
          <cell r="AG79">
            <v>31.066669999999998</v>
          </cell>
          <cell r="AH79">
            <v>31.066669999999998</v>
          </cell>
          <cell r="AI79">
            <v>31.066669999999998</v>
          </cell>
          <cell r="AJ79">
            <v>31.066669999999998</v>
          </cell>
          <cell r="AK79">
            <v>31.066669999999998</v>
          </cell>
          <cell r="AL79">
            <v>31.066669999999998</v>
          </cell>
          <cell r="AP79">
            <v>31.066669999999998</v>
          </cell>
          <cell r="AQ79">
            <v>31.066669999999998</v>
          </cell>
          <cell r="AR79">
            <v>31.066669999999998</v>
          </cell>
          <cell r="AS79">
            <v>31.066669999999998</v>
          </cell>
          <cell r="AT79">
            <v>31.066669999999998</v>
          </cell>
          <cell r="AZ79">
            <v>31.066669999999998</v>
          </cell>
          <cell r="BA79">
            <v>31.066669999999998</v>
          </cell>
          <cell r="BB79">
            <v>31.066669999999998</v>
          </cell>
          <cell r="BC79">
            <v>31.066669999999998</v>
          </cell>
          <cell r="BD79">
            <v>31.066669999999998</v>
          </cell>
        </row>
        <row r="80">
          <cell r="D80">
            <v>166.131031301284</v>
          </cell>
          <cell r="E80">
            <v>165.21346513787401</v>
          </cell>
          <cell r="F80">
            <v>143.427245273354</v>
          </cell>
          <cell r="G80">
            <v>137.983567454314</v>
          </cell>
          <cell r="H80">
            <v>146.66977218419601</v>
          </cell>
          <cell r="AG80">
            <v>213.98494785879299</v>
          </cell>
          <cell r="AH80">
            <v>202.085325081495</v>
          </cell>
          <cell r="AI80">
            <v>194.49599127672201</v>
          </cell>
          <cell r="AJ80">
            <v>183.60971122593199</v>
          </cell>
          <cell r="AK80">
            <v>191.66704979165999</v>
          </cell>
          <cell r="AL80">
            <v>163.283257613578</v>
          </cell>
          <cell r="AP80">
            <v>243.44390314278337</v>
          </cell>
          <cell r="AQ80">
            <v>237.77868772749255</v>
          </cell>
          <cell r="AR80">
            <v>155.94591722609292</v>
          </cell>
          <cell r="AS80">
            <v>180.85007562331344</v>
          </cell>
          <cell r="AT80">
            <v>198.66383605599248</v>
          </cell>
          <cell r="AZ80">
            <v>236.41893279328869</v>
          </cell>
          <cell r="BA80">
            <v>159.80209505141605</v>
          </cell>
          <cell r="BB80">
            <v>171.59883202742208</v>
          </cell>
          <cell r="BC80">
            <v>153.1582530264921</v>
          </cell>
        </row>
        <row r="81">
          <cell r="D81">
            <v>36.883330000000001</v>
          </cell>
          <cell r="E81">
            <v>36.883330000000001</v>
          </cell>
          <cell r="F81">
            <v>36.883330000000001</v>
          </cell>
          <cell r="G81">
            <v>36.883330000000001</v>
          </cell>
          <cell r="H81">
            <v>36.883330000000001</v>
          </cell>
          <cell r="AG81">
            <v>36.883330000000001</v>
          </cell>
          <cell r="AH81">
            <v>36.883330000000001</v>
          </cell>
          <cell r="AI81">
            <v>36.883330000000001</v>
          </cell>
          <cell r="AJ81">
            <v>36.883330000000001</v>
          </cell>
          <cell r="AK81">
            <v>36.883330000000001</v>
          </cell>
          <cell r="AL81">
            <v>36.883330000000001</v>
          </cell>
          <cell r="AP81">
            <v>36.883330000000001</v>
          </cell>
          <cell r="AQ81">
            <v>36.883330000000001</v>
          </cell>
          <cell r="AR81">
            <v>36.883330000000001</v>
          </cell>
          <cell r="AS81">
            <v>36.883330000000001</v>
          </cell>
          <cell r="AT81">
            <v>36.883330000000001</v>
          </cell>
          <cell r="AZ81">
            <v>36.883330000000001</v>
          </cell>
          <cell r="BA81">
            <v>36.883330000000001</v>
          </cell>
          <cell r="BB81">
            <v>36.883330000000001</v>
          </cell>
          <cell r="BC81">
            <v>36.883330000000001</v>
          </cell>
        </row>
        <row r="82">
          <cell r="D82">
            <v>169.458873837852</v>
          </cell>
          <cell r="E82">
            <v>169.812146492685</v>
          </cell>
          <cell r="F82">
            <v>156.665747407905</v>
          </cell>
          <cell r="G82">
            <v>140.990710158311</v>
          </cell>
          <cell r="H82">
            <v>146.32958154714601</v>
          </cell>
          <cell r="AG82">
            <v>219.12447251658401</v>
          </cell>
          <cell r="AH82">
            <v>199.99688991967301</v>
          </cell>
          <cell r="AI82">
            <v>201.463855083943</v>
          </cell>
          <cell r="AJ82">
            <v>191.34012118160501</v>
          </cell>
          <cell r="AK82">
            <v>188.96086852254501</v>
          </cell>
          <cell r="AL82">
            <v>172.05234674432501</v>
          </cell>
          <cell r="AP82">
            <v>220.92230049953804</v>
          </cell>
          <cell r="AQ82">
            <v>232.72629003122805</v>
          </cell>
          <cell r="AR82">
            <v>167.38854209369961</v>
          </cell>
          <cell r="AS82">
            <v>178.90780908542098</v>
          </cell>
          <cell r="AT82">
            <v>186.4461365356494</v>
          </cell>
          <cell r="AZ82">
            <v>210.52596498459042</v>
          </cell>
          <cell r="BA82">
            <v>162.35256882378488</v>
          </cell>
          <cell r="BB82">
            <v>180.20256439224457</v>
          </cell>
          <cell r="BC82">
            <v>163.75069293669338</v>
          </cell>
        </row>
        <row r="83">
          <cell r="D83">
            <v>42.583329999999997</v>
          </cell>
          <cell r="E83">
            <v>42.583329999999997</v>
          </cell>
          <cell r="F83">
            <v>42.583329999999997</v>
          </cell>
          <cell r="G83">
            <v>42.583329999999997</v>
          </cell>
          <cell r="H83">
            <v>42.583329999999997</v>
          </cell>
          <cell r="AG83">
            <v>42.583329999999997</v>
          </cell>
          <cell r="AH83">
            <v>42.583329999999997</v>
          </cell>
          <cell r="AI83">
            <v>42.583329999999997</v>
          </cell>
          <cell r="AJ83">
            <v>42.583329999999997</v>
          </cell>
          <cell r="AK83">
            <v>42.583329999999997</v>
          </cell>
          <cell r="AL83">
            <v>42.583329999999997</v>
          </cell>
          <cell r="AP83">
            <v>42.583329999999997</v>
          </cell>
          <cell r="AQ83">
            <v>42.583329999999997</v>
          </cell>
          <cell r="AR83">
            <v>42.583329999999997</v>
          </cell>
          <cell r="AS83">
            <v>42.583329999999997</v>
          </cell>
          <cell r="AT83">
            <v>42.583329999999997</v>
          </cell>
          <cell r="AZ83">
            <v>42.583329999999997</v>
          </cell>
          <cell r="BA83">
            <v>42.583329999999997</v>
          </cell>
          <cell r="BB83">
            <v>42.583329999999997</v>
          </cell>
          <cell r="BC83">
            <v>42.583329999999997</v>
          </cell>
        </row>
        <row r="84">
          <cell r="D84">
            <v>168.28634655079799</v>
          </cell>
          <cell r="E84">
            <v>169.67374262141601</v>
          </cell>
          <cell r="F84">
            <v>154.746006812931</v>
          </cell>
          <cell r="G84">
            <v>139.24771418920901</v>
          </cell>
          <cell r="H84">
            <v>147.490770491566</v>
          </cell>
          <cell r="AG84">
            <v>223.799970509513</v>
          </cell>
          <cell r="AH84">
            <v>200.99893948927701</v>
          </cell>
          <cell r="AI84">
            <v>202.60407910367701</v>
          </cell>
          <cell r="AJ84">
            <v>194.69121108649699</v>
          </cell>
          <cell r="AK84">
            <v>191.027165194557</v>
          </cell>
          <cell r="AL84">
            <v>172.13016088120301</v>
          </cell>
          <cell r="AP84">
            <v>222.40149661680022</v>
          </cell>
          <cell r="AQ84">
            <v>231.95370502391137</v>
          </cell>
          <cell r="AR84">
            <v>151.48836065412274</v>
          </cell>
          <cell r="AS84">
            <v>173.35858100303872</v>
          </cell>
          <cell r="AT84">
            <v>190.58187040095663</v>
          </cell>
          <cell r="AZ84">
            <v>209.90990364845206</v>
          </cell>
          <cell r="BA84">
            <v>164.89127974516924</v>
          </cell>
          <cell r="BB84">
            <v>180.78206991173349</v>
          </cell>
          <cell r="BC84">
            <v>169.35379601643365</v>
          </cell>
        </row>
        <row r="85">
          <cell r="D85">
            <v>48.266669999999998</v>
          </cell>
          <cell r="E85">
            <v>48.266669999999998</v>
          </cell>
          <cell r="F85">
            <v>48.266669999999998</v>
          </cell>
          <cell r="G85">
            <v>48.266669999999998</v>
          </cell>
          <cell r="H85">
            <v>48.266669999999998</v>
          </cell>
          <cell r="AG85">
            <v>48.266669999999998</v>
          </cell>
          <cell r="AH85">
            <v>48.266669999999998</v>
          </cell>
          <cell r="AI85">
            <v>48.266669999999998</v>
          </cell>
          <cell r="AJ85">
            <v>48.266669999999998</v>
          </cell>
          <cell r="AK85">
            <v>48.266669999999998</v>
          </cell>
          <cell r="AL85">
            <v>48.266669999999998</v>
          </cell>
          <cell r="AP85">
            <v>48.266669999999998</v>
          </cell>
          <cell r="AQ85">
            <v>48.266669999999998</v>
          </cell>
          <cell r="AR85">
            <v>48.266669999999998</v>
          </cell>
          <cell r="AS85">
            <v>48.266669999999998</v>
          </cell>
          <cell r="AT85">
            <v>48.266669999999998</v>
          </cell>
          <cell r="AZ85">
            <v>48.266669999999998</v>
          </cell>
          <cell r="BA85">
            <v>48.266669999999998</v>
          </cell>
          <cell r="BB85">
            <v>48.266669999999998</v>
          </cell>
          <cell r="BC85">
            <v>48.266669999999998</v>
          </cell>
        </row>
        <row r="86">
          <cell r="D86">
            <v>79.615830356491401</v>
          </cell>
          <cell r="E86">
            <v>73.8260397029496</v>
          </cell>
          <cell r="F86">
            <v>82.851869015764393</v>
          </cell>
          <cell r="G86">
            <v>91.2051636978495</v>
          </cell>
          <cell r="H86">
            <v>63.246323443517497</v>
          </cell>
          <cell r="AG86">
            <v>86.476982283569896</v>
          </cell>
          <cell r="AH86">
            <v>75.103976402544603</v>
          </cell>
          <cell r="AI86">
            <v>86.986175320190995</v>
          </cell>
          <cell r="AJ86">
            <v>80.065716830636205</v>
          </cell>
          <cell r="AK86">
            <v>83.316749653174696</v>
          </cell>
          <cell r="AL86">
            <v>90.537466417996896</v>
          </cell>
          <cell r="AP86">
            <v>39.721157033639138</v>
          </cell>
          <cell r="AQ86">
            <v>61.037186211245952</v>
          </cell>
          <cell r="AR86">
            <v>79.269071318761121</v>
          </cell>
          <cell r="AS86">
            <v>65.847814681270947</v>
          </cell>
          <cell r="AT86">
            <v>50.863807289393947</v>
          </cell>
          <cell r="AZ86">
            <v>65.848118702123827</v>
          </cell>
          <cell r="BA86">
            <v>72.971534960756955</v>
          </cell>
          <cell r="BB86">
            <v>69.601804596640847</v>
          </cell>
          <cell r="BC86">
            <v>89.449072834688195</v>
          </cell>
          <cell r="BD86">
            <v>68.389115730168157</v>
          </cell>
        </row>
        <row r="87">
          <cell r="D87">
            <v>54.1</v>
          </cell>
          <cell r="E87">
            <v>54.1</v>
          </cell>
          <cell r="F87">
            <v>54.1</v>
          </cell>
          <cell r="G87">
            <v>54.1</v>
          </cell>
          <cell r="H87">
            <v>54.1</v>
          </cell>
          <cell r="AG87">
            <v>54.1</v>
          </cell>
          <cell r="AH87">
            <v>54.1</v>
          </cell>
          <cell r="AI87">
            <v>54.1</v>
          </cell>
          <cell r="AJ87">
            <v>54.1</v>
          </cell>
          <cell r="AK87">
            <v>54.1</v>
          </cell>
          <cell r="AL87">
            <v>54.1</v>
          </cell>
          <cell r="AP87">
            <v>54.1</v>
          </cell>
          <cell r="AQ87">
            <v>54.1</v>
          </cell>
          <cell r="AR87">
            <v>54.1</v>
          </cell>
          <cell r="AS87">
            <v>54.1</v>
          </cell>
          <cell r="AT87">
            <v>54.1</v>
          </cell>
          <cell r="AZ87">
            <v>54.1</v>
          </cell>
          <cell r="BA87">
            <v>54.1</v>
          </cell>
          <cell r="BB87">
            <v>54.1</v>
          </cell>
          <cell r="BC87">
            <v>54.1</v>
          </cell>
          <cell r="BD87">
            <v>54.1</v>
          </cell>
        </row>
        <row r="88">
          <cell r="D88">
            <v>64.509913573875906</v>
          </cell>
          <cell r="E88">
            <v>63.152166723014403</v>
          </cell>
          <cell r="F88">
            <v>67.130404225198603</v>
          </cell>
          <cell r="G88">
            <v>77.193335593375494</v>
          </cell>
          <cell r="H88">
            <v>52.8630513861401</v>
          </cell>
          <cell r="AG88">
            <v>71.282876810218198</v>
          </cell>
          <cell r="AH88">
            <v>62.509605401701599</v>
          </cell>
          <cell r="AI88">
            <v>70.118806573703694</v>
          </cell>
          <cell r="AJ88">
            <v>63.045031333651302</v>
          </cell>
          <cell r="AK88">
            <v>63.864347215130501</v>
          </cell>
          <cell r="AL88">
            <v>75.503417133287499</v>
          </cell>
          <cell r="AP88">
            <v>38.101655627730956</v>
          </cell>
          <cell r="AQ88">
            <v>57.342704201647351</v>
          </cell>
          <cell r="AR88">
            <v>61.151042448920073</v>
          </cell>
          <cell r="AS88">
            <v>60.672039114002573</v>
          </cell>
          <cell r="AT88">
            <v>44.463112632946896</v>
          </cell>
          <cell r="AZ88">
            <v>63.876168675917</v>
          </cell>
          <cell r="BA88">
            <v>63.612986148951244</v>
          </cell>
          <cell r="BB88">
            <v>61.713543609496305</v>
          </cell>
          <cell r="BC88">
            <v>67.724852386479071</v>
          </cell>
          <cell r="BD88">
            <v>59.468691009915773</v>
          </cell>
        </row>
        <row r="89">
          <cell r="D89">
            <v>59.75</v>
          </cell>
          <cell r="E89">
            <v>59.75</v>
          </cell>
          <cell r="F89">
            <v>59.75</v>
          </cell>
          <cell r="G89">
            <v>59.75</v>
          </cell>
          <cell r="H89">
            <v>59.75</v>
          </cell>
          <cell r="AG89">
            <v>59.75</v>
          </cell>
          <cell r="AH89">
            <v>59.75</v>
          </cell>
          <cell r="AI89">
            <v>59.75</v>
          </cell>
          <cell r="AJ89">
            <v>59.75</v>
          </cell>
          <cell r="AK89">
            <v>59.75</v>
          </cell>
          <cell r="AL89">
            <v>59.75</v>
          </cell>
          <cell r="AP89">
            <v>59.75</v>
          </cell>
          <cell r="AQ89">
            <v>59.75</v>
          </cell>
          <cell r="AR89">
            <v>59.75</v>
          </cell>
          <cell r="AS89">
            <v>59.75</v>
          </cell>
          <cell r="AT89">
            <v>59.75</v>
          </cell>
          <cell r="AZ89">
            <v>58.75</v>
          </cell>
          <cell r="BA89">
            <v>59.75</v>
          </cell>
          <cell r="BB89">
            <v>59.75</v>
          </cell>
          <cell r="BC89">
            <v>59.75</v>
          </cell>
          <cell r="BD89">
            <v>59.75</v>
          </cell>
        </row>
        <row r="90">
          <cell r="D90">
            <v>58.800696244863303</v>
          </cell>
          <cell r="E90">
            <v>58.609073992142498</v>
          </cell>
          <cell r="F90">
            <v>61.8719161872963</v>
          </cell>
          <cell r="G90">
            <v>70.698741497860993</v>
          </cell>
          <cell r="H90">
            <v>48.371887364332103</v>
          </cell>
          <cell r="AG90">
            <v>65.321501249508501</v>
          </cell>
          <cell r="AH90">
            <v>55.268924360282902</v>
          </cell>
          <cell r="AI90">
            <v>62.270437873993998</v>
          </cell>
          <cell r="AJ90">
            <v>55.196409554199697</v>
          </cell>
          <cell r="AK90">
            <v>56.682060965098103</v>
          </cell>
          <cell r="AL90">
            <v>66.295497024310095</v>
          </cell>
          <cell r="AP90">
            <v>36.880745372199932</v>
          </cell>
          <cell r="AQ90">
            <v>52.54606471431299</v>
          </cell>
          <cell r="AR90">
            <v>56.251036355694758</v>
          </cell>
          <cell r="AS90">
            <v>56.506829670493673</v>
          </cell>
          <cell r="AT90">
            <v>41.963832740004591</v>
          </cell>
          <cell r="AZ90">
            <v>58.811419220939896</v>
          </cell>
          <cell r="BA90">
            <v>58.188728564344451</v>
          </cell>
          <cell r="BB90">
            <v>57.673475141316217</v>
          </cell>
          <cell r="BC90">
            <v>60.396692716319116</v>
          </cell>
          <cell r="BD90">
            <v>55.970819969790966</v>
          </cell>
        </row>
        <row r="91">
          <cell r="D91">
            <v>65.433329999999998</v>
          </cell>
          <cell r="E91">
            <v>65.433329999999998</v>
          </cell>
          <cell r="F91">
            <v>65.433329999999998</v>
          </cell>
          <cell r="G91">
            <v>65.433329999999998</v>
          </cell>
          <cell r="H91">
            <v>65.433329999999998</v>
          </cell>
          <cell r="AG91">
            <v>65.433329999999998</v>
          </cell>
          <cell r="AH91">
            <v>65.433329999999998</v>
          </cell>
          <cell r="AI91">
            <v>65.433329999999998</v>
          </cell>
          <cell r="AJ91">
            <v>65.433329999999998</v>
          </cell>
          <cell r="AK91">
            <v>65.433329999999998</v>
          </cell>
          <cell r="AL91">
            <v>65.433329999999998</v>
          </cell>
          <cell r="AP91">
            <v>65.433329999999998</v>
          </cell>
          <cell r="AQ91">
            <v>65.433329999999998</v>
          </cell>
          <cell r="AR91">
            <v>65.433329999999998</v>
          </cell>
          <cell r="AS91">
            <v>65.433329999999998</v>
          </cell>
          <cell r="AT91">
            <v>65.433329999999998</v>
          </cell>
          <cell r="AZ91">
            <v>65.433329999999998</v>
          </cell>
          <cell r="BA91">
            <v>65.433329999999998</v>
          </cell>
          <cell r="BB91">
            <v>65.433329999999998</v>
          </cell>
          <cell r="BC91">
            <v>65.433329999999998</v>
          </cell>
          <cell r="BD91">
            <v>65.433329999999998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E12 mito stress test I"/>
      <sheetName val="MLE12 mito stress test II"/>
      <sheetName val="Sheet1"/>
    </sheetNames>
    <sheetDataSet>
      <sheetData sheetId="0" refreshError="1"/>
      <sheetData sheetId="1">
        <row r="18">
          <cell r="B18">
            <v>1.35</v>
          </cell>
          <cell r="C18">
            <v>155.79092205814868</v>
          </cell>
          <cell r="E18">
            <v>154.6608637659694</v>
          </cell>
          <cell r="G18">
            <v>144.501845617783</v>
          </cell>
          <cell r="I18">
            <v>156.75876505367918</v>
          </cell>
          <cell r="K18">
            <v>164.23937323213633</v>
          </cell>
        </row>
        <row r="19">
          <cell r="B19">
            <v>7.1</v>
          </cell>
          <cell r="C19">
            <v>149.82223992158353</v>
          </cell>
          <cell r="E19">
            <v>149.91465978858758</v>
          </cell>
          <cell r="G19">
            <v>139.05536503854233</v>
          </cell>
          <cell r="I19">
            <v>148.94633502231034</v>
          </cell>
          <cell r="K19">
            <v>157.78913790965882</v>
          </cell>
        </row>
        <row r="20">
          <cell r="B20">
            <v>12.85</v>
          </cell>
          <cell r="C20">
            <v>148.87684329934217</v>
          </cell>
          <cell r="E20">
            <v>148.65021333223478</v>
          </cell>
          <cell r="G20">
            <v>137.82546284667634</v>
          </cell>
          <cell r="I20">
            <v>146.46874086790118</v>
          </cell>
          <cell r="K20">
            <v>156.32547512567217</v>
          </cell>
        </row>
        <row r="21">
          <cell r="B21">
            <v>18.75</v>
          </cell>
          <cell r="C21">
            <v>100</v>
          </cell>
          <cell r="E21">
            <v>100</v>
          </cell>
          <cell r="G21">
            <v>100</v>
          </cell>
          <cell r="I21">
            <v>100</v>
          </cell>
          <cell r="K21">
            <v>100</v>
          </cell>
        </row>
        <row r="22">
          <cell r="B22">
            <v>24.433330000000002</v>
          </cell>
          <cell r="C22">
            <v>97.582456793942512</v>
          </cell>
          <cell r="E22">
            <v>95.61747450633473</v>
          </cell>
          <cell r="G22">
            <v>96.042047433173479</v>
          </cell>
          <cell r="I22">
            <v>96.584406637980507</v>
          </cell>
          <cell r="K22">
            <v>99.627187260212096</v>
          </cell>
        </row>
        <row r="23">
          <cell r="B23">
            <v>31.066669999999998</v>
          </cell>
          <cell r="C23">
            <v>99.230094240320071</v>
          </cell>
          <cell r="E23">
            <v>98.098612675040926</v>
          </cell>
          <cell r="G23">
            <v>95.585524612472696</v>
          </cell>
          <cell r="I23">
            <v>97.375713489367016</v>
          </cell>
          <cell r="K23">
            <v>101.69663229016699</v>
          </cell>
        </row>
        <row r="24">
          <cell r="B24">
            <v>36.883330000000001</v>
          </cell>
          <cell r="C24">
            <v>159.25894731450168</v>
          </cell>
          <cell r="E24">
            <v>210.67661426425761</v>
          </cell>
          <cell r="G24">
            <v>168.26035985099668</v>
          </cell>
          <cell r="I24">
            <v>192.33716679183632</v>
          </cell>
          <cell r="K24">
            <v>207.011577530398</v>
          </cell>
        </row>
        <row r="25">
          <cell r="B25">
            <v>42.583329999999997</v>
          </cell>
          <cell r="C25">
            <v>159.0928285218055</v>
          </cell>
          <cell r="E25">
            <v>231.71293628611002</v>
          </cell>
          <cell r="G25">
            <v>185.1966303774262</v>
          </cell>
          <cell r="I25">
            <v>208.30222820254787</v>
          </cell>
          <cell r="K25">
            <v>221.81348899378966</v>
          </cell>
        </row>
        <row r="26">
          <cell r="B26">
            <v>48.266669999999998</v>
          </cell>
          <cell r="C26">
            <v>161.36545381544698</v>
          </cell>
          <cell r="E26">
            <v>237.50124262817522</v>
          </cell>
          <cell r="G26">
            <v>189.86047543751883</v>
          </cell>
          <cell r="I26">
            <v>211.92479701944853</v>
          </cell>
          <cell r="K26">
            <v>231.27023270260949</v>
          </cell>
        </row>
        <row r="27">
          <cell r="B27">
            <v>54.1</v>
          </cell>
          <cell r="C27">
            <v>82.986563284785689</v>
          </cell>
          <cell r="E27">
            <v>93.036714270866582</v>
          </cell>
          <cell r="G27">
            <v>82.239490104353749</v>
          </cell>
          <cell r="I27">
            <v>86.259907651936416</v>
          </cell>
          <cell r="K27">
            <v>75.811989353692852</v>
          </cell>
        </row>
        <row r="28">
          <cell r="B28">
            <v>59.75</v>
          </cell>
          <cell r="C28">
            <v>68.85470907458226</v>
          </cell>
          <cell r="E28">
            <v>73.770127990603356</v>
          </cell>
          <cell r="G28">
            <v>68.545133031753466</v>
          </cell>
          <cell r="I28">
            <v>68.832094549885724</v>
          </cell>
          <cell r="K28">
            <v>63.956691832856137</v>
          </cell>
        </row>
        <row r="29">
          <cell r="B29">
            <v>65.433329999999998</v>
          </cell>
          <cell r="C29">
            <v>61.825324442442927</v>
          </cell>
          <cell r="E29">
            <v>65.389025995527149</v>
          </cell>
          <cell r="G29">
            <v>61.034300340763082</v>
          </cell>
          <cell r="I29">
            <v>60.51426341926895</v>
          </cell>
          <cell r="K29">
            <v>58.569396447159392</v>
          </cell>
        </row>
        <row r="67">
          <cell r="Y67">
            <v>153.586579146068</v>
          </cell>
          <cell r="Z67">
            <v>167.55959308804799</v>
          </cell>
          <cell r="AA67">
            <v>155.549476354148</v>
          </cell>
          <cell r="AB67">
            <v>150.93316703345499</v>
          </cell>
          <cell r="AC67">
            <v>159.698437775553</v>
          </cell>
          <cell r="AD67">
            <v>153.225336924803</v>
          </cell>
          <cell r="AH67">
            <v>179.167067702937</v>
          </cell>
          <cell r="AI67">
            <v>168.05440424463399</v>
          </cell>
          <cell r="AJ67">
            <v>164.92116608958699</v>
          </cell>
          <cell r="AK67">
            <v>170.111981922257</v>
          </cell>
          <cell r="AL67">
            <v>152.895435665561</v>
          </cell>
          <cell r="AM67">
            <v>150.286183767842</v>
          </cell>
          <cell r="AR67">
            <v>148.24192455934701</v>
          </cell>
          <cell r="AS67">
            <v>141.95433663053899</v>
          </cell>
          <cell r="AT67">
            <v>155.52799014798001</v>
          </cell>
          <cell r="AU67">
            <v>143.25782536394499</v>
          </cell>
          <cell r="AV67">
            <v>139.69678593675499</v>
          </cell>
          <cell r="AW67">
            <v>138.33221106813201</v>
          </cell>
        </row>
        <row r="68">
          <cell r="D68">
            <v>154.994937998712</v>
          </cell>
          <cell r="E68">
            <v>162.005322910047</v>
          </cell>
          <cell r="F68">
            <v>150.70159447159301</v>
          </cell>
          <cell r="G68">
            <v>155.802382666461</v>
          </cell>
          <cell r="H68">
            <v>158.72617195733801</v>
          </cell>
          <cell r="I68">
            <v>152.515122344741</v>
          </cell>
          <cell r="O68">
            <v>164.85287845142901</v>
          </cell>
          <cell r="P68">
            <v>147.26538670075999</v>
          </cell>
          <cell r="Q68">
            <v>175.399833484997</v>
          </cell>
          <cell r="R68">
            <v>143.48761211645399</v>
          </cell>
          <cell r="S68">
            <v>142.29860807620699</v>
          </cell>
          <cell r="Y68">
            <v>1.35</v>
          </cell>
          <cell r="Z68">
            <v>1.35</v>
          </cell>
          <cell r="AA68">
            <v>1.35</v>
          </cell>
          <cell r="AB68">
            <v>1.35</v>
          </cell>
          <cell r="AC68">
            <v>1.35</v>
          </cell>
          <cell r="AD68">
            <v>1.35</v>
          </cell>
          <cell r="AH68">
            <v>1.35</v>
          </cell>
          <cell r="AI68">
            <v>1.35</v>
          </cell>
          <cell r="AJ68">
            <v>1.35</v>
          </cell>
          <cell r="AK68">
            <v>1.35</v>
          </cell>
          <cell r="AL68">
            <v>1.35</v>
          </cell>
          <cell r="AM68">
            <v>1.35</v>
          </cell>
          <cell r="AR68">
            <v>1.35</v>
          </cell>
          <cell r="AS68">
            <v>1.35</v>
          </cell>
          <cell r="AT68">
            <v>1.35</v>
          </cell>
          <cell r="AU68">
            <v>1.35</v>
          </cell>
          <cell r="AV68">
            <v>1.35</v>
          </cell>
          <cell r="AW68">
            <v>1.35</v>
          </cell>
        </row>
        <row r="69">
          <cell r="D69">
            <v>1.35</v>
          </cell>
          <cell r="E69">
            <v>1.35</v>
          </cell>
          <cell r="F69">
            <v>1.35</v>
          </cell>
          <cell r="G69">
            <v>1.35</v>
          </cell>
          <cell r="H69">
            <v>1.35</v>
          </cell>
          <cell r="I69">
            <v>1.35</v>
          </cell>
          <cell r="O69">
            <v>1.35</v>
          </cell>
          <cell r="P69">
            <v>1.35</v>
          </cell>
          <cell r="Q69">
            <v>1.35</v>
          </cell>
          <cell r="R69">
            <v>1.35</v>
          </cell>
          <cell r="S69">
            <v>1.35</v>
          </cell>
          <cell r="Y69">
            <v>150.21120370930799</v>
          </cell>
          <cell r="Z69">
            <v>156.4340790901</v>
          </cell>
          <cell r="AA69">
            <v>143.17690778959499</v>
          </cell>
          <cell r="AB69">
            <v>143.73398677428301</v>
          </cell>
          <cell r="AC69">
            <v>153.59024817774201</v>
          </cell>
          <cell r="AD69">
            <v>146.53158459283401</v>
          </cell>
          <cell r="AH69">
            <v>173.81937180926201</v>
          </cell>
          <cell r="AI69">
            <v>161.99292867953901</v>
          </cell>
          <cell r="AJ69">
            <v>159.32599304678999</v>
          </cell>
          <cell r="AK69">
            <v>163.930508127894</v>
          </cell>
          <cell r="AL69">
            <v>141.97493179321</v>
          </cell>
          <cell r="AM69">
            <v>145.69109400125799</v>
          </cell>
          <cell r="AR69">
            <v>141.29269431638701</v>
          </cell>
          <cell r="AS69">
            <v>138.42329719176001</v>
          </cell>
          <cell r="AT69">
            <v>146.651947032745</v>
          </cell>
          <cell r="AU69">
            <v>137.428473825174</v>
          </cell>
          <cell r="AV69">
            <v>134.466214656451</v>
          </cell>
          <cell r="AW69">
            <v>136.06956320873701</v>
          </cell>
        </row>
        <row r="70">
          <cell r="D70">
            <v>151.28615057987</v>
          </cell>
          <cell r="E70">
            <v>154.08610044324899</v>
          </cell>
          <cell r="F70">
            <v>146.50130191984999</v>
          </cell>
          <cell r="G70">
            <v>150.55307637707901</v>
          </cell>
          <cell r="H70">
            <v>152.81419048685299</v>
          </cell>
          <cell r="I70">
            <v>143.6926197226</v>
          </cell>
          <cell r="O70">
            <v>158.744256533873</v>
          </cell>
          <cell r="P70">
            <v>141.87289709514599</v>
          </cell>
          <cell r="Q70">
            <v>167.945438370304</v>
          </cell>
          <cell r="R70">
            <v>138.87667117856799</v>
          </cell>
          <cell r="S70">
            <v>142.134035765047</v>
          </cell>
          <cell r="Y70">
            <v>7.1</v>
          </cell>
          <cell r="Z70">
            <v>7.1</v>
          </cell>
          <cell r="AA70">
            <v>7.1</v>
          </cell>
          <cell r="AB70">
            <v>7.1</v>
          </cell>
          <cell r="AC70">
            <v>7.1</v>
          </cell>
          <cell r="AD70">
            <v>7.1</v>
          </cell>
          <cell r="AH70">
            <v>7.1</v>
          </cell>
          <cell r="AI70">
            <v>7.1</v>
          </cell>
          <cell r="AJ70">
            <v>7.1</v>
          </cell>
          <cell r="AK70">
            <v>7.1</v>
          </cell>
          <cell r="AL70">
            <v>7.1</v>
          </cell>
          <cell r="AM70">
            <v>7.1</v>
          </cell>
          <cell r="AR70">
            <v>7.1</v>
          </cell>
          <cell r="AS70">
            <v>7.1</v>
          </cell>
          <cell r="AT70">
            <v>7.1</v>
          </cell>
          <cell r="AU70">
            <v>7.1</v>
          </cell>
          <cell r="AV70">
            <v>7.1</v>
          </cell>
          <cell r="AW70">
            <v>7.1</v>
          </cell>
        </row>
        <row r="71">
          <cell r="D71">
            <v>7.1</v>
          </cell>
          <cell r="E71">
            <v>7.1</v>
          </cell>
          <cell r="F71">
            <v>7.1</v>
          </cell>
          <cell r="G71">
            <v>7.1</v>
          </cell>
          <cell r="H71">
            <v>7.1</v>
          </cell>
          <cell r="I71">
            <v>7.1</v>
          </cell>
          <cell r="O71">
            <v>7.1</v>
          </cell>
          <cell r="P71">
            <v>7.1</v>
          </cell>
          <cell r="Q71">
            <v>7.1</v>
          </cell>
          <cell r="R71">
            <v>7.1</v>
          </cell>
          <cell r="S71">
            <v>7.1</v>
          </cell>
          <cell r="Y71">
            <v>149.75666843644501</v>
          </cell>
          <cell r="Z71">
            <v>152.06317735199099</v>
          </cell>
          <cell r="AA71">
            <v>136.641343801635</v>
          </cell>
          <cell r="AB71">
            <v>141.63721013243801</v>
          </cell>
          <cell r="AC71">
            <v>152.29142240007701</v>
          </cell>
          <cell r="AD71">
            <v>146.422623084821</v>
          </cell>
          <cell r="AH71">
            <v>171.65706063674901</v>
          </cell>
          <cell r="AI71">
            <v>159.59219264004699</v>
          </cell>
          <cell r="AJ71">
            <v>158.07474247530001</v>
          </cell>
          <cell r="AK71">
            <v>161.52213703621601</v>
          </cell>
          <cell r="AL71">
            <v>140.78564689805901</v>
          </cell>
          <cell r="AM71">
            <v>146.32107106766199</v>
          </cell>
          <cell r="AR71">
            <v>138.464226200349</v>
          </cell>
          <cell r="AS71">
            <v>136.644096075574</v>
          </cell>
          <cell r="AT71">
            <v>143.603135501206</v>
          </cell>
          <cell r="AU71">
            <v>136.30019904046</v>
          </cell>
          <cell r="AV71">
            <v>135.60015446356701</v>
          </cell>
          <cell r="AW71">
            <v>136.340965798902</v>
          </cell>
        </row>
        <row r="72">
          <cell r="D72">
            <v>151.10642660526599</v>
          </cell>
          <cell r="E72">
            <v>152.08059088163299</v>
          </cell>
          <cell r="F72">
            <v>143.77954549798699</v>
          </cell>
          <cell r="G72">
            <v>150.802690031737</v>
          </cell>
          <cell r="H72">
            <v>149.93936886386899</v>
          </cell>
          <cell r="I72">
            <v>145.552437915561</v>
          </cell>
          <cell r="O72">
            <v>156.32317658027199</v>
          </cell>
          <cell r="P72">
            <v>140.69866129592199</v>
          </cell>
          <cell r="Q72">
            <v>166.21325214694599</v>
          </cell>
          <cell r="R72">
            <v>137.88864833333901</v>
          </cell>
          <cell r="S72">
            <v>142.127328304695</v>
          </cell>
          <cell r="Y72">
            <v>12.85</v>
          </cell>
          <cell r="Z72">
            <v>12.85</v>
          </cell>
          <cell r="AA72">
            <v>12.85</v>
          </cell>
          <cell r="AB72">
            <v>12.85</v>
          </cell>
          <cell r="AC72">
            <v>12.85</v>
          </cell>
          <cell r="AD72">
            <v>12.85</v>
          </cell>
          <cell r="AH72">
            <v>12.85</v>
          </cell>
          <cell r="AI72">
            <v>12.85</v>
          </cell>
          <cell r="AJ72">
            <v>12.85</v>
          </cell>
          <cell r="AK72">
            <v>12.85</v>
          </cell>
          <cell r="AL72">
            <v>12.85</v>
          </cell>
          <cell r="AM72">
            <v>12.85</v>
          </cell>
          <cell r="AR72">
            <v>12.85</v>
          </cell>
          <cell r="AS72">
            <v>12.85</v>
          </cell>
          <cell r="AT72">
            <v>12.85</v>
          </cell>
          <cell r="AU72">
            <v>12.85</v>
          </cell>
          <cell r="AV72">
            <v>12.85</v>
          </cell>
          <cell r="AW72">
            <v>12.85</v>
          </cell>
        </row>
        <row r="73">
          <cell r="D73">
            <v>12.85</v>
          </cell>
          <cell r="E73">
            <v>12.85</v>
          </cell>
          <cell r="F73">
            <v>12.85</v>
          </cell>
          <cell r="G73">
            <v>12.85</v>
          </cell>
          <cell r="H73">
            <v>12.85</v>
          </cell>
          <cell r="I73">
            <v>12.85</v>
          </cell>
          <cell r="O73">
            <v>12.85</v>
          </cell>
          <cell r="P73">
            <v>12.85</v>
          </cell>
          <cell r="Q73">
            <v>12.85</v>
          </cell>
          <cell r="R73">
            <v>12.85</v>
          </cell>
          <cell r="S73">
            <v>12.85</v>
          </cell>
          <cell r="Y73">
            <v>100</v>
          </cell>
          <cell r="Z73">
            <v>100</v>
          </cell>
          <cell r="AA73">
            <v>100</v>
          </cell>
          <cell r="AB73">
            <v>100</v>
          </cell>
          <cell r="AC73">
            <v>100</v>
          </cell>
          <cell r="AD73">
            <v>100</v>
          </cell>
          <cell r="AH73">
            <v>100</v>
          </cell>
          <cell r="AI73">
            <v>100</v>
          </cell>
          <cell r="AJ73">
            <v>100</v>
          </cell>
          <cell r="AK73">
            <v>100</v>
          </cell>
          <cell r="AL73">
            <v>100</v>
          </cell>
          <cell r="AM73">
            <v>100</v>
          </cell>
          <cell r="AR73">
            <v>100</v>
          </cell>
          <cell r="AS73">
            <v>100</v>
          </cell>
          <cell r="AT73">
            <v>100</v>
          </cell>
          <cell r="AU73">
            <v>100</v>
          </cell>
          <cell r="AV73">
            <v>100</v>
          </cell>
          <cell r="AW73">
            <v>100</v>
          </cell>
        </row>
        <row r="74"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I74">
            <v>100</v>
          </cell>
          <cell r="O74">
            <v>100</v>
          </cell>
          <cell r="P74">
            <v>100</v>
          </cell>
          <cell r="Q74">
            <v>100</v>
          </cell>
          <cell r="R74">
            <v>100</v>
          </cell>
          <cell r="S74">
            <v>100</v>
          </cell>
          <cell r="Y74">
            <v>18.75</v>
          </cell>
          <cell r="Z74">
            <v>18.75</v>
          </cell>
          <cell r="AA74">
            <v>18.75</v>
          </cell>
          <cell r="AB74">
            <v>18.75</v>
          </cell>
          <cell r="AC74">
            <v>18.75</v>
          </cell>
          <cell r="AD74">
            <v>18.75</v>
          </cell>
          <cell r="AH74">
            <v>18.75</v>
          </cell>
          <cell r="AI74">
            <v>18.75</v>
          </cell>
          <cell r="AJ74">
            <v>18.75</v>
          </cell>
          <cell r="AK74">
            <v>18.75</v>
          </cell>
          <cell r="AL74">
            <v>18.75</v>
          </cell>
          <cell r="AM74">
            <v>18.75</v>
          </cell>
          <cell r="AR74">
            <v>18.75</v>
          </cell>
          <cell r="AS74">
            <v>18.75</v>
          </cell>
          <cell r="AT74">
            <v>18.75</v>
          </cell>
          <cell r="AU74">
            <v>18.75</v>
          </cell>
          <cell r="AV74">
            <v>18.75</v>
          </cell>
          <cell r="AW74">
            <v>18.75</v>
          </cell>
        </row>
        <row r="75">
          <cell r="D75">
            <v>18.75</v>
          </cell>
          <cell r="E75">
            <v>18.75</v>
          </cell>
          <cell r="F75">
            <v>18.75</v>
          </cell>
          <cell r="G75">
            <v>18.75</v>
          </cell>
          <cell r="H75">
            <v>18.75</v>
          </cell>
          <cell r="I75">
            <v>18.75</v>
          </cell>
          <cell r="O75">
            <v>18.75</v>
          </cell>
          <cell r="P75">
            <v>18.75</v>
          </cell>
          <cell r="Q75">
            <v>18.75</v>
          </cell>
          <cell r="R75">
            <v>18.75</v>
          </cell>
          <cell r="S75">
            <v>18.75</v>
          </cell>
          <cell r="Y75">
            <v>97.616993191286099</v>
          </cell>
          <cell r="Z75">
            <v>100.42016191189001</v>
          </cell>
          <cell r="AA75">
            <v>92.898268418345197</v>
          </cell>
          <cell r="AB75">
            <v>93.1325358617094</v>
          </cell>
          <cell r="AC75">
            <v>99.664985119176805</v>
          </cell>
          <cell r="AD75">
            <v>95.773495325475494</v>
          </cell>
          <cell r="AH75">
            <v>107.49963650508199</v>
          </cell>
          <cell r="AI75">
            <v>102.64666318763599</v>
          </cell>
          <cell r="AJ75">
            <v>99.023968410000293</v>
          </cell>
          <cell r="AK75">
            <v>97.290133878949206</v>
          </cell>
          <cell r="AL75">
            <v>97.729970660008902</v>
          </cell>
          <cell r="AM75">
            <v>93.572750919596103</v>
          </cell>
          <cell r="AR75">
            <v>96.978109711261496</v>
          </cell>
          <cell r="AS75">
            <v>99.057387185317907</v>
          </cell>
          <cell r="AT75">
            <v>99.540473290514598</v>
          </cell>
          <cell r="AU75">
            <v>93.9518093045901</v>
          </cell>
          <cell r="AV75">
            <v>92.632855853640905</v>
          </cell>
          <cell r="AW75">
            <v>94.0916492537159</v>
          </cell>
        </row>
        <row r="76">
          <cell r="D76">
            <v>96.038528834442005</v>
          </cell>
          <cell r="E76">
            <v>100.60664911089999</v>
          </cell>
          <cell r="F76">
            <v>94.541675006432797</v>
          </cell>
          <cell r="G76">
            <v>97.652867638957105</v>
          </cell>
          <cell r="H76">
            <v>95.061530897969206</v>
          </cell>
          <cell r="I76">
            <v>101.593489274954</v>
          </cell>
          <cell r="O76">
            <v>99.577569733711201</v>
          </cell>
          <cell r="P76">
            <v>92.038231962502707</v>
          </cell>
          <cell r="Q76">
            <v>100.171181200768</v>
          </cell>
          <cell r="R76">
            <v>92.580950448020602</v>
          </cell>
          <cell r="S76">
            <v>93.719439186671195</v>
          </cell>
          <cell r="Y76">
            <v>24.433330000000002</v>
          </cell>
          <cell r="Z76">
            <v>24.433330000000002</v>
          </cell>
          <cell r="AA76">
            <v>24.433330000000002</v>
          </cell>
          <cell r="AB76">
            <v>24.433330000000002</v>
          </cell>
          <cell r="AC76">
            <v>24.433330000000002</v>
          </cell>
          <cell r="AD76">
            <v>24.433330000000002</v>
          </cell>
          <cell r="AH76">
            <v>24.433330000000002</v>
          </cell>
          <cell r="AI76">
            <v>24.433330000000002</v>
          </cell>
          <cell r="AJ76">
            <v>24.433330000000002</v>
          </cell>
          <cell r="AK76">
            <v>24.433330000000002</v>
          </cell>
          <cell r="AL76">
            <v>24.433330000000002</v>
          </cell>
          <cell r="AM76">
            <v>24.433330000000002</v>
          </cell>
          <cell r="AR76">
            <v>24.433330000000002</v>
          </cell>
          <cell r="AS76">
            <v>24.433330000000002</v>
          </cell>
          <cell r="AT76">
            <v>24.433330000000002</v>
          </cell>
          <cell r="AU76">
            <v>24.433330000000002</v>
          </cell>
          <cell r="AV76">
            <v>24.433330000000002</v>
          </cell>
          <cell r="AW76">
            <v>24.433330000000002</v>
          </cell>
        </row>
        <row r="77">
          <cell r="D77">
            <v>24.433330000000002</v>
          </cell>
          <cell r="E77">
            <v>24.433330000000002</v>
          </cell>
          <cell r="F77">
            <v>24.433330000000002</v>
          </cell>
          <cell r="G77">
            <v>24.433330000000002</v>
          </cell>
          <cell r="H77">
            <v>24.433330000000002</v>
          </cell>
          <cell r="I77">
            <v>24.433330000000002</v>
          </cell>
          <cell r="O77">
            <v>24.433330000000002</v>
          </cell>
          <cell r="P77">
            <v>24.433330000000002</v>
          </cell>
          <cell r="Q77">
            <v>24.433330000000002</v>
          </cell>
          <cell r="R77">
            <v>24.433330000000002</v>
          </cell>
          <cell r="S77">
            <v>24.433330000000002</v>
          </cell>
          <cell r="Y77">
            <v>98.499431473364297</v>
          </cell>
          <cell r="Z77">
            <v>100.41092908636899</v>
          </cell>
          <cell r="AA77">
            <v>93.222630076891306</v>
          </cell>
          <cell r="AB77">
            <v>93.155647061774204</v>
          </cell>
          <cell r="AC77">
            <v>100.35079943901199</v>
          </cell>
          <cell r="AD77">
            <v>98.614843798791298</v>
          </cell>
          <cell r="AH77">
            <v>111.404250997213</v>
          </cell>
          <cell r="AI77">
            <v>106.16050030585799</v>
          </cell>
          <cell r="AJ77">
            <v>101.583039049345</v>
          </cell>
          <cell r="AK77">
            <v>99.195551221028893</v>
          </cell>
          <cell r="AL77">
            <v>98.557309517114803</v>
          </cell>
          <cell r="AM77">
            <v>93.279142650442296</v>
          </cell>
          <cell r="AR77">
            <v>97.377326695158899</v>
          </cell>
          <cell r="AS77">
            <v>98.211600887200305</v>
          </cell>
          <cell r="AT77">
            <v>99.618192277021294</v>
          </cell>
          <cell r="AU77">
            <v>93.482395968903106</v>
          </cell>
          <cell r="AV77">
            <v>91.626062709497802</v>
          </cell>
          <cell r="AW77">
            <v>93.197569137054799</v>
          </cell>
        </row>
        <row r="78">
          <cell r="D78">
            <v>97.621151113149196</v>
          </cell>
          <cell r="E78">
            <v>102.448250815596</v>
          </cell>
          <cell r="F78">
            <v>95.817689221903606</v>
          </cell>
          <cell r="G78">
            <v>100.20702112597201</v>
          </cell>
          <cell r="H78">
            <v>94.011076149245696</v>
          </cell>
          <cell r="I78">
            <v>105.27537701605399</v>
          </cell>
          <cell r="O78">
            <v>100.097236645084</v>
          </cell>
          <cell r="P78">
            <v>93.428951144752801</v>
          </cell>
          <cell r="Q78">
            <v>105.43740247374301</v>
          </cell>
          <cell r="R78">
            <v>93.715164834037097</v>
          </cell>
          <cell r="S78">
            <v>97.814308277587799</v>
          </cell>
          <cell r="Y78">
            <v>31.066669999999998</v>
          </cell>
          <cell r="Z78">
            <v>31.066669999999998</v>
          </cell>
          <cell r="AA78">
            <v>31.066669999999998</v>
          </cell>
          <cell r="AB78">
            <v>31.066669999999998</v>
          </cell>
          <cell r="AC78">
            <v>31.066669999999998</v>
          </cell>
          <cell r="AD78">
            <v>31.066669999999998</v>
          </cell>
          <cell r="AH78">
            <v>31.066669999999998</v>
          </cell>
          <cell r="AI78">
            <v>31.066669999999998</v>
          </cell>
          <cell r="AJ78">
            <v>31.066669999999998</v>
          </cell>
          <cell r="AK78">
            <v>31.066669999999998</v>
          </cell>
          <cell r="AL78">
            <v>31.066669999999998</v>
          </cell>
          <cell r="AM78">
            <v>31.066669999999998</v>
          </cell>
          <cell r="AR78">
            <v>31.066669999999998</v>
          </cell>
          <cell r="AS78">
            <v>31.066669999999998</v>
          </cell>
          <cell r="AT78">
            <v>31.066669999999998</v>
          </cell>
          <cell r="AU78">
            <v>31.066669999999998</v>
          </cell>
          <cell r="AV78">
            <v>31.066669999999998</v>
          </cell>
          <cell r="AW78">
            <v>31.066669999999998</v>
          </cell>
        </row>
        <row r="79">
          <cell r="D79">
            <v>31.066669999999998</v>
          </cell>
          <cell r="E79">
            <v>31.066669999999998</v>
          </cell>
          <cell r="F79">
            <v>31.066669999999998</v>
          </cell>
          <cell r="G79">
            <v>31.066669999999998</v>
          </cell>
          <cell r="H79">
            <v>31.066669999999998</v>
          </cell>
          <cell r="I79">
            <v>31.066669999999998</v>
          </cell>
          <cell r="O79">
            <v>31.066669999999998</v>
          </cell>
          <cell r="P79">
            <v>31.066669999999998</v>
          </cell>
          <cell r="Q79">
            <v>31.066669999999998</v>
          </cell>
          <cell r="R79">
            <v>31.066669999999998</v>
          </cell>
          <cell r="S79">
            <v>31.066669999999998</v>
          </cell>
          <cell r="Y79">
            <v>189.743299567078</v>
          </cell>
          <cell r="Z79">
            <v>184.49598327517899</v>
          </cell>
          <cell r="AA79">
            <v>181.860700457365</v>
          </cell>
          <cell r="AB79">
            <v>189.70112773762301</v>
          </cell>
          <cell r="AC79">
            <v>198.777270333302</v>
          </cell>
          <cell r="AD79">
            <v>209.44461938047101</v>
          </cell>
          <cell r="AH79">
            <v>254.64055449387601</v>
          </cell>
          <cell r="AI79">
            <v>183.11390157750199</v>
          </cell>
          <cell r="AJ79">
            <v>210.75273651786301</v>
          </cell>
          <cell r="AK79">
            <v>208.67356260846299</v>
          </cell>
          <cell r="AL79">
            <v>182.236572484037</v>
          </cell>
          <cell r="AM79">
            <v>202.652137500647</v>
          </cell>
          <cell r="AR79">
            <v>162.015467447292</v>
          </cell>
          <cell r="AS79">
            <v>157.795404906854</v>
          </cell>
          <cell r="AT79">
            <v>166.44103786944601</v>
          </cell>
          <cell r="AU79">
            <v>169.492760889154</v>
          </cell>
          <cell r="AV79">
            <v>172.184492441233</v>
          </cell>
          <cell r="AW79">
            <v>181.63299555200101</v>
          </cell>
        </row>
        <row r="80">
          <cell r="D80">
            <v>158.93532226620101</v>
          </cell>
          <cell r="E80">
            <v>159.31467816364301</v>
          </cell>
          <cell r="F80">
            <v>156.15320614622601</v>
          </cell>
          <cell r="G80">
            <v>157.99850503084801</v>
          </cell>
          <cell r="H80">
            <v>160.850487966522</v>
          </cell>
          <cell r="I80">
            <v>162.30148431357</v>
          </cell>
          <cell r="O80">
            <v>220.31416773964901</v>
          </cell>
          <cell r="P80">
            <v>192.603333320404</v>
          </cell>
          <cell r="Q80">
            <v>246.183962767281</v>
          </cell>
          <cell r="R80">
            <v>194.74853773483699</v>
          </cell>
          <cell r="S80">
            <v>199.53306975911701</v>
          </cell>
          <cell r="Y80">
            <v>36.883330000000001</v>
          </cell>
          <cell r="Z80">
            <v>36.883330000000001</v>
          </cell>
          <cell r="AA80">
            <v>36.883330000000001</v>
          </cell>
          <cell r="AB80">
            <v>36.883330000000001</v>
          </cell>
          <cell r="AC80">
            <v>36.883330000000001</v>
          </cell>
          <cell r="AD80">
            <v>36.883330000000001</v>
          </cell>
          <cell r="AH80">
            <v>36.883330000000001</v>
          </cell>
          <cell r="AI80">
            <v>36.883330000000001</v>
          </cell>
          <cell r="AJ80">
            <v>36.883330000000001</v>
          </cell>
          <cell r="AK80">
            <v>36.883330000000001</v>
          </cell>
          <cell r="AL80">
            <v>36.883330000000001</v>
          </cell>
          <cell r="AM80">
            <v>36.883330000000001</v>
          </cell>
          <cell r="AR80">
            <v>36.883330000000001</v>
          </cell>
          <cell r="AS80">
            <v>36.883330000000001</v>
          </cell>
          <cell r="AT80">
            <v>36.883330000000001</v>
          </cell>
          <cell r="AU80">
            <v>36.883330000000001</v>
          </cell>
          <cell r="AV80">
            <v>36.883330000000001</v>
          </cell>
          <cell r="AW80">
            <v>36.883330000000001</v>
          </cell>
        </row>
        <row r="81">
          <cell r="D81">
            <v>36.883330000000001</v>
          </cell>
          <cell r="E81">
            <v>36.883330000000001</v>
          </cell>
          <cell r="F81">
            <v>36.883330000000001</v>
          </cell>
          <cell r="G81">
            <v>36.883330000000001</v>
          </cell>
          <cell r="H81">
            <v>36.883330000000001</v>
          </cell>
          <cell r="I81">
            <v>36.883330000000001</v>
          </cell>
          <cell r="O81">
            <v>36.883330000000001</v>
          </cell>
          <cell r="P81">
            <v>36.883330000000001</v>
          </cell>
          <cell r="Q81">
            <v>36.883330000000001</v>
          </cell>
          <cell r="R81">
            <v>36.883330000000001</v>
          </cell>
          <cell r="S81">
            <v>36.883330000000001</v>
          </cell>
          <cell r="Y81">
            <v>215.044448557838</v>
          </cell>
          <cell r="Z81">
            <v>211.21693041573201</v>
          </cell>
          <cell r="AA81">
            <v>187.33160510334699</v>
          </cell>
          <cell r="AB81">
            <v>205.32528870410499</v>
          </cell>
          <cell r="AC81">
            <v>220.34989550055801</v>
          </cell>
          <cell r="AD81">
            <v>210.54520093370701</v>
          </cell>
          <cell r="AH81">
            <v>257.81807929104701</v>
          </cell>
          <cell r="AI81">
            <v>201.95011838005499</v>
          </cell>
          <cell r="AJ81">
            <v>230.070365018112</v>
          </cell>
          <cell r="AK81">
            <v>237.384648069543</v>
          </cell>
          <cell r="AL81">
            <v>198.65116750209799</v>
          </cell>
          <cell r="AM81">
            <v>205.006555701883</v>
          </cell>
          <cell r="AR81">
            <v>180.91192458823099</v>
          </cell>
          <cell r="AS81">
            <v>181.23745785855601</v>
          </cell>
          <cell r="AT81">
            <v>187.203839886205</v>
          </cell>
          <cell r="AU81">
            <v>187.85029990503801</v>
          </cell>
          <cell r="AV81">
            <v>186.748552776266</v>
          </cell>
          <cell r="AW81">
            <v>187.22770725026101</v>
          </cell>
        </row>
        <row r="82">
          <cell r="D82">
            <v>157.525762320561</v>
          </cell>
          <cell r="E82">
            <v>161.22907592420501</v>
          </cell>
          <cell r="F82">
            <v>150.020159610577</v>
          </cell>
          <cell r="G82">
            <v>154.39015867215201</v>
          </cell>
          <cell r="H82">
            <v>168.129649022118</v>
          </cell>
          <cell r="I82">
            <v>163.26216558121999</v>
          </cell>
          <cell r="O82">
            <v>244.687099221344</v>
          </cell>
          <cell r="P82">
            <v>217.90831686374</v>
          </cell>
          <cell r="Q82">
            <v>270.78655215283698</v>
          </cell>
          <cell r="R82">
            <v>209.47508344693401</v>
          </cell>
          <cell r="S82">
            <v>215.70762974569499</v>
          </cell>
          <cell r="Y82">
            <v>42.583329999999997</v>
          </cell>
          <cell r="Z82">
            <v>42.583329999999997</v>
          </cell>
          <cell r="AA82">
            <v>42.583329999999997</v>
          </cell>
          <cell r="AB82">
            <v>42.583329999999997</v>
          </cell>
          <cell r="AC82">
            <v>42.583329999999997</v>
          </cell>
          <cell r="AD82">
            <v>42.583329999999997</v>
          </cell>
          <cell r="AH82">
            <v>42.583329999999997</v>
          </cell>
          <cell r="AI82">
            <v>42.583329999999997</v>
          </cell>
          <cell r="AJ82">
            <v>42.583329999999997</v>
          </cell>
          <cell r="AK82">
            <v>42.583329999999997</v>
          </cell>
          <cell r="AL82">
            <v>42.583329999999997</v>
          </cell>
          <cell r="AM82">
            <v>42.583329999999997</v>
          </cell>
          <cell r="AR82">
            <v>42.583329999999997</v>
          </cell>
          <cell r="AS82">
            <v>42.583329999999997</v>
          </cell>
          <cell r="AT82">
            <v>42.583329999999997</v>
          </cell>
          <cell r="AU82">
            <v>42.583329999999997</v>
          </cell>
          <cell r="AV82">
            <v>42.583329999999997</v>
          </cell>
          <cell r="AW82">
            <v>42.583329999999997</v>
          </cell>
        </row>
        <row r="83">
          <cell r="D83">
            <v>42.583329999999997</v>
          </cell>
          <cell r="E83">
            <v>42.583329999999997</v>
          </cell>
          <cell r="F83">
            <v>42.583329999999997</v>
          </cell>
          <cell r="G83">
            <v>42.583329999999997</v>
          </cell>
          <cell r="H83">
            <v>42.583329999999997</v>
          </cell>
          <cell r="I83">
            <v>42.583329999999997</v>
          </cell>
          <cell r="O83">
            <v>42.583329999999997</v>
          </cell>
          <cell r="P83">
            <v>42.583329999999997</v>
          </cell>
          <cell r="Q83">
            <v>42.583329999999997</v>
          </cell>
          <cell r="R83">
            <v>42.583329999999997</v>
          </cell>
          <cell r="S83">
            <v>42.583329999999997</v>
          </cell>
          <cell r="Y83">
            <v>220.659492267947</v>
          </cell>
          <cell r="Z83">
            <v>216.759419010377</v>
          </cell>
          <cell r="AA83">
            <v>185.13360544101201</v>
          </cell>
          <cell r="AB83">
            <v>207.29254607772799</v>
          </cell>
          <cell r="AC83">
            <v>227.25451174873399</v>
          </cell>
          <cell r="AD83">
            <v>214.44920757089301</v>
          </cell>
          <cell r="AH83">
            <v>264.57466702024402</v>
          </cell>
          <cell r="AI83">
            <v>214.52914413963299</v>
          </cell>
          <cell r="AJ83">
            <v>242.803774202363</v>
          </cell>
          <cell r="AK83">
            <v>248.96773844286</v>
          </cell>
          <cell r="AL83">
            <v>205.642122914342</v>
          </cell>
          <cell r="AM83">
            <v>211.10394949621499</v>
          </cell>
          <cell r="AR83">
            <v>184.631881545092</v>
          </cell>
          <cell r="AS83">
            <v>184.729970174074</v>
          </cell>
          <cell r="AT83">
            <v>196.88546592416199</v>
          </cell>
          <cell r="AU83">
            <v>193.016713221092</v>
          </cell>
          <cell r="AV83">
            <v>190.25486151760799</v>
          </cell>
          <cell r="AW83">
            <v>189.64396024308499</v>
          </cell>
        </row>
        <row r="84">
          <cell r="D84">
            <v>162.11149797533199</v>
          </cell>
          <cell r="E84">
            <v>160.751290449046</v>
          </cell>
          <cell r="F84">
            <v>157.83540378351199</v>
          </cell>
          <cell r="G84">
            <v>154.708659035083</v>
          </cell>
          <cell r="H84">
            <v>165.68847874804399</v>
          </cell>
          <cell r="I84">
            <v>167.09739290166499</v>
          </cell>
          <cell r="O84">
            <v>251.005895955428</v>
          </cell>
          <cell r="P84">
            <v>223.55668445987101</v>
          </cell>
          <cell r="Q84">
            <v>281.02189348388498</v>
          </cell>
          <cell r="R84">
            <v>212.00058260124001</v>
          </cell>
          <cell r="S84">
            <v>219.92115664045201</v>
          </cell>
          <cell r="Y84">
            <v>48.266669999999998</v>
          </cell>
          <cell r="Z84">
            <v>48.266669999999998</v>
          </cell>
          <cell r="AA84">
            <v>48.266669999999998</v>
          </cell>
          <cell r="AB84">
            <v>48.266669999999998</v>
          </cell>
          <cell r="AC84">
            <v>48.266669999999998</v>
          </cell>
          <cell r="AD84">
            <v>48.266669999999998</v>
          </cell>
          <cell r="AH84">
            <v>48.266669999999998</v>
          </cell>
          <cell r="AI84">
            <v>48.266669999999998</v>
          </cell>
          <cell r="AJ84">
            <v>48.266669999999998</v>
          </cell>
          <cell r="AK84">
            <v>48.266669999999998</v>
          </cell>
          <cell r="AL84">
            <v>48.266669999999998</v>
          </cell>
          <cell r="AM84">
            <v>48.266669999999998</v>
          </cell>
          <cell r="AR84">
            <v>48.266669999999998</v>
          </cell>
          <cell r="AS84">
            <v>48.266669999999998</v>
          </cell>
          <cell r="AT84">
            <v>48.266669999999998</v>
          </cell>
          <cell r="AU84">
            <v>48.266669999999998</v>
          </cell>
          <cell r="AV84">
            <v>48.266669999999998</v>
          </cell>
          <cell r="AW84">
            <v>48.266669999999998</v>
          </cell>
        </row>
        <row r="85">
          <cell r="D85">
            <v>48.266669999999998</v>
          </cell>
          <cell r="E85">
            <v>48.266669999999998</v>
          </cell>
          <cell r="F85">
            <v>48.266669999999998</v>
          </cell>
          <cell r="G85">
            <v>48.266669999999998</v>
          </cell>
          <cell r="H85">
            <v>48.266669999999998</v>
          </cell>
          <cell r="I85">
            <v>48.266669999999998</v>
          </cell>
          <cell r="O85">
            <v>48.266669999999998</v>
          </cell>
          <cell r="P85">
            <v>48.266669999999998</v>
          </cell>
          <cell r="Q85">
            <v>48.266669999999998</v>
          </cell>
          <cell r="R85">
            <v>48.266669999999998</v>
          </cell>
          <cell r="S85">
            <v>48.266669999999998</v>
          </cell>
          <cell r="Y85">
            <v>94.340483472495393</v>
          </cell>
          <cell r="Z85">
            <v>90.388161051142504</v>
          </cell>
          <cell r="AA85">
            <v>81.708256674375306</v>
          </cell>
          <cell r="AB85">
            <v>83.111597351948106</v>
          </cell>
          <cell r="AC85">
            <v>85.535678704875295</v>
          </cell>
          <cell r="AD85">
            <v>82.475268656781793</v>
          </cell>
          <cell r="AH85">
            <v>63.031123194424602</v>
          </cell>
          <cell r="AI85">
            <v>83.279082898713199</v>
          </cell>
          <cell r="AJ85">
            <v>72.119166656687796</v>
          </cell>
          <cell r="AK85">
            <v>83.351530017896593</v>
          </cell>
          <cell r="AL85">
            <v>80.646748843138894</v>
          </cell>
          <cell r="AM85">
            <v>72.444284511296004</v>
          </cell>
          <cell r="AR85">
            <v>87.3223335958251</v>
          </cell>
          <cell r="AS85">
            <v>88.050069080949299</v>
          </cell>
          <cell r="AT85">
            <v>89.871015751418895</v>
          </cell>
          <cell r="AU85">
            <v>70.743889350249603</v>
          </cell>
          <cell r="AV85">
            <v>81.536932662552502</v>
          </cell>
          <cell r="AW85">
            <v>75.912700185127093</v>
          </cell>
        </row>
        <row r="86">
          <cell r="D86">
            <v>76.209849428311202</v>
          </cell>
          <cell r="E86">
            <v>84.254290166871598</v>
          </cell>
          <cell r="F86">
            <v>85.8484601655624</v>
          </cell>
          <cell r="G86">
            <v>84.987912102766899</v>
          </cell>
          <cell r="H86">
            <v>74.582194952277703</v>
          </cell>
          <cell r="I86">
            <v>92.036672892924301</v>
          </cell>
          <cell r="O86">
            <v>96.006582484027504</v>
          </cell>
          <cell r="P86">
            <v>93.400811713272105</v>
          </cell>
          <cell r="Q86">
            <v>85.583716100035204</v>
          </cell>
          <cell r="R86">
            <v>93.922283397687806</v>
          </cell>
          <cell r="S86">
            <v>96.270177659310306</v>
          </cell>
          <cell r="Y86">
            <v>54.1</v>
          </cell>
          <cell r="Z86">
            <v>54.1</v>
          </cell>
          <cell r="AA86">
            <v>54.1</v>
          </cell>
          <cell r="AB86">
            <v>54.1</v>
          </cell>
          <cell r="AC86">
            <v>54.1</v>
          </cell>
          <cell r="AD86">
            <v>54.1</v>
          </cell>
          <cell r="AH86">
            <v>54.1</v>
          </cell>
          <cell r="AI86">
            <v>54.1</v>
          </cell>
          <cell r="AJ86">
            <v>54.1</v>
          </cell>
          <cell r="AK86">
            <v>54.1</v>
          </cell>
          <cell r="AL86">
            <v>54.1</v>
          </cell>
          <cell r="AM86">
            <v>54.1</v>
          </cell>
          <cell r="AR86">
            <v>54.1</v>
          </cell>
          <cell r="AS86">
            <v>54.1</v>
          </cell>
          <cell r="AT86">
            <v>54.1</v>
          </cell>
          <cell r="AU86">
            <v>54.1</v>
          </cell>
          <cell r="AV86">
            <v>54.1</v>
          </cell>
          <cell r="AW86">
            <v>54.1</v>
          </cell>
        </row>
        <row r="87">
          <cell r="D87">
            <v>54.1</v>
          </cell>
          <cell r="E87">
            <v>54.1</v>
          </cell>
          <cell r="F87">
            <v>54.1</v>
          </cell>
          <cell r="G87">
            <v>54.1</v>
          </cell>
          <cell r="H87">
            <v>54.1</v>
          </cell>
          <cell r="I87">
            <v>54.1</v>
          </cell>
          <cell r="O87">
            <v>54.1</v>
          </cell>
          <cell r="P87">
            <v>54.1</v>
          </cell>
          <cell r="Q87">
            <v>54.1</v>
          </cell>
          <cell r="R87">
            <v>54.1</v>
          </cell>
          <cell r="S87">
            <v>54.1</v>
          </cell>
          <cell r="Y87">
            <v>74.519545844143295</v>
          </cell>
          <cell r="Z87">
            <v>69.6123114336566</v>
          </cell>
          <cell r="AA87">
            <v>65.689585236294505</v>
          </cell>
          <cell r="AB87">
            <v>65.539518466262393</v>
          </cell>
          <cell r="AC87">
            <v>70.293487825486096</v>
          </cell>
          <cell r="AD87">
            <v>67.338118493471498</v>
          </cell>
          <cell r="AH87">
            <v>61.298837631118801</v>
          </cell>
          <cell r="AI87">
            <v>69.447272695898903</v>
          </cell>
          <cell r="AJ87">
            <v>61.289842632363502</v>
          </cell>
          <cell r="AK87">
            <v>63.0619638039013</v>
          </cell>
          <cell r="AL87">
            <v>67.704981835550697</v>
          </cell>
          <cell r="AM87">
            <v>60.937252398303599</v>
          </cell>
          <cell r="AR87">
            <v>73.517941122184396</v>
          </cell>
          <cell r="AS87">
            <v>71.861873936797394</v>
          </cell>
          <cell r="AT87">
            <v>73.871629307897194</v>
          </cell>
          <cell r="AU87">
            <v>61.6003108504623</v>
          </cell>
          <cell r="AV87">
            <v>67.038391185502505</v>
          </cell>
          <cell r="AW87">
            <v>63.380651787677003</v>
          </cell>
        </row>
        <row r="88">
          <cell r="D88">
            <v>63.9080085658507</v>
          </cell>
          <cell r="E88">
            <v>68.944189060402394</v>
          </cell>
          <cell r="F88">
            <v>66.669513208382</v>
          </cell>
          <cell r="G88">
            <v>71.878537398831099</v>
          </cell>
          <cell r="H88">
            <v>60.184474773013299</v>
          </cell>
          <cell r="I88">
            <v>81.543531441014096</v>
          </cell>
          <cell r="O88">
            <v>76.002211052198504</v>
          </cell>
          <cell r="P88">
            <v>75.308972387006506</v>
          </cell>
          <cell r="Q88">
            <v>67.773920966294995</v>
          </cell>
          <cell r="R88">
            <v>74.232366682874797</v>
          </cell>
          <cell r="S88">
            <v>75.533168864641993</v>
          </cell>
          <cell r="Y88">
            <v>59.75</v>
          </cell>
          <cell r="Z88">
            <v>59.75</v>
          </cell>
          <cell r="AA88">
            <v>59.75</v>
          </cell>
          <cell r="AB88">
            <v>59.75</v>
          </cell>
          <cell r="AC88">
            <v>59.75</v>
          </cell>
          <cell r="AD88">
            <v>59.75</v>
          </cell>
          <cell r="AH88">
            <v>59.75</v>
          </cell>
          <cell r="AI88">
            <v>59.75</v>
          </cell>
          <cell r="AJ88">
            <v>59.75</v>
          </cell>
          <cell r="AK88">
            <v>59.75</v>
          </cell>
          <cell r="AL88">
            <v>59.75</v>
          </cell>
          <cell r="AM88">
            <v>59.75</v>
          </cell>
          <cell r="AR88">
            <v>59.75</v>
          </cell>
          <cell r="AS88">
            <v>59.75</v>
          </cell>
          <cell r="AT88">
            <v>59.75</v>
          </cell>
          <cell r="AU88">
            <v>59.75</v>
          </cell>
          <cell r="AV88">
            <v>59.75</v>
          </cell>
          <cell r="AW88">
            <v>59.75</v>
          </cell>
        </row>
        <row r="89">
          <cell r="D89">
            <v>59.75</v>
          </cell>
          <cell r="E89">
            <v>59.75</v>
          </cell>
          <cell r="F89">
            <v>59.75</v>
          </cell>
          <cell r="G89">
            <v>59.75</v>
          </cell>
          <cell r="H89">
            <v>59.75</v>
          </cell>
          <cell r="I89">
            <v>59.75</v>
          </cell>
          <cell r="O89">
            <v>59.75</v>
          </cell>
          <cell r="P89">
            <v>59.75</v>
          </cell>
          <cell r="Q89">
            <v>59.75</v>
          </cell>
          <cell r="R89">
            <v>59.75</v>
          </cell>
          <cell r="S89">
            <v>59.75</v>
          </cell>
          <cell r="Y89">
            <v>65.661758490926005</v>
          </cell>
          <cell r="Z89">
            <v>61.119937676160703</v>
          </cell>
          <cell r="AA89">
            <v>58.659787126569</v>
          </cell>
          <cell r="AB89">
            <v>57.521671245849902</v>
          </cell>
          <cell r="AC89">
            <v>60.402106554488199</v>
          </cell>
          <cell r="AD89">
            <v>59.720319421619898</v>
          </cell>
          <cell r="AH89">
            <v>59.215229010077202</v>
          </cell>
          <cell r="AI89">
            <v>61.828354849254303</v>
          </cell>
          <cell r="AJ89">
            <v>55.858054863447798</v>
          </cell>
          <cell r="AK89">
            <v>54.544271718939697</v>
          </cell>
          <cell r="AL89">
            <v>63.454628619822103</v>
          </cell>
          <cell r="AM89">
            <v>56.515839621415303</v>
          </cell>
          <cell r="AR89">
            <v>66.533462019999902</v>
          </cell>
          <cell r="AS89">
            <v>64.398863112284104</v>
          </cell>
          <cell r="AT89">
            <v>65.725283196135805</v>
          </cell>
          <cell r="AU89">
            <v>53.847104759514004</v>
          </cell>
          <cell r="AV89">
            <v>59.162610460090697</v>
          </cell>
          <cell r="AW89">
            <v>56.538478496553999</v>
          </cell>
        </row>
        <row r="90">
          <cell r="D90">
            <v>58.214580751371997</v>
          </cell>
          <cell r="E90">
            <v>62.274992315141198</v>
          </cell>
          <cell r="F90">
            <v>59.9243392292273</v>
          </cell>
          <cell r="G90">
            <v>63.8480551337286</v>
          </cell>
          <cell r="H90">
            <v>54.8396494816444</v>
          </cell>
          <cell r="I90">
            <v>71.850329743544094</v>
          </cell>
          <cell r="O90">
            <v>67.775348496443002</v>
          </cell>
          <cell r="P90">
            <v>66.6060311208157</v>
          </cell>
          <cell r="Q90">
            <v>60.731361657161898</v>
          </cell>
          <cell r="R90">
            <v>64.822687646170095</v>
          </cell>
          <cell r="S90">
            <v>67.009701057045106</v>
          </cell>
          <cell r="Y90">
            <v>65.433329999999998</v>
          </cell>
          <cell r="Z90">
            <v>65.433329999999998</v>
          </cell>
          <cell r="AA90">
            <v>65.433329999999998</v>
          </cell>
          <cell r="AB90">
            <v>65.433329999999998</v>
          </cell>
          <cell r="AC90">
            <v>65.433329999999998</v>
          </cell>
          <cell r="AD90">
            <v>65.433329999999998</v>
          </cell>
          <cell r="AH90">
            <v>64.433329999999998</v>
          </cell>
          <cell r="AI90">
            <v>65.433329999999998</v>
          </cell>
          <cell r="AJ90">
            <v>65.433329999999998</v>
          </cell>
          <cell r="AK90">
            <v>65.433329999999998</v>
          </cell>
          <cell r="AL90">
            <v>65.433329999999998</v>
          </cell>
          <cell r="AM90">
            <v>65.433329999999998</v>
          </cell>
          <cell r="AR90">
            <v>65.433329999999998</v>
          </cell>
          <cell r="AS90">
            <v>65.433329999999998</v>
          </cell>
          <cell r="AT90">
            <v>65.433329999999998</v>
          </cell>
          <cell r="AU90">
            <v>65.433329999999998</v>
          </cell>
          <cell r="AV90">
            <v>65.433329999999998</v>
          </cell>
          <cell r="AW90">
            <v>65.433329999999998</v>
          </cell>
        </row>
        <row r="91">
          <cell r="D91">
            <v>65.433329999999998</v>
          </cell>
          <cell r="E91">
            <v>65.433329999999998</v>
          </cell>
          <cell r="F91">
            <v>65.433329999999998</v>
          </cell>
          <cell r="G91">
            <v>65.433329999999998</v>
          </cell>
          <cell r="H91">
            <v>65.433329999999998</v>
          </cell>
          <cell r="I91">
            <v>65.433329999999998</v>
          </cell>
          <cell r="O91">
            <v>65.433329999999998</v>
          </cell>
          <cell r="P91">
            <v>65.433329999999998</v>
          </cell>
          <cell r="Q91">
            <v>65.433329999999998</v>
          </cell>
          <cell r="R91">
            <v>65.433329999999998</v>
          </cell>
          <cell r="S91">
            <v>65.433329999999998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E PM805"/>
      <sheetName val="BEAS 11_10_2021"/>
      <sheetName val="BEAS 11_15_2021 "/>
      <sheetName val="BEAS 11_15_2021 First value del"/>
      <sheetName val="MLE 11_10_2021 3"/>
      <sheetName val="MLE 12_24_2021"/>
      <sheetName val="MLE 1_3_2022"/>
      <sheetName val="MLE 12_27_2021 nanoplex"/>
      <sheetName val="Sheet3"/>
    </sheetNames>
    <sheetDataSet>
      <sheetData sheetId="0">
        <row r="18">
          <cell r="B18">
            <v>1.35</v>
          </cell>
          <cell r="C18">
            <v>212.75379999999998</v>
          </cell>
          <cell r="E18">
            <v>219.03608</v>
          </cell>
        </row>
        <row r="19">
          <cell r="B19">
            <v>7.1</v>
          </cell>
          <cell r="C19">
            <v>215.715026666667</v>
          </cell>
          <cell r="E19">
            <v>225.62269000000001</v>
          </cell>
        </row>
        <row r="20">
          <cell r="B20">
            <v>12.85</v>
          </cell>
          <cell r="C20">
            <v>194.56384</v>
          </cell>
          <cell r="E20">
            <v>205.11027999999999</v>
          </cell>
        </row>
        <row r="21">
          <cell r="B21">
            <v>18.75</v>
          </cell>
          <cell r="C21">
            <v>81.658005333333335</v>
          </cell>
          <cell r="E21">
            <v>82.843773999999996</v>
          </cell>
        </row>
        <row r="22">
          <cell r="B22">
            <v>24.433330000000002</v>
          </cell>
          <cell r="C22">
            <v>75.50870133333332</v>
          </cell>
          <cell r="E22">
            <v>77.698249000000004</v>
          </cell>
        </row>
        <row r="23">
          <cell r="B23">
            <v>31.066669999999998</v>
          </cell>
          <cell r="C23">
            <v>69.775330666666662</v>
          </cell>
          <cell r="E23">
            <v>72.700840999999997</v>
          </cell>
        </row>
        <row r="24">
          <cell r="B24">
            <v>36.883330000000001</v>
          </cell>
          <cell r="C24">
            <v>280.34761333333336</v>
          </cell>
          <cell r="E24">
            <v>351.66895000000005</v>
          </cell>
        </row>
        <row r="25">
          <cell r="B25">
            <v>42.583329999999997</v>
          </cell>
          <cell r="C25">
            <v>274.98126666666667</v>
          </cell>
          <cell r="E25">
            <v>357.43373000000003</v>
          </cell>
        </row>
        <row r="26">
          <cell r="B26">
            <v>48.266669999999998</v>
          </cell>
          <cell r="C26">
            <v>254.60133333333337</v>
          </cell>
          <cell r="E26">
            <v>339.67138</v>
          </cell>
        </row>
        <row r="27">
          <cell r="B27">
            <v>54.1</v>
          </cell>
          <cell r="C27">
            <v>49.107258666666667</v>
          </cell>
          <cell r="E27">
            <v>51.491615000000003</v>
          </cell>
        </row>
        <row r="28">
          <cell r="B28">
            <v>59.75</v>
          </cell>
          <cell r="C28">
            <v>47.638949333333329</v>
          </cell>
          <cell r="E28">
            <v>50.47213</v>
          </cell>
        </row>
        <row r="29">
          <cell r="B29">
            <v>65.433329999999998</v>
          </cell>
          <cell r="C29">
            <v>47.764517333333337</v>
          </cell>
          <cell r="E29">
            <v>52.436903999999998</v>
          </cell>
        </row>
        <row r="37">
          <cell r="D37">
            <v>228.29832000000002</v>
          </cell>
          <cell r="E37">
            <v>217.88560000000001</v>
          </cell>
          <cell r="F37">
            <v>208.83287999999999</v>
          </cell>
          <cell r="G37">
            <v>207.29671999999999</v>
          </cell>
          <cell r="H37">
            <v>232.66799999999998</v>
          </cell>
          <cell r="I37">
            <v>228.65343999999999</v>
          </cell>
          <cell r="J37">
            <v>221.73247999999998</v>
          </cell>
          <cell r="K37">
            <v>206.9212</v>
          </cell>
          <cell r="O37">
            <v>217.55032</v>
          </cell>
          <cell r="P37">
            <v>220.25264000000001</v>
          </cell>
          <cell r="Q37">
            <v>217.78672</v>
          </cell>
          <cell r="R37">
            <v>213.81576000000001</v>
          </cell>
          <cell r="S37">
            <v>211.97719999999998</v>
          </cell>
          <cell r="T37">
            <v>195.14015999999998</v>
          </cell>
        </row>
        <row r="38">
          <cell r="D38">
            <v>1.35</v>
          </cell>
          <cell r="E38">
            <v>1.35</v>
          </cell>
          <cell r="F38">
            <v>1.35</v>
          </cell>
          <cell r="G38">
            <v>1.35</v>
          </cell>
          <cell r="H38">
            <v>1.35</v>
          </cell>
          <cell r="I38">
            <v>1.35</v>
          </cell>
          <cell r="J38">
            <v>1.35</v>
          </cell>
          <cell r="K38">
            <v>1.35</v>
          </cell>
        </row>
        <row r="39">
          <cell r="D39">
            <v>235.73312000000001</v>
          </cell>
          <cell r="E39">
            <v>225.82831999999999</v>
          </cell>
          <cell r="F39">
            <v>216.44976000000003</v>
          </cell>
          <cell r="G39">
            <v>213.36055999999999</v>
          </cell>
          <cell r="H39">
            <v>234.97728000000001</v>
          </cell>
          <cell r="I39">
            <v>238.44239999999999</v>
          </cell>
          <cell r="J39">
            <v>228.63960000000003</v>
          </cell>
          <cell r="K39">
            <v>211.55048000000002</v>
          </cell>
          <cell r="O39">
            <v>221.15976000000001</v>
          </cell>
          <cell r="P39">
            <v>221.93688000000003</v>
          </cell>
          <cell r="Q39">
            <v>218.16271999999998</v>
          </cell>
          <cell r="R39">
            <v>222.89583999999999</v>
          </cell>
          <cell r="S39">
            <v>213.17759999999998</v>
          </cell>
          <cell r="T39">
            <v>196.95735999999999</v>
          </cell>
        </row>
        <row r="40">
          <cell r="D40">
            <v>7.1</v>
          </cell>
          <cell r="E40">
            <v>7.1</v>
          </cell>
          <cell r="F40">
            <v>7.1</v>
          </cell>
          <cell r="G40">
            <v>7.1</v>
          </cell>
          <cell r="H40">
            <v>7.1</v>
          </cell>
          <cell r="I40">
            <v>7.1</v>
          </cell>
          <cell r="J40">
            <v>7.1</v>
          </cell>
          <cell r="K40">
            <v>7.1</v>
          </cell>
          <cell r="O40">
            <v>7.1</v>
          </cell>
          <cell r="P40">
            <v>7.1</v>
          </cell>
          <cell r="Q40">
            <v>7.1</v>
          </cell>
          <cell r="R40">
            <v>7.1</v>
          </cell>
          <cell r="S40">
            <v>7.1</v>
          </cell>
          <cell r="T40">
            <v>7.1</v>
          </cell>
        </row>
        <row r="41">
          <cell r="D41">
            <v>215.83135999999999</v>
          </cell>
          <cell r="E41">
            <v>205.5076</v>
          </cell>
          <cell r="F41">
            <v>196.01479999999998</v>
          </cell>
          <cell r="G41">
            <v>195.10288</v>
          </cell>
          <cell r="H41">
            <v>213.13975999999997</v>
          </cell>
          <cell r="I41">
            <v>217.93775999999997</v>
          </cell>
          <cell r="J41">
            <v>205.74247999999997</v>
          </cell>
          <cell r="K41">
            <v>191.60560000000001</v>
          </cell>
          <cell r="O41">
            <v>196.32952</v>
          </cell>
          <cell r="P41">
            <v>197.84647999999999</v>
          </cell>
          <cell r="Q41">
            <v>198.18263999999999</v>
          </cell>
          <cell r="R41">
            <v>204.2664</v>
          </cell>
          <cell r="S41">
            <v>193.0924</v>
          </cell>
          <cell r="T41">
            <v>177.66559999999998</v>
          </cell>
        </row>
        <row r="42">
          <cell r="D42">
            <v>12.85</v>
          </cell>
          <cell r="E42">
            <v>12.85</v>
          </cell>
          <cell r="F42">
            <v>12.85</v>
          </cell>
          <cell r="G42">
            <v>12.85</v>
          </cell>
          <cell r="H42">
            <v>12.85</v>
          </cell>
          <cell r="I42">
            <v>12.85</v>
          </cell>
          <cell r="J42">
            <v>12.85</v>
          </cell>
          <cell r="K42">
            <v>12.85</v>
          </cell>
          <cell r="O42">
            <v>12.85</v>
          </cell>
          <cell r="P42">
            <v>12.85</v>
          </cell>
          <cell r="Q42">
            <v>12.85</v>
          </cell>
          <cell r="R42">
            <v>12.85</v>
          </cell>
          <cell r="S42">
            <v>12.85</v>
          </cell>
          <cell r="T42">
            <v>12.85</v>
          </cell>
        </row>
        <row r="43">
          <cell r="D43">
            <v>90.773839999999993</v>
          </cell>
          <cell r="E43">
            <v>83.902720000000002</v>
          </cell>
          <cell r="F43">
            <v>87.695999999999998</v>
          </cell>
          <cell r="G43">
            <v>81.641840000000002</v>
          </cell>
          <cell r="H43">
            <v>50.844992000000005</v>
          </cell>
          <cell r="I43">
            <v>95.058799999999991</v>
          </cell>
          <cell r="J43">
            <v>87.438800000000001</v>
          </cell>
          <cell r="K43">
            <v>85.393200000000007</v>
          </cell>
          <cell r="O43">
            <v>76.52533600000001</v>
          </cell>
          <cell r="P43">
            <v>85.112159999999989</v>
          </cell>
          <cell r="Q43">
            <v>87.237760000000009</v>
          </cell>
          <cell r="R43">
            <v>81.045519999999996</v>
          </cell>
          <cell r="S43">
            <v>79.343816000000004</v>
          </cell>
          <cell r="T43">
            <v>80.68343999999999</v>
          </cell>
        </row>
        <row r="44">
          <cell r="D44">
            <v>18.75</v>
          </cell>
          <cell r="E44">
            <v>18.75</v>
          </cell>
          <cell r="F44">
            <v>18.75</v>
          </cell>
          <cell r="G44">
            <v>18.75</v>
          </cell>
          <cell r="H44">
            <v>18.75</v>
          </cell>
          <cell r="I44">
            <v>18.75</v>
          </cell>
          <cell r="J44">
            <v>18.75</v>
          </cell>
          <cell r="K44">
            <v>18.75</v>
          </cell>
          <cell r="O44">
            <v>18.75</v>
          </cell>
          <cell r="P44">
            <v>18.75</v>
          </cell>
          <cell r="Q44">
            <v>18.75</v>
          </cell>
          <cell r="R44">
            <v>18.75</v>
          </cell>
          <cell r="S44">
            <v>18.75</v>
          </cell>
          <cell r="T44">
            <v>18.75</v>
          </cell>
        </row>
        <row r="45">
          <cell r="D45">
            <v>82.644719999999992</v>
          </cell>
          <cell r="E45">
            <v>76.61033599999999</v>
          </cell>
          <cell r="F45">
            <v>80.387039999999999</v>
          </cell>
          <cell r="G45">
            <v>74.200320000000005</v>
          </cell>
          <cell r="H45">
            <v>61.697288</v>
          </cell>
          <cell r="I45">
            <v>87.85248</v>
          </cell>
          <cell r="J45">
            <v>80.469759999999994</v>
          </cell>
          <cell r="K45">
            <v>77.72404800000001</v>
          </cell>
          <cell r="O45">
            <v>70.518888000000004</v>
          </cell>
          <cell r="P45">
            <v>78.269311999999999</v>
          </cell>
          <cell r="Q45">
            <v>81.590239999999994</v>
          </cell>
          <cell r="R45">
            <v>75.299431999999996</v>
          </cell>
          <cell r="S45">
            <v>73.052815999999993</v>
          </cell>
          <cell r="T45">
            <v>74.321519999999992</v>
          </cell>
        </row>
        <row r="46">
          <cell r="D46">
            <v>24.433330000000002</v>
          </cell>
          <cell r="E46">
            <v>24.433330000000002</v>
          </cell>
          <cell r="F46">
            <v>24.433330000000002</v>
          </cell>
          <cell r="G46">
            <v>24.433330000000002</v>
          </cell>
          <cell r="H46">
            <v>24.433330000000002</v>
          </cell>
          <cell r="I46">
            <v>24.433330000000002</v>
          </cell>
          <cell r="J46">
            <v>24.433330000000002</v>
          </cell>
          <cell r="K46">
            <v>24.433330000000002</v>
          </cell>
          <cell r="O46">
            <v>24.433330000000002</v>
          </cell>
          <cell r="P46">
            <v>24.433330000000002</v>
          </cell>
          <cell r="Q46">
            <v>24.433330000000002</v>
          </cell>
          <cell r="R46">
            <v>24.433330000000002</v>
          </cell>
          <cell r="S46">
            <v>24.433330000000002</v>
          </cell>
          <cell r="T46">
            <v>24.433330000000002</v>
          </cell>
        </row>
        <row r="47">
          <cell r="D47">
            <v>75.907799999999995</v>
          </cell>
          <cell r="E47">
            <v>69.749679999999998</v>
          </cell>
          <cell r="F47">
            <v>75.062911999999997</v>
          </cell>
          <cell r="G47">
            <v>69.028976</v>
          </cell>
          <cell r="H47">
            <v>61.811040000000006</v>
          </cell>
          <cell r="I47">
            <v>82.274079999999998</v>
          </cell>
          <cell r="J47">
            <v>74.93998400000001</v>
          </cell>
          <cell r="K47">
            <v>72.832256000000001</v>
          </cell>
          <cell r="O47">
            <v>64.019456000000005</v>
          </cell>
          <cell r="P47">
            <v>71.855648000000002</v>
          </cell>
          <cell r="Q47">
            <v>75.629767999999999</v>
          </cell>
          <cell r="R47">
            <v>70.764095999999995</v>
          </cell>
          <cell r="S47">
            <v>67.460183999999998</v>
          </cell>
          <cell r="T47">
            <v>68.922832</v>
          </cell>
          <cell r="AU47">
            <v>228.50454964705881</v>
          </cell>
          <cell r="AV47">
            <v>298.12447033333336</v>
          </cell>
          <cell r="AX47">
            <v>62.299182222222221</v>
          </cell>
          <cell r="AY47">
            <v>134.52439652173913</v>
          </cell>
        </row>
        <row r="48">
          <cell r="D48">
            <v>31.066669999999998</v>
          </cell>
          <cell r="E48">
            <v>31.066669999999998</v>
          </cell>
          <cell r="F48">
            <v>31.066669999999998</v>
          </cell>
          <cell r="G48">
            <v>31.066669999999998</v>
          </cell>
          <cell r="H48">
            <v>31.066669999999998</v>
          </cell>
          <cell r="I48">
            <v>31.066669999999998</v>
          </cell>
          <cell r="J48">
            <v>31.066669999999998</v>
          </cell>
          <cell r="K48">
            <v>31.066669999999998</v>
          </cell>
          <cell r="O48">
            <v>31.066669999999998</v>
          </cell>
          <cell r="P48">
            <v>31.066669999999998</v>
          </cell>
          <cell r="Q48">
            <v>31.066669999999998</v>
          </cell>
          <cell r="R48">
            <v>31.066669999999998</v>
          </cell>
          <cell r="S48">
            <v>31.066669999999998</v>
          </cell>
          <cell r="T48">
            <v>31.066669999999998</v>
          </cell>
          <cell r="AU48">
            <v>42.251271228949051</v>
          </cell>
          <cell r="AV48">
            <v>43.56533500538859</v>
          </cell>
          <cell r="AX48">
            <v>37.958002558260837</v>
          </cell>
          <cell r="AY48">
            <v>33.098872034376072</v>
          </cell>
        </row>
        <row r="49">
          <cell r="D49">
            <v>397.41431999999998</v>
          </cell>
          <cell r="E49">
            <v>356.37008000000003</v>
          </cell>
          <cell r="F49">
            <v>334.58895999999999</v>
          </cell>
          <cell r="G49">
            <v>338.40911999999997</v>
          </cell>
          <cell r="H49">
            <v>411.97176000000002</v>
          </cell>
          <cell r="I49">
            <v>322.94328000000002</v>
          </cell>
          <cell r="J49">
            <v>346.93240000000003</v>
          </cell>
          <cell r="K49">
            <v>304.72167999999999</v>
          </cell>
          <cell r="O49">
            <v>288.33119999999997</v>
          </cell>
          <cell r="P49">
            <v>319.82488000000001</v>
          </cell>
          <cell r="Q49">
            <v>308.40192000000002</v>
          </cell>
          <cell r="R49">
            <v>209.29760000000002</v>
          </cell>
          <cell r="S49">
            <v>296.59879999999998</v>
          </cell>
          <cell r="T49">
            <v>259.63128</v>
          </cell>
        </row>
        <row r="50">
          <cell r="D50">
            <v>36.883330000000001</v>
          </cell>
          <cell r="E50">
            <v>36.883330000000001</v>
          </cell>
          <cell r="F50">
            <v>36.883330000000001</v>
          </cell>
          <cell r="G50">
            <v>36.883330000000001</v>
          </cell>
          <cell r="H50">
            <v>36.883330000000001</v>
          </cell>
          <cell r="I50">
            <v>36.883330000000001</v>
          </cell>
          <cell r="J50">
            <v>36.883330000000001</v>
          </cell>
          <cell r="K50">
            <v>36.883330000000001</v>
          </cell>
          <cell r="O50">
            <v>36.883330000000001</v>
          </cell>
          <cell r="P50">
            <v>36.883330000000001</v>
          </cell>
          <cell r="Q50">
            <v>36.883330000000001</v>
          </cell>
          <cell r="R50">
            <v>36.883330000000001</v>
          </cell>
          <cell r="S50">
            <v>36.883330000000001</v>
          </cell>
          <cell r="T50">
            <v>36.883330000000001</v>
          </cell>
        </row>
        <row r="51">
          <cell r="D51">
            <v>410.59343999999999</v>
          </cell>
          <cell r="E51">
            <v>358.07712000000004</v>
          </cell>
          <cell r="F51">
            <v>338.04912000000002</v>
          </cell>
          <cell r="G51">
            <v>322.59775999999999</v>
          </cell>
          <cell r="H51">
            <v>434.85464000000002</v>
          </cell>
          <cell r="I51">
            <v>343.67487999999997</v>
          </cell>
          <cell r="J51">
            <v>347.76864</v>
          </cell>
          <cell r="K51">
            <v>303.85424</v>
          </cell>
          <cell r="O51">
            <v>274.68968000000001</v>
          </cell>
          <cell r="P51">
            <v>312.63047999999998</v>
          </cell>
          <cell r="Q51">
            <v>307.79504000000003</v>
          </cell>
          <cell r="R51">
            <v>241.4496</v>
          </cell>
          <cell r="S51">
            <v>298.10559999999998</v>
          </cell>
          <cell r="T51">
            <v>215.21719999999999</v>
          </cell>
        </row>
        <row r="52">
          <cell r="D52">
            <v>42.583329999999997</v>
          </cell>
          <cell r="E52">
            <v>42.583329999999997</v>
          </cell>
          <cell r="F52">
            <v>42.583329999999997</v>
          </cell>
          <cell r="G52">
            <v>42.583329999999997</v>
          </cell>
          <cell r="H52">
            <v>42.583329999999997</v>
          </cell>
          <cell r="I52">
            <v>42.583329999999997</v>
          </cell>
          <cell r="J52">
            <v>42.583329999999997</v>
          </cell>
          <cell r="K52">
            <v>42.583329999999997</v>
          </cell>
          <cell r="O52">
            <v>42.583329999999997</v>
          </cell>
          <cell r="P52">
            <v>42.583329999999997</v>
          </cell>
          <cell r="Q52">
            <v>42.583329999999997</v>
          </cell>
          <cell r="R52">
            <v>42.583329999999997</v>
          </cell>
          <cell r="S52">
            <v>42.583329999999997</v>
          </cell>
          <cell r="T52">
            <v>42.583329999999997</v>
          </cell>
        </row>
        <row r="53">
          <cell r="D53">
            <v>386.52440000000001</v>
          </cell>
          <cell r="E53">
            <v>333.88567999999998</v>
          </cell>
          <cell r="F53">
            <v>313.98879999999997</v>
          </cell>
          <cell r="G53">
            <v>304.85160000000002</v>
          </cell>
          <cell r="H53">
            <v>421.03271999999998</v>
          </cell>
          <cell r="I53">
            <v>335.67192</v>
          </cell>
          <cell r="J53">
            <v>331.83136000000002</v>
          </cell>
          <cell r="K53">
            <v>289.58456000000001</v>
          </cell>
          <cell r="O53">
            <v>247.02208000000002</v>
          </cell>
          <cell r="P53">
            <v>292.15359999999998</v>
          </cell>
          <cell r="Q53">
            <v>300.63031999999998</v>
          </cell>
          <cell r="R53">
            <v>255.99176000000003</v>
          </cell>
          <cell r="S53">
            <v>280.03519999999997</v>
          </cell>
          <cell r="T53">
            <v>151.77503999999999</v>
          </cell>
        </row>
        <row r="54">
          <cell r="D54">
            <v>48.266669999999998</v>
          </cell>
          <cell r="E54">
            <v>48.266669999999998</v>
          </cell>
          <cell r="F54">
            <v>48.266669999999998</v>
          </cell>
          <cell r="G54">
            <v>48.266669999999998</v>
          </cell>
          <cell r="H54">
            <v>48.266669999999998</v>
          </cell>
          <cell r="I54">
            <v>48.266669999999998</v>
          </cell>
          <cell r="J54">
            <v>48.266669999999998</v>
          </cell>
          <cell r="K54">
            <v>48.266669999999998</v>
          </cell>
          <cell r="O54">
            <v>48.266669999999998</v>
          </cell>
          <cell r="P54">
            <v>48.266669999999998</v>
          </cell>
          <cell r="Q54">
            <v>48.266669999999998</v>
          </cell>
          <cell r="R54">
            <v>48.266669999999998</v>
          </cell>
          <cell r="S54">
            <v>48.266669999999998</v>
          </cell>
          <cell r="T54">
            <v>48.266669999999998</v>
          </cell>
        </row>
        <row r="55">
          <cell r="D55">
            <v>57.916927999999999</v>
          </cell>
          <cell r="E55">
            <v>46.787344000000004</v>
          </cell>
          <cell r="F55">
            <v>56.110752000000005</v>
          </cell>
          <cell r="G55">
            <v>47.296599999999998</v>
          </cell>
          <cell r="H55">
            <v>37.057159999999996</v>
          </cell>
          <cell r="I55">
            <v>57.517151999999996</v>
          </cell>
          <cell r="J55">
            <v>52.560712000000002</v>
          </cell>
          <cell r="K55">
            <v>56.686271999999995</v>
          </cell>
        </row>
        <row r="56">
          <cell r="D56">
            <v>54.1</v>
          </cell>
          <cell r="E56">
            <v>54.1</v>
          </cell>
          <cell r="F56">
            <v>54.1</v>
          </cell>
          <cell r="G56">
            <v>54.1</v>
          </cell>
          <cell r="H56">
            <v>54.1</v>
          </cell>
          <cell r="I56">
            <v>54.1</v>
          </cell>
          <cell r="J56">
            <v>54.1</v>
          </cell>
          <cell r="K56">
            <v>54.1</v>
          </cell>
          <cell r="O56">
            <v>54.1</v>
          </cell>
          <cell r="P56">
            <v>54.1</v>
          </cell>
          <cell r="Q56">
            <v>54.1</v>
          </cell>
          <cell r="R56">
            <v>54.1</v>
          </cell>
          <cell r="S56">
            <v>54.1</v>
          </cell>
          <cell r="T56">
            <v>54.1</v>
          </cell>
        </row>
        <row r="57">
          <cell r="D57">
            <v>62.672439999999995</v>
          </cell>
          <cell r="E57">
            <v>45.261479999999999</v>
          </cell>
          <cell r="F57">
            <v>55.550351999999997</v>
          </cell>
          <cell r="G57">
            <v>44.296287999999997</v>
          </cell>
          <cell r="H57">
            <v>35.219968000000001</v>
          </cell>
          <cell r="I57">
            <v>55.663919999999997</v>
          </cell>
          <cell r="J57">
            <v>52.796360000000007</v>
          </cell>
          <cell r="K57">
            <v>52.316231999999999</v>
          </cell>
          <cell r="O57">
            <v>44.882711999999998</v>
          </cell>
          <cell r="P57">
            <v>49.323672000000002</v>
          </cell>
          <cell r="Q57">
            <v>52.010591999999995</v>
          </cell>
          <cell r="R57">
            <v>47.760559999999998</v>
          </cell>
          <cell r="S57">
            <v>48.047359999999998</v>
          </cell>
          <cell r="T57">
            <v>43.808800000000005</v>
          </cell>
        </row>
        <row r="58">
          <cell r="D58">
            <v>59.75</v>
          </cell>
          <cell r="E58">
            <v>59.75</v>
          </cell>
          <cell r="F58">
            <v>59.75</v>
          </cell>
          <cell r="G58">
            <v>59.75</v>
          </cell>
          <cell r="H58">
            <v>59.75</v>
          </cell>
          <cell r="I58">
            <v>59.75</v>
          </cell>
          <cell r="J58">
            <v>59.75</v>
          </cell>
          <cell r="K58">
            <v>59.75</v>
          </cell>
          <cell r="O58">
            <v>59.75</v>
          </cell>
          <cell r="P58">
            <v>59.75</v>
          </cell>
          <cell r="Q58">
            <v>59.75</v>
          </cell>
          <cell r="R58">
            <v>59.75</v>
          </cell>
          <cell r="S58">
            <v>59.75</v>
          </cell>
          <cell r="T58">
            <v>59.75</v>
          </cell>
        </row>
        <row r="59">
          <cell r="D59">
            <v>70.058408</v>
          </cell>
          <cell r="E59">
            <v>45.761288</v>
          </cell>
          <cell r="F59">
            <v>62.346415999999998</v>
          </cell>
          <cell r="G59">
            <v>44.26164</v>
          </cell>
          <cell r="H59">
            <v>35.813832000000005</v>
          </cell>
          <cell r="I59">
            <v>57.469064000000003</v>
          </cell>
          <cell r="J59">
            <v>51.949839999999995</v>
          </cell>
          <cell r="K59">
            <v>51.834744000000001</v>
          </cell>
          <cell r="O59">
            <v>45.970247999999998</v>
          </cell>
          <cell r="P59">
            <v>49.154727999999999</v>
          </cell>
          <cell r="Q59">
            <v>52.720303999999999</v>
          </cell>
          <cell r="R59">
            <v>47.665751999999998</v>
          </cell>
          <cell r="S59">
            <v>47.240616000000003</v>
          </cell>
          <cell r="T59">
            <v>43.835456000000001</v>
          </cell>
        </row>
        <row r="60">
          <cell r="D60">
            <v>65.433329999999998</v>
          </cell>
          <cell r="E60">
            <v>65.433329999999998</v>
          </cell>
          <cell r="F60">
            <v>65.433329999999998</v>
          </cell>
          <cell r="G60">
            <v>65.433329999999998</v>
          </cell>
          <cell r="H60">
            <v>65.433329999999998</v>
          </cell>
          <cell r="I60">
            <v>65.433329999999998</v>
          </cell>
          <cell r="J60">
            <v>65.433329999999998</v>
          </cell>
          <cell r="K60">
            <v>65.433329999999998</v>
          </cell>
          <cell r="O60">
            <v>65.433329999999998</v>
          </cell>
          <cell r="P60">
            <v>65.433329999999998</v>
          </cell>
          <cell r="Q60">
            <v>65.433329999999998</v>
          </cell>
          <cell r="R60">
            <v>65.433329999999998</v>
          </cell>
          <cell r="S60">
            <v>65.433329999999998</v>
          </cell>
          <cell r="T60">
            <v>65.433329999999998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4E BEA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Repetition"/>
      <sheetName val="Second Repetition complete"/>
      <sheetName val="Sheet1"/>
    </sheetNames>
    <sheetDataSet>
      <sheetData sheetId="0">
        <row r="18">
          <cell r="B18">
            <v>1.35</v>
          </cell>
          <cell r="C18">
            <v>145.36471189504633</v>
          </cell>
          <cell r="E18">
            <v>194.33613411484802</v>
          </cell>
          <cell r="G18">
            <v>199.6644425764942</v>
          </cell>
          <cell r="I18">
            <v>192.02040372356234</v>
          </cell>
        </row>
        <row r="19">
          <cell r="B19">
            <v>7.1</v>
          </cell>
          <cell r="C19">
            <v>135.44590006823717</v>
          </cell>
          <cell r="E19">
            <v>177.88260191884635</v>
          </cell>
          <cell r="G19">
            <v>183.717162502158</v>
          </cell>
          <cell r="I19">
            <v>174.61416009876385</v>
          </cell>
        </row>
        <row r="20">
          <cell r="B20">
            <v>12.85</v>
          </cell>
          <cell r="C20">
            <v>133.41618168237002</v>
          </cell>
          <cell r="E20">
            <v>173.90743424473749</v>
          </cell>
          <cell r="G20">
            <v>179.70735610737421</v>
          </cell>
          <cell r="I20">
            <v>171.45329697363601</v>
          </cell>
        </row>
        <row r="21">
          <cell r="B21">
            <v>18.75</v>
          </cell>
          <cell r="C21">
            <v>100</v>
          </cell>
          <cell r="E21">
            <v>100</v>
          </cell>
          <cell r="G21">
            <v>100</v>
          </cell>
          <cell r="I21">
            <v>100</v>
          </cell>
        </row>
        <row r="22">
          <cell r="B22">
            <v>24.433330000000002</v>
          </cell>
          <cell r="C22">
            <v>75.52245822614266</v>
          </cell>
          <cell r="E22">
            <v>81.931074314179995</v>
          </cell>
          <cell r="G22">
            <v>89.266652415323875</v>
          </cell>
          <cell r="I22">
            <v>85.381086586404024</v>
          </cell>
        </row>
        <row r="23">
          <cell r="B23">
            <v>31.066669999999998</v>
          </cell>
          <cell r="C23">
            <v>70.583823596499528</v>
          </cell>
          <cell r="E23">
            <v>87.12758042083685</v>
          </cell>
          <cell r="G23">
            <v>96.271955485181579</v>
          </cell>
          <cell r="I23">
            <v>87.382404077362651</v>
          </cell>
        </row>
        <row r="24">
          <cell r="B24">
            <v>36.883330000000001</v>
          </cell>
          <cell r="C24">
            <v>261.73191813654017</v>
          </cell>
          <cell r="E24">
            <v>344.407596134107</v>
          </cell>
          <cell r="G24">
            <v>353.62891879150101</v>
          </cell>
          <cell r="I24">
            <v>318.6351569656278</v>
          </cell>
        </row>
        <row r="25">
          <cell r="B25">
            <v>42.583329999999997</v>
          </cell>
          <cell r="C25">
            <v>257.18780252615568</v>
          </cell>
          <cell r="E25">
            <v>329.60849991422361</v>
          </cell>
          <cell r="G25">
            <v>337.00345458912915</v>
          </cell>
          <cell r="I25">
            <v>310.12153505887767</v>
          </cell>
        </row>
        <row r="26">
          <cell r="B26">
            <v>48.266669999999998</v>
          </cell>
          <cell r="C26">
            <v>250.75452860603846</v>
          </cell>
          <cell r="E26">
            <v>320.4457130584197</v>
          </cell>
          <cell r="G26">
            <v>322.77748468489079</v>
          </cell>
          <cell r="I26">
            <v>303.48491269842032</v>
          </cell>
        </row>
        <row r="27">
          <cell r="B27">
            <v>54.1</v>
          </cell>
          <cell r="C27">
            <v>46.28287020775398</v>
          </cell>
          <cell r="E27">
            <v>62.296598629595614</v>
          </cell>
          <cell r="G27">
            <v>65.465823339592163</v>
          </cell>
          <cell r="I27">
            <v>76.500628716123899</v>
          </cell>
        </row>
        <row r="28">
          <cell r="B28">
            <v>59.75</v>
          </cell>
          <cell r="C28">
            <v>44.003768266734404</v>
          </cell>
          <cell r="E28">
            <v>56.676827403231393</v>
          </cell>
          <cell r="G28">
            <v>59.930567679713782</v>
          </cell>
          <cell r="I28">
            <v>66.862106601970083</v>
          </cell>
        </row>
        <row r="29">
          <cell r="B29">
            <v>65.433329999999998</v>
          </cell>
          <cell r="C29">
            <v>42.331550482442147</v>
          </cell>
          <cell r="E29">
            <v>53.900782968497161</v>
          </cell>
          <cell r="G29">
            <v>57.284111602522117</v>
          </cell>
          <cell r="I29">
            <v>62.362895111306955</v>
          </cell>
        </row>
        <row r="67">
          <cell r="Y67">
            <v>218.25323473867201</v>
          </cell>
          <cell r="Z67">
            <v>191.79422378738801</v>
          </cell>
          <cell r="AA67">
            <v>211.82603930216399</v>
          </cell>
          <cell r="AB67">
            <v>197.106974915769</v>
          </cell>
          <cell r="AC67">
            <v>179.341740138478</v>
          </cell>
          <cell r="AH67">
            <v>182.697395696755</v>
          </cell>
          <cell r="AI67">
            <v>170.533882599473</v>
          </cell>
          <cell r="AJ67">
            <v>198.74521466735101</v>
          </cell>
          <cell r="AK67">
            <v>181.84810238560101</v>
          </cell>
          <cell r="AL67">
            <v>200.04108012883</v>
          </cell>
          <cell r="AM67">
            <v>218.25674686336399</v>
          </cell>
        </row>
        <row r="68">
          <cell r="C68">
            <v>127.65408330889299</v>
          </cell>
          <cell r="D68">
            <v>142.54094938444501</v>
          </cell>
          <cell r="E68">
            <v>152.46684788992499</v>
          </cell>
          <cell r="F68">
            <v>156.50075484857001</v>
          </cell>
          <cell r="G68">
            <v>127.65408330889299</v>
          </cell>
          <cell r="H68">
            <v>165.37155262955201</v>
          </cell>
          <cell r="M68">
            <v>185.93170767900301</v>
          </cell>
          <cell r="N68">
            <v>173.18345836007401</v>
          </cell>
          <cell r="O68">
            <v>212.65244109079299</v>
          </cell>
          <cell r="P68">
            <v>218.379136327677</v>
          </cell>
          <cell r="Q68">
            <v>177.47909936312999</v>
          </cell>
          <cell r="R68">
            <v>198.39096186841101</v>
          </cell>
          <cell r="Y68">
            <v>1.35</v>
          </cell>
          <cell r="Z68">
            <v>1.35</v>
          </cell>
          <cell r="AA68">
            <v>1.35</v>
          </cell>
          <cell r="AB68">
            <v>1.35</v>
          </cell>
          <cell r="AC68">
            <v>1.35</v>
          </cell>
          <cell r="AH68">
            <v>1.35</v>
          </cell>
          <cell r="AI68">
            <v>1.35</v>
          </cell>
          <cell r="AJ68">
            <v>1.35</v>
          </cell>
          <cell r="AK68">
            <v>1.35</v>
          </cell>
          <cell r="AL68">
            <v>1.35</v>
          </cell>
          <cell r="AM68">
            <v>1.35</v>
          </cell>
        </row>
        <row r="69">
          <cell r="C69">
            <v>1.35</v>
          </cell>
          <cell r="D69">
            <v>1.35</v>
          </cell>
          <cell r="E69">
            <v>1.35</v>
          </cell>
          <cell r="F69">
            <v>1.35</v>
          </cell>
          <cell r="G69">
            <v>1.35</v>
          </cell>
          <cell r="H69">
            <v>1.35</v>
          </cell>
          <cell r="M69">
            <v>1.35</v>
          </cell>
          <cell r="N69">
            <v>1.35</v>
          </cell>
          <cell r="O69">
            <v>1.35</v>
          </cell>
          <cell r="P69">
            <v>1.35</v>
          </cell>
          <cell r="Q69">
            <v>1.35</v>
          </cell>
          <cell r="R69">
            <v>1.35</v>
          </cell>
          <cell r="Y69">
            <v>198.29634154797</v>
          </cell>
          <cell r="Z69">
            <v>181.11570075348601</v>
          </cell>
          <cell r="AA69">
            <v>193.723439088021</v>
          </cell>
          <cell r="AB69">
            <v>180.10007857047299</v>
          </cell>
          <cell r="AC69">
            <v>165.35025255084</v>
          </cell>
          <cell r="AH69">
            <v>167.73814776459301</v>
          </cell>
          <cell r="AI69">
            <v>156.74591527699599</v>
          </cell>
          <cell r="AJ69">
            <v>183.85748790463501</v>
          </cell>
          <cell r="AK69">
            <v>167.51667459534301</v>
          </cell>
          <cell r="AL69">
            <v>176.534716780737</v>
          </cell>
          <cell r="AM69">
            <v>195.29201827027899</v>
          </cell>
        </row>
        <row r="70">
          <cell r="C70">
            <v>118.00440907333299</v>
          </cell>
          <cell r="D70">
            <v>128.94948148788899</v>
          </cell>
          <cell r="E70">
            <v>141.50618804580401</v>
          </cell>
          <cell r="F70">
            <v>147.571490065913</v>
          </cell>
          <cell r="G70">
            <v>118.00440907333299</v>
          </cell>
          <cell r="H70">
            <v>158.63942266315101</v>
          </cell>
          <cell r="M70">
            <v>167.06036015562401</v>
          </cell>
          <cell r="N70">
            <v>159.543025437056</v>
          </cell>
          <cell r="O70">
            <v>192.19604042842801</v>
          </cell>
          <cell r="P70">
            <v>203.82439503259801</v>
          </cell>
          <cell r="Q70">
            <v>164.719176229152</v>
          </cell>
          <cell r="R70">
            <v>179.95261423022001</v>
          </cell>
          <cell r="Y70">
            <v>7.1</v>
          </cell>
          <cell r="Z70">
            <v>7.1</v>
          </cell>
          <cell r="AA70">
            <v>7.1</v>
          </cell>
          <cell r="AB70">
            <v>7.1</v>
          </cell>
          <cell r="AC70">
            <v>7.1</v>
          </cell>
          <cell r="AH70">
            <v>7.1</v>
          </cell>
          <cell r="AI70">
            <v>7.1</v>
          </cell>
          <cell r="AJ70">
            <v>7.1</v>
          </cell>
          <cell r="AK70">
            <v>7.1</v>
          </cell>
          <cell r="AL70">
            <v>7.1</v>
          </cell>
          <cell r="AM70">
            <v>7.1</v>
          </cell>
        </row>
        <row r="71">
          <cell r="C71">
            <v>7.1</v>
          </cell>
          <cell r="D71">
            <v>7.1</v>
          </cell>
          <cell r="E71">
            <v>7.1</v>
          </cell>
          <cell r="F71">
            <v>7.1</v>
          </cell>
          <cell r="G71">
            <v>7.1</v>
          </cell>
          <cell r="H71">
            <v>7.1</v>
          </cell>
          <cell r="M71">
            <v>7.1</v>
          </cell>
          <cell r="N71">
            <v>7.1</v>
          </cell>
          <cell r="O71">
            <v>7.1</v>
          </cell>
          <cell r="P71">
            <v>7.1</v>
          </cell>
          <cell r="Q71">
            <v>7.1</v>
          </cell>
          <cell r="R71">
            <v>7.1</v>
          </cell>
          <cell r="Y71">
            <v>192.43082178741301</v>
          </cell>
          <cell r="Z71">
            <v>180.332078377653</v>
          </cell>
          <cell r="AA71">
            <v>187.97412518433799</v>
          </cell>
          <cell r="AB71">
            <v>175.64225525500299</v>
          </cell>
          <cell r="AC71">
            <v>162.15749993246399</v>
          </cell>
          <cell r="AH71">
            <v>165.35782852273999</v>
          </cell>
          <cell r="AI71">
            <v>153.076200074605</v>
          </cell>
          <cell r="AJ71">
            <v>181.62842341400801</v>
          </cell>
          <cell r="AK71">
            <v>164.307426067808</v>
          </cell>
          <cell r="AL71">
            <v>172.702801694957</v>
          </cell>
          <cell r="AM71">
            <v>191.647102067698</v>
          </cell>
        </row>
        <row r="72">
          <cell r="C72">
            <v>115.282589943885</v>
          </cell>
          <cell r="D72">
            <v>127.020111530329</v>
          </cell>
          <cell r="E72">
            <v>136.987282328031</v>
          </cell>
          <cell r="F72">
            <v>146.18367454926101</v>
          </cell>
          <cell r="G72">
            <v>115.282589943885</v>
          </cell>
          <cell r="H72">
            <v>159.740841798829</v>
          </cell>
          <cell r="M72">
            <v>161.98580659501201</v>
          </cell>
          <cell r="N72">
            <v>156.485799700022</v>
          </cell>
          <cell r="O72">
            <v>188.10045379739699</v>
          </cell>
          <cell r="P72">
            <v>199.71024970798601</v>
          </cell>
          <cell r="Q72">
            <v>161.866390091369</v>
          </cell>
          <cell r="R72">
            <v>175.295905576639</v>
          </cell>
          <cell r="Y72">
            <v>12.85</v>
          </cell>
          <cell r="Z72">
            <v>12.85</v>
          </cell>
          <cell r="AA72">
            <v>12.85</v>
          </cell>
          <cell r="AB72">
            <v>12.85</v>
          </cell>
          <cell r="AC72">
            <v>12.85</v>
          </cell>
          <cell r="AH72">
            <v>12.85</v>
          </cell>
          <cell r="AI72">
            <v>12.85</v>
          </cell>
          <cell r="AJ72">
            <v>12.85</v>
          </cell>
          <cell r="AK72">
            <v>12.85</v>
          </cell>
          <cell r="AL72">
            <v>12.85</v>
          </cell>
          <cell r="AM72">
            <v>12.85</v>
          </cell>
        </row>
        <row r="73">
          <cell r="C73">
            <v>12.85</v>
          </cell>
          <cell r="D73">
            <v>12.85</v>
          </cell>
          <cell r="E73">
            <v>12.85</v>
          </cell>
          <cell r="F73">
            <v>12.85</v>
          </cell>
          <cell r="G73">
            <v>12.85</v>
          </cell>
          <cell r="H73">
            <v>12.85</v>
          </cell>
          <cell r="M73">
            <v>12.85</v>
          </cell>
          <cell r="N73">
            <v>12.85</v>
          </cell>
          <cell r="O73">
            <v>12.85</v>
          </cell>
          <cell r="P73">
            <v>12.85</v>
          </cell>
          <cell r="Q73">
            <v>12.85</v>
          </cell>
          <cell r="R73">
            <v>12.85</v>
          </cell>
          <cell r="Y73">
            <v>100</v>
          </cell>
          <cell r="Z73">
            <v>100</v>
          </cell>
          <cell r="AA73">
            <v>100</v>
          </cell>
          <cell r="AB73">
            <v>100</v>
          </cell>
          <cell r="AC73">
            <v>100</v>
          </cell>
          <cell r="AH73">
            <v>100</v>
          </cell>
          <cell r="AI73">
            <v>100</v>
          </cell>
          <cell r="AJ73">
            <v>100</v>
          </cell>
          <cell r="AK73">
            <v>100</v>
          </cell>
          <cell r="AL73">
            <v>100</v>
          </cell>
          <cell r="AM73">
            <v>100</v>
          </cell>
        </row>
        <row r="74">
          <cell r="C74">
            <v>100</v>
          </cell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M74">
            <v>100</v>
          </cell>
          <cell r="N74">
            <v>100</v>
          </cell>
          <cell r="O74">
            <v>100</v>
          </cell>
          <cell r="P74">
            <v>100</v>
          </cell>
          <cell r="Q74">
            <v>100</v>
          </cell>
          <cell r="R74">
            <v>100</v>
          </cell>
          <cell r="Y74">
            <v>18.75</v>
          </cell>
          <cell r="Z74">
            <v>18.75</v>
          </cell>
          <cell r="AA74">
            <v>18.75</v>
          </cell>
          <cell r="AB74">
            <v>18.75</v>
          </cell>
          <cell r="AC74">
            <v>18.75</v>
          </cell>
          <cell r="AH74">
            <v>18.75</v>
          </cell>
          <cell r="AI74">
            <v>18.75</v>
          </cell>
          <cell r="AJ74">
            <v>18.75</v>
          </cell>
          <cell r="AK74">
            <v>18.75</v>
          </cell>
          <cell r="AL74">
            <v>18.75</v>
          </cell>
          <cell r="AM74">
            <v>18.75</v>
          </cell>
        </row>
        <row r="75">
          <cell r="C75">
            <v>18.75</v>
          </cell>
          <cell r="D75">
            <v>18.75</v>
          </cell>
          <cell r="E75">
            <v>18.75</v>
          </cell>
          <cell r="F75">
            <v>18.75</v>
          </cell>
          <cell r="G75">
            <v>18.75</v>
          </cell>
          <cell r="H75">
            <v>18.75</v>
          </cell>
          <cell r="M75">
            <v>18.75</v>
          </cell>
          <cell r="N75">
            <v>18.75</v>
          </cell>
          <cell r="O75">
            <v>18.75</v>
          </cell>
          <cell r="P75">
            <v>18.75</v>
          </cell>
          <cell r="Q75">
            <v>18.75</v>
          </cell>
          <cell r="R75">
            <v>18.75</v>
          </cell>
          <cell r="Y75">
            <v>94.331381222223101</v>
          </cell>
          <cell r="Z75">
            <v>95.406139066593894</v>
          </cell>
          <cell r="AA75">
            <v>87.276952768347101</v>
          </cell>
          <cell r="AB75">
            <v>85.971936973903397</v>
          </cell>
          <cell r="AC75">
            <v>83.346852045551898</v>
          </cell>
          <cell r="AH75">
            <v>82.991331206249896</v>
          </cell>
          <cell r="AI75">
            <v>75.655126499706</v>
          </cell>
          <cell r="AJ75">
            <v>93.195209603244294</v>
          </cell>
          <cell r="AK75">
            <v>78.686631782068005</v>
          </cell>
          <cell r="AL75">
            <v>86.930895356411597</v>
          </cell>
          <cell r="AM75">
            <v>94.827325070744294</v>
          </cell>
        </row>
        <row r="76">
          <cell r="C76">
            <v>73.244722877078104</v>
          </cell>
          <cell r="D76">
            <v>68.791202296294003</v>
          </cell>
          <cell r="E76">
            <v>76.984301622186095</v>
          </cell>
          <cell r="F76">
            <v>76.577179603066497</v>
          </cell>
          <cell r="G76">
            <v>73.244722877078104</v>
          </cell>
          <cell r="H76">
            <v>84.292620081153203</v>
          </cell>
          <cell r="M76">
            <v>77.6922765013272</v>
          </cell>
          <cell r="N76">
            <v>69.671910038623693</v>
          </cell>
          <cell r="O76">
            <v>82.020554860373295</v>
          </cell>
          <cell r="P76">
            <v>96.039883831577399</v>
          </cell>
          <cell r="Q76">
            <v>81.819467601986801</v>
          </cell>
          <cell r="R76">
            <v>84.342353051191594</v>
          </cell>
          <cell r="Y76">
            <v>24.433330000000002</v>
          </cell>
          <cell r="Z76">
            <v>24.433330000000002</v>
          </cell>
          <cell r="AA76">
            <v>24.433330000000002</v>
          </cell>
          <cell r="AB76">
            <v>24.433330000000002</v>
          </cell>
          <cell r="AC76">
            <v>24.433330000000002</v>
          </cell>
          <cell r="AH76">
            <v>24.433330000000002</v>
          </cell>
          <cell r="AI76">
            <v>24.433330000000002</v>
          </cell>
          <cell r="AJ76">
            <v>24.433330000000002</v>
          </cell>
          <cell r="AK76">
            <v>24.433330000000002</v>
          </cell>
          <cell r="AL76">
            <v>24.433330000000002</v>
          </cell>
          <cell r="AM76">
            <v>24.433330000000002</v>
          </cell>
        </row>
        <row r="77">
          <cell r="C77">
            <v>24.433330000000002</v>
          </cell>
          <cell r="D77">
            <v>24.433330000000002</v>
          </cell>
          <cell r="E77">
            <v>24.433330000000002</v>
          </cell>
          <cell r="F77">
            <v>24.433330000000002</v>
          </cell>
          <cell r="G77">
            <v>24.433330000000002</v>
          </cell>
          <cell r="H77">
            <v>24.433330000000002</v>
          </cell>
          <cell r="M77">
            <v>24.433330000000002</v>
          </cell>
          <cell r="N77">
            <v>24.433330000000002</v>
          </cell>
          <cell r="O77">
            <v>24.433330000000002</v>
          </cell>
          <cell r="P77">
            <v>24.433330000000002</v>
          </cell>
          <cell r="Q77">
            <v>24.433330000000002</v>
          </cell>
          <cell r="R77">
            <v>24.433330000000002</v>
          </cell>
          <cell r="Y77">
            <v>101.736179033635</v>
          </cell>
          <cell r="Z77">
            <v>106.372348016354</v>
          </cell>
          <cell r="AA77">
            <v>94.420990002818897</v>
          </cell>
          <cell r="AB77">
            <v>92.498871963153803</v>
          </cell>
          <cell r="AC77">
            <v>86.3313884099462</v>
          </cell>
          <cell r="AH77">
            <v>82.618964897168595</v>
          </cell>
          <cell r="AI77">
            <v>76.704961996257296</v>
          </cell>
          <cell r="AJ77">
            <v>99.010363347666299</v>
          </cell>
          <cell r="AK77">
            <v>77.5351792146636</v>
          </cell>
          <cell r="AL77">
            <v>91.234376752975194</v>
          </cell>
          <cell r="AM77">
            <v>97.190578255445004</v>
          </cell>
        </row>
        <row r="78">
          <cell r="C78">
            <v>56.247744486107003</v>
          </cell>
          <cell r="D78">
            <v>63.272191373579801</v>
          </cell>
          <cell r="E78">
            <v>75.270835815337705</v>
          </cell>
          <cell r="F78">
            <v>80.720395436962605</v>
          </cell>
          <cell r="G78">
            <v>56.247744486107003</v>
          </cell>
          <cell r="H78">
            <v>91.744029980902994</v>
          </cell>
          <cell r="M78">
            <v>79.460042247612805</v>
          </cell>
          <cell r="N78">
            <v>71.248525780679699</v>
          </cell>
          <cell r="O78">
            <v>86.081857379899503</v>
          </cell>
          <cell r="P78">
            <v>108.622935813814</v>
          </cell>
          <cell r="Q78">
            <v>88.761057129416997</v>
          </cell>
          <cell r="R78">
            <v>88.591064173598099</v>
          </cell>
          <cell r="Y78">
            <v>31.066669999999998</v>
          </cell>
          <cell r="Z78">
            <v>31.066669999999998</v>
          </cell>
          <cell r="AA78">
            <v>31.066669999999998</v>
          </cell>
          <cell r="AB78">
            <v>31.066669999999998</v>
          </cell>
          <cell r="AC78">
            <v>31.066669999999998</v>
          </cell>
          <cell r="AH78">
            <v>31.066669999999998</v>
          </cell>
          <cell r="AI78">
            <v>31.066669999999998</v>
          </cell>
          <cell r="AJ78">
            <v>31.066669999999998</v>
          </cell>
          <cell r="AK78">
            <v>31.066669999999998</v>
          </cell>
          <cell r="AL78">
            <v>31.066669999999998</v>
          </cell>
          <cell r="AM78">
            <v>31.066669999999998</v>
          </cell>
        </row>
        <row r="79">
          <cell r="C79">
            <v>31.066669999999998</v>
          </cell>
          <cell r="D79">
            <v>31.066669999999998</v>
          </cell>
          <cell r="E79">
            <v>31.066669999999998</v>
          </cell>
          <cell r="F79">
            <v>31.066669999999998</v>
          </cell>
          <cell r="G79">
            <v>31.066669999999998</v>
          </cell>
          <cell r="H79">
            <v>31.066669999999998</v>
          </cell>
          <cell r="M79">
            <v>31.066669999999998</v>
          </cell>
          <cell r="N79">
            <v>31.066669999999998</v>
          </cell>
          <cell r="O79">
            <v>31.066669999999998</v>
          </cell>
          <cell r="P79">
            <v>31.066669999999998</v>
          </cell>
          <cell r="Q79">
            <v>31.066669999999998</v>
          </cell>
          <cell r="R79">
            <v>31.066669999999998</v>
          </cell>
          <cell r="Y79">
            <v>377.57558919196902</v>
          </cell>
          <cell r="Z79">
            <v>325.24122496806302</v>
          </cell>
          <cell r="AA79">
            <v>397.153473727983</v>
          </cell>
          <cell r="AB79">
            <v>352.428219837364</v>
          </cell>
          <cell r="AC79">
            <v>315.746086232126</v>
          </cell>
          <cell r="AH79">
            <v>299.16320554469598</v>
          </cell>
          <cell r="AI79">
            <v>293.465633983413</v>
          </cell>
          <cell r="AJ79">
            <v>311.077506153645</v>
          </cell>
          <cell r="AK79">
            <v>326.34861566484301</v>
          </cell>
          <cell r="AL79">
            <v>324.30169832189199</v>
          </cell>
          <cell r="AM79">
            <v>357.45428212527798</v>
          </cell>
        </row>
        <row r="80">
          <cell r="C80">
            <v>238.208499970416</v>
          </cell>
          <cell r="D80">
            <v>231.81670024070601</v>
          </cell>
          <cell r="E80">
            <v>252.46617519594</v>
          </cell>
          <cell r="F80">
            <v>269.56471290181202</v>
          </cell>
          <cell r="G80">
            <v>238.208499970416</v>
          </cell>
          <cell r="H80">
            <v>340.12692053995102</v>
          </cell>
          <cell r="M80">
            <v>339.61808321703199</v>
          </cell>
          <cell r="N80">
            <v>314.22524148525099</v>
          </cell>
          <cell r="O80">
            <v>405.610733382663</v>
          </cell>
          <cell r="P80">
            <v>353.711209096338</v>
          </cell>
          <cell r="Q80">
            <v>289.66099449003798</v>
          </cell>
          <cell r="R80">
            <v>363.61931513332001</v>
          </cell>
          <cell r="Y80">
            <v>36.883330000000001</v>
          </cell>
          <cell r="Z80">
            <v>36.883330000000001</v>
          </cell>
          <cell r="AA80">
            <v>36.883330000000001</v>
          </cell>
          <cell r="AB80">
            <v>36.883330000000001</v>
          </cell>
          <cell r="AC80">
            <v>36.883330000000001</v>
          </cell>
          <cell r="AH80">
            <v>36.883330000000001</v>
          </cell>
          <cell r="AI80">
            <v>36.883330000000001</v>
          </cell>
          <cell r="AJ80">
            <v>36.883330000000001</v>
          </cell>
          <cell r="AK80">
            <v>36.883330000000001</v>
          </cell>
          <cell r="AL80">
            <v>36.883330000000001</v>
          </cell>
          <cell r="AM80">
            <v>36.883330000000001</v>
          </cell>
        </row>
        <row r="81">
          <cell r="C81">
            <v>36.883330000000001</v>
          </cell>
          <cell r="D81">
            <v>36.883330000000001</v>
          </cell>
          <cell r="E81">
            <v>36.883330000000001</v>
          </cell>
          <cell r="F81">
            <v>36.883330000000001</v>
          </cell>
          <cell r="G81">
            <v>36.883330000000001</v>
          </cell>
          <cell r="H81">
            <v>36.883330000000001</v>
          </cell>
          <cell r="M81">
            <v>36.883330000000001</v>
          </cell>
          <cell r="N81">
            <v>36.883330000000001</v>
          </cell>
          <cell r="O81">
            <v>36.883330000000001</v>
          </cell>
          <cell r="P81">
            <v>36.883330000000001</v>
          </cell>
          <cell r="Q81">
            <v>36.883330000000001</v>
          </cell>
          <cell r="R81">
            <v>36.883330000000001</v>
          </cell>
          <cell r="AH81">
            <v>293.12528176650397</v>
          </cell>
          <cell r="AI81">
            <v>283.116036574021</v>
          </cell>
          <cell r="AJ81">
            <v>304.39149607967198</v>
          </cell>
          <cell r="AK81">
            <v>321.79483541976299</v>
          </cell>
          <cell r="AL81">
            <v>309.65165957307801</v>
          </cell>
          <cell r="AM81">
            <v>348.64990094022801</v>
          </cell>
        </row>
        <row r="82">
          <cell r="C82">
            <v>225.16063232956699</v>
          </cell>
          <cell r="D82">
            <v>237.17402888251701</v>
          </cell>
          <cell r="E82">
            <v>260.30620228113798</v>
          </cell>
          <cell r="F82">
            <v>267.317471070365</v>
          </cell>
          <cell r="G82">
            <v>225.16063232956699</v>
          </cell>
          <cell r="H82">
            <v>328.00784826377998</v>
          </cell>
          <cell r="M82">
            <v>327.92911863540598</v>
          </cell>
          <cell r="N82">
            <v>309.80140999182601</v>
          </cell>
          <cell r="O82">
            <v>387.242892881751</v>
          </cell>
          <cell r="P82">
            <v>329.69979489710499</v>
          </cell>
          <cell r="Q82">
            <v>280.97211293319702</v>
          </cell>
          <cell r="R82">
            <v>342.00567014605701</v>
          </cell>
          <cell r="Y82">
            <v>42.583329999999997</v>
          </cell>
          <cell r="Z82">
            <v>42.583329999999997</v>
          </cell>
          <cell r="AA82">
            <v>42.583329999999997</v>
          </cell>
          <cell r="AB82">
            <v>42.583329999999997</v>
          </cell>
          <cell r="AC82">
            <v>42.583329999999997</v>
          </cell>
          <cell r="AH82">
            <v>42.583329999999997</v>
          </cell>
          <cell r="AI82">
            <v>42.583329999999997</v>
          </cell>
          <cell r="AJ82">
            <v>42.583329999999997</v>
          </cell>
          <cell r="AK82">
            <v>42.583329999999997</v>
          </cell>
          <cell r="AL82">
            <v>42.583329999999997</v>
          </cell>
          <cell r="AM82">
            <v>42.583329999999997</v>
          </cell>
        </row>
        <row r="83">
          <cell r="C83">
            <v>42.583329999999997</v>
          </cell>
          <cell r="D83">
            <v>42.583329999999997</v>
          </cell>
          <cell r="E83">
            <v>42.583329999999997</v>
          </cell>
          <cell r="F83">
            <v>42.583329999999997</v>
          </cell>
          <cell r="G83">
            <v>42.583329999999997</v>
          </cell>
          <cell r="H83">
            <v>42.583329999999997</v>
          </cell>
          <cell r="M83">
            <v>42.583329999999997</v>
          </cell>
          <cell r="N83">
            <v>42.583329999999997</v>
          </cell>
          <cell r="O83">
            <v>42.583329999999997</v>
          </cell>
          <cell r="P83">
            <v>42.583329999999997</v>
          </cell>
          <cell r="Q83">
            <v>42.583329999999997</v>
          </cell>
          <cell r="R83">
            <v>42.583329999999997</v>
          </cell>
          <cell r="Y83">
            <v>349.85521293535402</v>
          </cell>
          <cell r="Z83">
            <v>311.67224955156797</v>
          </cell>
          <cell r="AA83">
            <v>350.102030311097</v>
          </cell>
          <cell r="AB83">
            <v>308.08975429581301</v>
          </cell>
          <cell r="AC83">
            <v>294.16817633062198</v>
          </cell>
          <cell r="AH83">
            <v>290.08958152026003</v>
          </cell>
          <cell r="AI83">
            <v>283.16948869292099</v>
          </cell>
          <cell r="AJ83">
            <v>305.05852155393001</v>
          </cell>
          <cell r="AK83">
            <v>315.92998703089199</v>
          </cell>
          <cell r="AL83">
            <v>299.95407115881602</v>
          </cell>
          <cell r="AM83">
            <v>326.70782623370297</v>
          </cell>
        </row>
        <row r="84">
          <cell r="C84">
            <v>216.360223488359</v>
          </cell>
          <cell r="D84">
            <v>235.35743056153501</v>
          </cell>
          <cell r="E84">
            <v>252.88743847693101</v>
          </cell>
          <cell r="F84">
            <v>264.228450600678</v>
          </cell>
          <cell r="G84">
            <v>216.360223488359</v>
          </cell>
          <cell r="H84">
            <v>319.33340502036901</v>
          </cell>
          <cell r="M84">
            <v>319.257613809887</v>
          </cell>
          <cell r="N84">
            <v>302.125224046352</v>
          </cell>
          <cell r="O84">
            <v>375.58616670420798</v>
          </cell>
          <cell r="P84">
            <v>326.20415744099103</v>
          </cell>
          <cell r="Q84">
            <v>270.65910061595002</v>
          </cell>
          <cell r="R84">
            <v>328.84201573312998</v>
          </cell>
          <cell r="Y84">
            <v>48.266669999999998</v>
          </cell>
          <cell r="Z84">
            <v>48.266669999999998</v>
          </cell>
          <cell r="AA84">
            <v>48.266669999999998</v>
          </cell>
          <cell r="AB84">
            <v>48.266669999999998</v>
          </cell>
          <cell r="AC84">
            <v>48.266669999999998</v>
          </cell>
          <cell r="AH84">
            <v>48.266669999999998</v>
          </cell>
          <cell r="AI84">
            <v>48.266669999999998</v>
          </cell>
          <cell r="AJ84">
            <v>48.266669999999998</v>
          </cell>
          <cell r="AK84">
            <v>48.266669999999998</v>
          </cell>
          <cell r="AL84">
            <v>48.266669999999998</v>
          </cell>
          <cell r="AM84">
            <v>48.266669999999998</v>
          </cell>
        </row>
        <row r="85">
          <cell r="C85">
            <v>48.266669999999998</v>
          </cell>
          <cell r="D85">
            <v>48.266669999999998</v>
          </cell>
          <cell r="E85">
            <v>48.266669999999998</v>
          </cell>
          <cell r="F85">
            <v>48.266669999999998</v>
          </cell>
          <cell r="G85">
            <v>48.266669999999998</v>
          </cell>
          <cell r="H85">
            <v>48.266669999999998</v>
          </cell>
          <cell r="M85">
            <v>48.266669999999998</v>
          </cell>
          <cell r="N85">
            <v>48.266669999999998</v>
          </cell>
          <cell r="O85">
            <v>48.266669999999998</v>
          </cell>
          <cell r="P85">
            <v>48.266669999999998</v>
          </cell>
          <cell r="Q85">
            <v>48.266669999999998</v>
          </cell>
          <cell r="R85">
            <v>48.266669999999998</v>
          </cell>
          <cell r="Y85">
            <v>69.820438358029094</v>
          </cell>
          <cell r="Z85">
            <v>66.101557754876694</v>
          </cell>
          <cell r="AA85">
            <v>66.744912892278094</v>
          </cell>
          <cell r="AB85">
            <v>66.216465083204298</v>
          </cell>
          <cell r="AC85">
            <v>58.445742609572697</v>
          </cell>
          <cell r="AH85">
            <v>77.050209906971006</v>
          </cell>
          <cell r="AI85">
            <v>67.051438370905302</v>
          </cell>
          <cell r="AJ85">
            <v>93.422106621173597</v>
          </cell>
          <cell r="AK85">
            <v>71.113132972693194</v>
          </cell>
          <cell r="AL85">
            <v>73.850918073822797</v>
          </cell>
          <cell r="AM85">
            <v>76.515966351177497</v>
          </cell>
        </row>
        <row r="86">
          <cell r="C86">
            <v>38.9542663014143</v>
          </cell>
          <cell r="D86">
            <v>39.694502898716301</v>
          </cell>
          <cell r="E86">
            <v>49.329260156713602</v>
          </cell>
          <cell r="F86">
            <v>56.856603566342102</v>
          </cell>
          <cell r="G86">
            <v>38.9542663014143</v>
          </cell>
          <cell r="H86">
            <v>53.908322021923297</v>
          </cell>
          <cell r="M86">
            <v>55.898755468605003</v>
          </cell>
          <cell r="N86">
            <v>49.242998076065398</v>
          </cell>
          <cell r="O86">
            <v>63.8776555193391</v>
          </cell>
          <cell r="P86">
            <v>83.127215327488102</v>
          </cell>
          <cell r="Q86">
            <v>63.007396975247403</v>
          </cell>
          <cell r="R86">
            <v>58.625570410828701</v>
          </cell>
          <cell r="Y86">
            <v>54.1</v>
          </cell>
          <cell r="Z86">
            <v>54.1</v>
          </cell>
          <cell r="AA86">
            <v>54.1</v>
          </cell>
          <cell r="AB86">
            <v>54.1</v>
          </cell>
          <cell r="AC86">
            <v>54.1</v>
          </cell>
          <cell r="AH86">
            <v>54.1</v>
          </cell>
          <cell r="AI86">
            <v>54.1</v>
          </cell>
          <cell r="AJ86">
            <v>54.1</v>
          </cell>
          <cell r="AK86">
            <v>54.1</v>
          </cell>
          <cell r="AL86">
            <v>54.1</v>
          </cell>
          <cell r="AM86">
            <v>54.1</v>
          </cell>
        </row>
        <row r="87">
          <cell r="C87">
            <v>54.1</v>
          </cell>
          <cell r="D87">
            <v>54.1</v>
          </cell>
          <cell r="E87">
            <v>54.1</v>
          </cell>
          <cell r="F87">
            <v>54.1</v>
          </cell>
          <cell r="G87">
            <v>54.1</v>
          </cell>
          <cell r="H87">
            <v>54.1</v>
          </cell>
          <cell r="M87">
            <v>54.1</v>
          </cell>
          <cell r="N87">
            <v>54.1</v>
          </cell>
          <cell r="O87">
            <v>54.1</v>
          </cell>
          <cell r="P87">
            <v>54.1</v>
          </cell>
          <cell r="Q87">
            <v>54.1</v>
          </cell>
          <cell r="R87">
            <v>54.1</v>
          </cell>
          <cell r="Y87">
            <v>65.770735104058602</v>
          </cell>
          <cell r="Z87">
            <v>64.572015112011997</v>
          </cell>
          <cell r="AA87">
            <v>60.299383339626097</v>
          </cell>
          <cell r="AB87">
            <v>56.673648916157802</v>
          </cell>
          <cell r="AC87">
            <v>52.337055926714399</v>
          </cell>
          <cell r="AH87">
            <v>67.6526124312158</v>
          </cell>
          <cell r="AI87">
            <v>58.381896989667503</v>
          </cell>
          <cell r="AJ87">
            <v>77.310823778279797</v>
          </cell>
          <cell r="AK87">
            <v>61.7030606114687</v>
          </cell>
          <cell r="AL87">
            <v>64.617293708799096</v>
          </cell>
          <cell r="AM87">
            <v>71.506952092389596</v>
          </cell>
        </row>
        <row r="88">
          <cell r="C88">
            <v>37.632347676976899</v>
          </cell>
          <cell r="D88">
            <v>37.420446043685097</v>
          </cell>
          <cell r="E88">
            <v>46.8585829551972</v>
          </cell>
          <cell r="F88">
            <v>52.880347607255203</v>
          </cell>
          <cell r="G88">
            <v>37.632347676976899</v>
          </cell>
          <cell r="H88">
            <v>51.598537640315101</v>
          </cell>
          <cell r="M88">
            <v>53.416314927969502</v>
          </cell>
          <cell r="N88">
            <v>47.785763658730602</v>
          </cell>
          <cell r="O88">
            <v>57.911687342206797</v>
          </cell>
          <cell r="P88">
            <v>70.610518439363105</v>
          </cell>
          <cell r="Q88">
            <v>54.947763748812399</v>
          </cell>
          <cell r="R88">
            <v>55.388916302306001</v>
          </cell>
          <cell r="Y88">
            <v>59.75</v>
          </cell>
          <cell r="Z88">
            <v>59.75</v>
          </cell>
          <cell r="AA88">
            <v>59.75</v>
          </cell>
          <cell r="AB88">
            <v>59.75</v>
          </cell>
          <cell r="AC88">
            <v>59.75</v>
          </cell>
          <cell r="AH88">
            <v>59.75</v>
          </cell>
          <cell r="AI88">
            <v>59.75</v>
          </cell>
          <cell r="AJ88">
            <v>59.75</v>
          </cell>
          <cell r="AK88">
            <v>59.75</v>
          </cell>
          <cell r="AL88">
            <v>59.75</v>
          </cell>
          <cell r="AM88">
            <v>59.75</v>
          </cell>
        </row>
        <row r="89">
          <cell r="C89">
            <v>59.75</v>
          </cell>
          <cell r="D89">
            <v>59.75</v>
          </cell>
          <cell r="E89">
            <v>59.75</v>
          </cell>
          <cell r="F89">
            <v>59.75</v>
          </cell>
          <cell r="G89">
            <v>59.75</v>
          </cell>
          <cell r="H89">
            <v>59.75</v>
          </cell>
          <cell r="M89">
            <v>59.75</v>
          </cell>
          <cell r="N89">
            <v>59.75</v>
          </cell>
          <cell r="O89">
            <v>59.75</v>
          </cell>
          <cell r="P89">
            <v>59.75</v>
          </cell>
          <cell r="Q89">
            <v>59.75</v>
          </cell>
          <cell r="R89">
            <v>59.75</v>
          </cell>
          <cell r="Y89">
            <v>62.690431782455803</v>
          </cell>
          <cell r="Z89">
            <v>62.0534326322637</v>
          </cell>
          <cell r="AA89">
            <v>58.093496855647601</v>
          </cell>
          <cell r="AB89">
            <v>53.595929561157398</v>
          </cell>
          <cell r="AC89">
            <v>49.987267181086096</v>
          </cell>
          <cell r="AH89">
            <v>62.753110901573798</v>
          </cell>
          <cell r="AI89">
            <v>53.739666900417703</v>
          </cell>
          <cell r="AJ89">
            <v>71.629931239748799</v>
          </cell>
          <cell r="AK89">
            <v>59.062699513483501</v>
          </cell>
          <cell r="AL89">
            <v>59.622284178521802</v>
          </cell>
          <cell r="AM89">
            <v>67.369677934096103</v>
          </cell>
        </row>
        <row r="90">
          <cell r="C90">
            <v>36.048853889628298</v>
          </cell>
          <cell r="D90">
            <v>37.583782536367302</v>
          </cell>
          <cell r="E90">
            <v>45.625947819634</v>
          </cell>
          <cell r="F90">
            <v>49.958355954773602</v>
          </cell>
          <cell r="G90">
            <v>36.048853889628298</v>
          </cell>
          <cell r="H90">
            <v>48.723508804621403</v>
          </cell>
          <cell r="M90">
            <v>51.990882221402899</v>
          </cell>
          <cell r="N90">
            <v>45.720059221153001</v>
          </cell>
          <cell r="O90">
            <v>55.074232870776498</v>
          </cell>
          <cell r="P90">
            <v>64.7294951411738</v>
          </cell>
          <cell r="Q90">
            <v>51.833250436390998</v>
          </cell>
          <cell r="R90">
            <v>54.0567779200858</v>
          </cell>
          <cell r="Y90">
            <v>65.433329999999998</v>
          </cell>
          <cell r="Z90">
            <v>65.433329999999998</v>
          </cell>
          <cell r="AA90">
            <v>65.433329999999998</v>
          </cell>
          <cell r="AB90">
            <v>65.433329999999998</v>
          </cell>
          <cell r="AC90">
            <v>65.433329999999998</v>
          </cell>
          <cell r="AH90">
            <v>65.433329999999998</v>
          </cell>
          <cell r="AI90">
            <v>65.433329999999998</v>
          </cell>
          <cell r="AJ90">
            <v>65.433329999999998</v>
          </cell>
          <cell r="AK90">
            <v>65.433329999999998</v>
          </cell>
          <cell r="AL90">
            <v>65.433329999999998</v>
          </cell>
          <cell r="AM90">
            <v>65.433329999999998</v>
          </cell>
        </row>
        <row r="91">
          <cell r="C91">
            <v>65.433329999999998</v>
          </cell>
          <cell r="D91">
            <v>65.433329999999998</v>
          </cell>
          <cell r="E91">
            <v>65.433329999999998</v>
          </cell>
          <cell r="F91">
            <v>65.433329999999998</v>
          </cell>
          <cell r="G91">
            <v>65.433329999999998</v>
          </cell>
          <cell r="H91">
            <v>65.433329999999998</v>
          </cell>
          <cell r="M91">
            <v>65.433329999999998</v>
          </cell>
          <cell r="N91">
            <v>65.433329999999998</v>
          </cell>
          <cell r="O91">
            <v>65.433329999999998</v>
          </cell>
          <cell r="P91">
            <v>65.433329999999998</v>
          </cell>
          <cell r="Q91">
            <v>65.433329999999998</v>
          </cell>
          <cell r="R91">
            <v>65.433329999999998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8CD1-2521-C54B-91EC-EC83871B686A}">
  <dimension ref="A1:CF120"/>
  <sheetViews>
    <sheetView topLeftCell="N1" zoomScale="60" workbookViewId="0">
      <selection activeCell="N18" sqref="N18"/>
    </sheetView>
  </sheetViews>
  <sheetFormatPr baseColWidth="10" defaultRowHeight="16" x14ac:dyDescent="0.2"/>
  <cols>
    <col min="7" max="7" width="15.33203125" customWidth="1"/>
    <col min="13" max="13" width="16.5" customWidth="1"/>
    <col min="14" max="14" width="15.33203125" customWidth="1"/>
    <col min="16" max="16" width="11.6640625" customWidth="1"/>
    <col min="17" max="17" width="12.1640625" customWidth="1"/>
    <col min="18" max="18" width="11.83203125" customWidth="1"/>
    <col min="24" max="24" width="14.1640625" customWidth="1"/>
    <col min="26" max="26" width="13.33203125" customWidth="1"/>
    <col min="27" max="27" width="11.6640625" customWidth="1"/>
    <col min="28" max="28" width="15.6640625" customWidth="1"/>
    <col min="30" max="30" width="13.5" customWidth="1"/>
    <col min="32" max="32" width="12.33203125" customWidth="1"/>
    <col min="33" max="33" width="15.33203125" customWidth="1"/>
    <col min="36" max="36" width="13" bestFit="1" customWidth="1"/>
    <col min="39" max="39" width="13" bestFit="1" customWidth="1"/>
    <col min="54" max="54" width="11.1640625" customWidth="1"/>
    <col min="57" max="57" width="14.5" customWidth="1"/>
    <col min="63" max="63" width="15.6640625" customWidth="1"/>
    <col min="65" max="65" width="14.5" customWidth="1"/>
    <col min="71" max="71" width="19.5" bestFit="1" customWidth="1"/>
    <col min="82" max="82" width="13.33203125" customWidth="1"/>
    <col min="83" max="83" width="12" customWidth="1"/>
  </cols>
  <sheetData>
    <row r="1" spans="1:54" x14ac:dyDescent="0.2">
      <c r="A1" s="1" t="s">
        <v>47</v>
      </c>
      <c r="B1" s="1"/>
      <c r="N1" s="143"/>
      <c r="O1" s="114"/>
      <c r="P1" s="1" t="s">
        <v>0</v>
      </c>
      <c r="Q1" s="2"/>
      <c r="R1" s="118"/>
      <c r="S1" s="329" t="s">
        <v>1</v>
      </c>
      <c r="T1" s="329"/>
      <c r="U1" s="329"/>
      <c r="V1" s="329"/>
      <c r="W1" s="329"/>
      <c r="X1" s="115"/>
      <c r="Y1" s="114"/>
      <c r="Z1" s="328" t="s">
        <v>2</v>
      </c>
      <c r="AA1" s="328"/>
      <c r="AB1" s="328"/>
      <c r="AC1" s="328"/>
      <c r="AD1" s="328"/>
      <c r="AE1" s="4"/>
      <c r="AF1" s="114"/>
      <c r="AG1" s="327" t="s">
        <v>3</v>
      </c>
      <c r="AH1" s="327"/>
      <c r="AI1" s="327"/>
      <c r="AJ1" s="327"/>
      <c r="AK1" s="327"/>
      <c r="AL1" s="3"/>
      <c r="AM1" s="114"/>
      <c r="AN1" s="326" t="s">
        <v>4</v>
      </c>
      <c r="AO1" s="326"/>
      <c r="AP1" s="326"/>
      <c r="AQ1" s="326"/>
      <c r="AR1" s="5"/>
      <c r="BA1" s="3"/>
    </row>
    <row r="2" spans="1:54" x14ac:dyDescent="0.2">
      <c r="A2" s="1" t="s">
        <v>48</v>
      </c>
      <c r="B2" s="1"/>
      <c r="D2" s="347"/>
      <c r="E2" s="347"/>
      <c r="F2" s="347"/>
      <c r="G2" s="347"/>
      <c r="H2" s="347"/>
      <c r="I2" s="347"/>
      <c r="J2" s="347"/>
      <c r="K2" s="3"/>
      <c r="N2" s="325" t="s">
        <v>55</v>
      </c>
      <c r="O2" s="324" t="s">
        <v>5</v>
      </c>
      <c r="P2" s="27">
        <v>1.35</v>
      </c>
      <c r="Q2" s="8"/>
      <c r="R2" s="114"/>
      <c r="S2" s="194">
        <v>166.62448930133101</v>
      </c>
      <c r="T2" s="194">
        <v>160.40176456426801</v>
      </c>
      <c r="U2" s="194">
        <v>163.568801297883</v>
      </c>
      <c r="V2" s="194">
        <v>158.40937018757</v>
      </c>
      <c r="W2" s="194">
        <v>151.71535444475401</v>
      </c>
      <c r="X2" s="9"/>
      <c r="Y2" s="114"/>
      <c r="Z2" s="16">
        <v>131.95683861900301</v>
      </c>
      <c r="AA2" s="16">
        <v>154.3348477549859</v>
      </c>
      <c r="AB2" s="16">
        <v>130.66634967335426</v>
      </c>
      <c r="AC2" s="16">
        <v>128.74416360869887</v>
      </c>
      <c r="AD2" s="16">
        <v>123.33890609422399</v>
      </c>
      <c r="AE2" s="8"/>
      <c r="AF2" s="114"/>
      <c r="AG2" s="12">
        <v>131.26456859288601</v>
      </c>
      <c r="AH2" s="12">
        <v>141.128742140931</v>
      </c>
      <c r="AI2" s="12">
        <v>133.27891676328201</v>
      </c>
      <c r="AJ2" s="6">
        <v>121.735429123918</v>
      </c>
      <c r="AK2" s="7">
        <v>108.719009165835</v>
      </c>
      <c r="AL2" s="9"/>
      <c r="AM2" s="114"/>
      <c r="AN2" s="17">
        <v>151.73584474270936</v>
      </c>
      <c r="AO2" s="17">
        <v>146.39831739021128</v>
      </c>
      <c r="AP2" s="17">
        <v>145.85455744398752</v>
      </c>
      <c r="AQ2" s="18">
        <v>132.91616446430643</v>
      </c>
      <c r="AR2" s="13"/>
    </row>
    <row r="3" spans="1:54" x14ac:dyDescent="0.2">
      <c r="B3" s="14"/>
      <c r="K3" s="15"/>
      <c r="N3" s="325"/>
      <c r="O3" s="324"/>
      <c r="P3" s="27">
        <v>7.1</v>
      </c>
      <c r="Q3" s="8"/>
      <c r="R3" s="114"/>
      <c r="S3" s="194">
        <v>156.68449343356701</v>
      </c>
      <c r="T3" s="194">
        <v>147.43335070792699</v>
      </c>
      <c r="U3" s="194">
        <v>148.96131966953001</v>
      </c>
      <c r="V3" s="194">
        <v>146.38376593654601</v>
      </c>
      <c r="W3" s="194">
        <v>142.26260688625999</v>
      </c>
      <c r="X3" s="9"/>
      <c r="Y3" s="114"/>
      <c r="Z3" s="16">
        <v>129.98710408752942</v>
      </c>
      <c r="AA3" s="16">
        <v>146.31665981829849</v>
      </c>
      <c r="AB3" s="16">
        <v>125.60538150365912</v>
      </c>
      <c r="AC3" s="16">
        <v>129.52906615742955</v>
      </c>
      <c r="AD3" s="16">
        <v>118.23941808402323</v>
      </c>
      <c r="AE3" s="8"/>
      <c r="AF3" s="114"/>
      <c r="AG3" s="12">
        <v>134.10315540161</v>
      </c>
      <c r="AH3" s="12">
        <v>134.83964818202301</v>
      </c>
      <c r="AI3" s="12">
        <v>127.124074931921</v>
      </c>
      <c r="AJ3" s="6">
        <v>121.95094460413</v>
      </c>
      <c r="AK3" s="7">
        <v>104.40978711639001</v>
      </c>
      <c r="AL3" s="9"/>
      <c r="AM3" s="114"/>
      <c r="AN3" s="17">
        <v>154.07706614388047</v>
      </c>
      <c r="AO3" s="17">
        <v>141.75885721223469</v>
      </c>
      <c r="AP3" s="17">
        <v>138.25248795238554</v>
      </c>
      <c r="AQ3" s="18">
        <v>132.78692668863516</v>
      </c>
      <c r="AR3" s="13"/>
    </row>
    <row r="4" spans="1:54" x14ac:dyDescent="0.2">
      <c r="B4" s="14"/>
      <c r="K4" s="15"/>
      <c r="N4" s="325"/>
      <c r="O4" s="324"/>
      <c r="P4" s="27">
        <v>12.85</v>
      </c>
      <c r="Q4" s="8"/>
      <c r="R4" s="114"/>
      <c r="S4" s="194">
        <v>154.20749101712499</v>
      </c>
      <c r="T4" s="194">
        <v>142.13468934334699</v>
      </c>
      <c r="U4" s="194">
        <v>140.87130182384499</v>
      </c>
      <c r="V4" s="194">
        <v>139.93145351718499</v>
      </c>
      <c r="W4" s="194">
        <v>136.53574279000401</v>
      </c>
      <c r="X4" s="9"/>
      <c r="Y4" s="114"/>
      <c r="Z4" s="16">
        <v>125.8993245569113</v>
      </c>
      <c r="AA4" s="16">
        <v>147.89038268031734</v>
      </c>
      <c r="AB4" s="16">
        <v>121.90433053278224</v>
      </c>
      <c r="AC4" s="16">
        <v>119.79884149218262</v>
      </c>
      <c r="AD4" s="16">
        <v>114.22511381655175</v>
      </c>
      <c r="AE4" s="8"/>
      <c r="AF4" s="114"/>
      <c r="AG4" s="12">
        <v>131.16497309291699</v>
      </c>
      <c r="AH4" s="12">
        <v>133.26368370716401</v>
      </c>
      <c r="AI4" s="12">
        <v>123.074154720313</v>
      </c>
      <c r="AJ4" s="6">
        <v>111.793469321259</v>
      </c>
      <c r="AK4" s="7">
        <v>101.402093929035</v>
      </c>
      <c r="AL4" s="9"/>
      <c r="AM4" s="114"/>
      <c r="AN4" s="17">
        <v>149.00354832984814</v>
      </c>
      <c r="AO4" s="17">
        <v>139.84587618198529</v>
      </c>
      <c r="AP4" s="17">
        <v>135.31073036429297</v>
      </c>
      <c r="AQ4" s="18">
        <v>119.74003956867226</v>
      </c>
      <c r="AR4" s="13"/>
    </row>
    <row r="5" spans="1:54" x14ac:dyDescent="0.2">
      <c r="B5" s="14"/>
      <c r="K5" s="15"/>
      <c r="N5" s="325"/>
      <c r="O5" s="324"/>
      <c r="P5" s="27">
        <v>18.75</v>
      </c>
      <c r="Q5" s="1" t="s">
        <v>6</v>
      </c>
      <c r="R5" s="114"/>
      <c r="S5" s="194">
        <v>100</v>
      </c>
      <c r="T5" s="194">
        <v>100</v>
      </c>
      <c r="U5" s="194">
        <v>100</v>
      </c>
      <c r="V5" s="194">
        <v>100</v>
      </c>
      <c r="W5" s="194">
        <v>100</v>
      </c>
      <c r="X5" s="1" t="s">
        <v>6</v>
      </c>
      <c r="Y5" s="114"/>
      <c r="Z5" s="16">
        <v>100</v>
      </c>
      <c r="AA5" s="16">
        <v>100</v>
      </c>
      <c r="AB5" s="16">
        <v>100</v>
      </c>
      <c r="AC5" s="16">
        <v>100</v>
      </c>
      <c r="AD5" s="16">
        <v>100</v>
      </c>
      <c r="AE5" s="1" t="s">
        <v>6</v>
      </c>
      <c r="AF5" s="114"/>
      <c r="AG5" s="12">
        <v>100</v>
      </c>
      <c r="AH5" s="12">
        <v>100</v>
      </c>
      <c r="AI5" s="12">
        <v>100</v>
      </c>
      <c r="AJ5" s="6">
        <v>100</v>
      </c>
      <c r="AK5" s="7">
        <v>100</v>
      </c>
      <c r="AL5" s="1" t="s">
        <v>6</v>
      </c>
      <c r="AM5" s="114"/>
      <c r="AN5" s="17">
        <v>100</v>
      </c>
      <c r="AO5" s="17">
        <v>100</v>
      </c>
      <c r="AP5" s="17">
        <v>100</v>
      </c>
      <c r="AQ5" s="18">
        <v>100</v>
      </c>
      <c r="AR5" s="1" t="s">
        <v>6</v>
      </c>
    </row>
    <row r="6" spans="1:54" x14ac:dyDescent="0.2">
      <c r="B6" s="14"/>
      <c r="K6" s="15"/>
      <c r="N6" s="325"/>
      <c r="O6" s="324"/>
      <c r="P6" s="27">
        <v>24.433330000000002</v>
      </c>
      <c r="Q6" s="1"/>
      <c r="R6" s="114"/>
      <c r="S6" s="194">
        <v>98.064323275775294</v>
      </c>
      <c r="T6" s="194">
        <v>92.967483086196196</v>
      </c>
      <c r="U6" s="194">
        <v>93.933903967229995</v>
      </c>
      <c r="V6" s="194">
        <v>91.660935128915696</v>
      </c>
      <c r="W6" s="194">
        <v>87.510756982716501</v>
      </c>
      <c r="X6" s="1"/>
      <c r="Y6" s="114"/>
      <c r="Z6" s="16">
        <v>85.293617674413568</v>
      </c>
      <c r="AA6" s="16">
        <v>91.940978233112574</v>
      </c>
      <c r="AB6" s="16">
        <v>88.040242787104134</v>
      </c>
      <c r="AC6" s="16">
        <v>89.824378393173575</v>
      </c>
      <c r="AD6" s="16">
        <v>99.60115091091275</v>
      </c>
      <c r="AE6" s="1"/>
      <c r="AF6" s="114"/>
      <c r="AG6" s="12">
        <v>92.800594746251804</v>
      </c>
      <c r="AH6" s="12">
        <v>92.287999611730996</v>
      </c>
      <c r="AI6" s="12">
        <v>91.805949036177594</v>
      </c>
      <c r="AJ6" s="6">
        <v>93.938461891993995</v>
      </c>
      <c r="AK6" s="7">
        <v>98.6000278742288</v>
      </c>
      <c r="AL6" s="1"/>
      <c r="AM6" s="114"/>
      <c r="AN6" s="17">
        <v>103.8752917579035</v>
      </c>
      <c r="AO6" s="17">
        <v>94.159335353310141</v>
      </c>
      <c r="AP6" s="17">
        <v>96.158539570935019</v>
      </c>
      <c r="AQ6" s="18">
        <v>93.589525375173793</v>
      </c>
      <c r="AR6" s="1"/>
    </row>
    <row r="7" spans="1:54" x14ac:dyDescent="0.2">
      <c r="B7" s="14"/>
      <c r="K7" s="15"/>
      <c r="N7" s="325"/>
      <c r="O7" s="324"/>
      <c r="P7" s="27">
        <v>31.066669999999998</v>
      </c>
      <c r="Q7" s="1"/>
      <c r="R7" s="114"/>
      <c r="S7" s="194">
        <v>102.33901006750401</v>
      </c>
      <c r="T7" s="194">
        <v>92.562615623458996</v>
      </c>
      <c r="U7" s="194">
        <v>95.188538762159496</v>
      </c>
      <c r="V7" s="194">
        <v>90.886377317204094</v>
      </c>
      <c r="W7" s="194">
        <v>86.812878990282499</v>
      </c>
      <c r="X7" s="1"/>
      <c r="Y7" s="114"/>
      <c r="Z7" s="16">
        <v>77.903864108788881</v>
      </c>
      <c r="AA7" s="16">
        <v>89.417009597432312</v>
      </c>
      <c r="AB7" s="16">
        <v>81.636926737934772</v>
      </c>
      <c r="AC7" s="16">
        <v>89.640148969865876</v>
      </c>
      <c r="AD7" s="16">
        <v>99.455713663977633</v>
      </c>
      <c r="AE7" s="1"/>
      <c r="AF7" s="114"/>
      <c r="AG7" s="12">
        <v>91.6572422668999</v>
      </c>
      <c r="AH7" s="12">
        <v>90.995305854430796</v>
      </c>
      <c r="AI7" s="12">
        <v>90.686030861965406</v>
      </c>
      <c r="AJ7" s="6">
        <v>92.897905140587895</v>
      </c>
      <c r="AK7" s="7">
        <v>98.946405876713996</v>
      </c>
      <c r="AL7" s="1"/>
      <c r="AM7" s="114"/>
      <c r="AN7" s="17">
        <v>104.59829972071179</v>
      </c>
      <c r="AO7" s="17">
        <v>94.29255373406879</v>
      </c>
      <c r="AP7" s="17">
        <v>96.142608834437112</v>
      </c>
      <c r="AQ7" s="18">
        <v>91.960212010644028</v>
      </c>
      <c r="AR7" s="1"/>
    </row>
    <row r="8" spans="1:54" x14ac:dyDescent="0.2">
      <c r="B8" s="14"/>
      <c r="K8" s="15"/>
      <c r="N8" s="325"/>
      <c r="O8" s="324"/>
      <c r="P8" s="27">
        <v>36.883330000000001</v>
      </c>
      <c r="Q8" s="1" t="s">
        <v>7</v>
      </c>
      <c r="R8" s="114"/>
      <c r="S8" s="194">
        <v>213.98494785879299</v>
      </c>
      <c r="T8" s="194">
        <v>202.085325081495</v>
      </c>
      <c r="U8" s="194">
        <v>194.49599127672201</v>
      </c>
      <c r="V8" s="194">
        <v>183.60971122593199</v>
      </c>
      <c r="W8" s="194">
        <v>191.66704979165999</v>
      </c>
      <c r="X8" s="1" t="s">
        <v>7</v>
      </c>
      <c r="Y8" s="114"/>
      <c r="Z8" s="16">
        <v>243.44390314278337</v>
      </c>
      <c r="AA8" s="16">
        <v>237.77868772749255</v>
      </c>
      <c r="AB8" s="16">
        <v>155.94591722609292</v>
      </c>
      <c r="AC8" s="16">
        <v>180.85007562331344</v>
      </c>
      <c r="AD8" s="16">
        <v>198.66383605599248</v>
      </c>
      <c r="AE8" s="1" t="s">
        <v>7</v>
      </c>
      <c r="AF8" s="114"/>
      <c r="AG8" s="12">
        <v>166.131031301284</v>
      </c>
      <c r="AH8" s="12">
        <v>165.21346513787401</v>
      </c>
      <c r="AI8" s="12">
        <v>143.427245273354</v>
      </c>
      <c r="AJ8" s="6">
        <v>137.983567454314</v>
      </c>
      <c r="AK8" s="7">
        <v>146.66977218419601</v>
      </c>
      <c r="AL8" s="1" t="s">
        <v>7</v>
      </c>
      <c r="AM8" s="114"/>
      <c r="AN8" s="17">
        <v>236.41893279328869</v>
      </c>
      <c r="AO8" s="17">
        <v>159.80209505141605</v>
      </c>
      <c r="AP8" s="17">
        <v>171.59883202742208</v>
      </c>
      <c r="AQ8" s="18">
        <v>153.1582530264921</v>
      </c>
      <c r="AR8" s="1" t="s">
        <v>7</v>
      </c>
    </row>
    <row r="9" spans="1:54" x14ac:dyDescent="0.2">
      <c r="A9" s="114"/>
      <c r="B9" s="14"/>
      <c r="C9" s="114"/>
      <c r="D9" s="114"/>
      <c r="E9" s="114"/>
      <c r="F9" s="114"/>
      <c r="G9" s="114"/>
      <c r="H9" s="114"/>
      <c r="I9" s="114"/>
      <c r="J9" s="114"/>
      <c r="K9" s="15"/>
      <c r="N9" s="325"/>
      <c r="O9" s="324"/>
      <c r="P9" s="27">
        <v>42.583329999999997</v>
      </c>
      <c r="Q9" s="1"/>
      <c r="R9" s="114"/>
      <c r="S9" s="194">
        <v>219.12447251658401</v>
      </c>
      <c r="T9" s="194">
        <v>199.99688991967301</v>
      </c>
      <c r="U9" s="194">
        <v>201.463855083943</v>
      </c>
      <c r="V9" s="194">
        <v>191.34012118160501</v>
      </c>
      <c r="W9" s="194">
        <v>188.96086852254501</v>
      </c>
      <c r="X9" s="1"/>
      <c r="Y9" s="114"/>
      <c r="Z9" s="16">
        <v>220.92230049953804</v>
      </c>
      <c r="AA9" s="16">
        <v>232.72629003122805</v>
      </c>
      <c r="AB9" s="16">
        <v>167.38854209369961</v>
      </c>
      <c r="AC9" s="16">
        <v>178.90780908542098</v>
      </c>
      <c r="AD9" s="16">
        <v>186.4461365356494</v>
      </c>
      <c r="AE9" s="1"/>
      <c r="AF9" s="114"/>
      <c r="AG9" s="12">
        <v>169.458873837852</v>
      </c>
      <c r="AH9" s="12">
        <v>169.812146492685</v>
      </c>
      <c r="AI9" s="12">
        <v>156.665747407905</v>
      </c>
      <c r="AJ9" s="6">
        <v>140.990710158311</v>
      </c>
      <c r="AK9" s="7">
        <v>146.32958154714601</v>
      </c>
      <c r="AL9" s="1"/>
      <c r="AM9" s="114"/>
      <c r="AN9" s="17">
        <v>210.52596498459042</v>
      </c>
      <c r="AO9" s="17">
        <v>162.35256882378488</v>
      </c>
      <c r="AP9" s="17">
        <v>180.20256439224457</v>
      </c>
      <c r="AQ9" s="18">
        <v>163.75069293669338</v>
      </c>
      <c r="AR9" s="1"/>
    </row>
    <row r="10" spans="1:54" x14ac:dyDescent="0.2">
      <c r="A10" s="114"/>
      <c r="B10" s="14"/>
      <c r="C10" s="114"/>
      <c r="D10" s="114"/>
      <c r="E10" s="114"/>
      <c r="F10" s="114"/>
      <c r="G10" s="114"/>
      <c r="H10" s="114"/>
      <c r="I10" s="114"/>
      <c r="J10" s="114"/>
      <c r="K10" s="15"/>
      <c r="N10" s="325"/>
      <c r="O10" s="324"/>
      <c r="P10" s="27">
        <v>48.266669999999998</v>
      </c>
      <c r="Q10" s="1"/>
      <c r="R10" s="114"/>
      <c r="S10" s="194">
        <v>223.799970509513</v>
      </c>
      <c r="T10" s="194">
        <v>200.99893948927701</v>
      </c>
      <c r="U10" s="194">
        <v>202.60407910367701</v>
      </c>
      <c r="V10" s="194">
        <v>194.69121108649699</v>
      </c>
      <c r="W10" s="194">
        <v>191.027165194557</v>
      </c>
      <c r="X10" s="1"/>
      <c r="Y10" s="114"/>
      <c r="Z10" s="16">
        <v>222.40149661680022</v>
      </c>
      <c r="AA10" s="16">
        <v>231.95370502391137</v>
      </c>
      <c r="AB10" s="16">
        <v>151.48836065412274</v>
      </c>
      <c r="AC10" s="16">
        <v>173.35858100303872</v>
      </c>
      <c r="AD10" s="16">
        <v>190.58187040095663</v>
      </c>
      <c r="AE10" s="1"/>
      <c r="AF10" s="114"/>
      <c r="AG10" s="12">
        <v>168.28634655079799</v>
      </c>
      <c r="AH10" s="12">
        <v>169.67374262141601</v>
      </c>
      <c r="AI10" s="12">
        <v>154.746006812931</v>
      </c>
      <c r="AJ10" s="6">
        <v>139.24771418920901</v>
      </c>
      <c r="AK10" s="7">
        <v>147.490770491566</v>
      </c>
      <c r="AL10" s="1"/>
      <c r="AM10" s="114"/>
      <c r="AN10" s="17">
        <v>209.90990364845206</v>
      </c>
      <c r="AO10" s="17">
        <v>164.89127974516924</v>
      </c>
      <c r="AP10" s="17">
        <v>180.78206991173349</v>
      </c>
      <c r="AQ10" s="18">
        <v>169.35379601643365</v>
      </c>
      <c r="AR10" s="1"/>
    </row>
    <row r="11" spans="1:54" x14ac:dyDescent="0.2">
      <c r="A11" s="114"/>
      <c r="B11" s="14"/>
      <c r="C11" s="114"/>
      <c r="D11" s="114"/>
      <c r="E11" s="114"/>
      <c r="F11" s="114"/>
      <c r="G11" s="114"/>
      <c r="H11" s="114"/>
      <c r="I11" s="114"/>
      <c r="J11" s="114"/>
      <c r="K11" s="15"/>
      <c r="N11" s="325"/>
      <c r="O11" s="324"/>
      <c r="P11" s="27">
        <v>54.1</v>
      </c>
      <c r="Q11" s="1" t="s">
        <v>8</v>
      </c>
      <c r="R11" s="114"/>
      <c r="S11" s="194">
        <v>86.476982283569896</v>
      </c>
      <c r="T11" s="194">
        <v>75.103976402544603</v>
      </c>
      <c r="U11" s="194">
        <v>86.986175320190995</v>
      </c>
      <c r="V11" s="194">
        <v>80.065716830636205</v>
      </c>
      <c r="W11" s="194">
        <v>83.316749653174696</v>
      </c>
      <c r="X11" s="1" t="s">
        <v>8</v>
      </c>
      <c r="Y11" s="114"/>
      <c r="Z11" s="16">
        <v>39.721157033639138</v>
      </c>
      <c r="AA11" s="16">
        <v>61.037186211245952</v>
      </c>
      <c r="AB11" s="16">
        <v>79.269071318761121</v>
      </c>
      <c r="AC11" s="16">
        <v>65.847814681270947</v>
      </c>
      <c r="AD11" s="16">
        <v>50.863807289393947</v>
      </c>
      <c r="AE11" s="1" t="s">
        <v>8</v>
      </c>
      <c r="AF11" s="114"/>
      <c r="AG11" s="12">
        <v>79.615830356491401</v>
      </c>
      <c r="AH11" s="12">
        <v>73.8260397029496</v>
      </c>
      <c r="AI11" s="12">
        <v>82.851869015764393</v>
      </c>
      <c r="AJ11" s="6">
        <v>91.2051636978495</v>
      </c>
      <c r="AK11" s="7">
        <v>63.246323443517497</v>
      </c>
      <c r="AL11" s="1" t="s">
        <v>8</v>
      </c>
      <c r="AM11" s="114"/>
      <c r="AN11" s="17">
        <v>65.848118702123827</v>
      </c>
      <c r="AO11" s="17">
        <v>72.971534960756955</v>
      </c>
      <c r="AP11" s="17">
        <v>69.601804596640847</v>
      </c>
      <c r="AQ11" s="18">
        <v>89.449072834688195</v>
      </c>
      <c r="AR11" s="1" t="s">
        <v>8</v>
      </c>
    </row>
    <row r="12" spans="1:54" x14ac:dyDescent="0.2">
      <c r="A12" s="114"/>
      <c r="B12" s="14"/>
      <c r="C12" s="114"/>
      <c r="D12" s="114"/>
      <c r="E12" s="114"/>
      <c r="F12" s="114"/>
      <c r="G12" s="114"/>
      <c r="H12" s="114"/>
      <c r="I12" s="114"/>
      <c r="J12" s="114"/>
      <c r="K12" s="15"/>
      <c r="N12" s="325"/>
      <c r="O12" s="324"/>
      <c r="P12" s="27">
        <v>59.75</v>
      </c>
      <c r="Q12" s="8"/>
      <c r="R12" s="114"/>
      <c r="S12" s="194">
        <v>71.282876810218198</v>
      </c>
      <c r="T12" s="194">
        <v>62.509605401701599</v>
      </c>
      <c r="U12" s="194">
        <v>70.118806573703694</v>
      </c>
      <c r="V12" s="194">
        <v>63.045031333651302</v>
      </c>
      <c r="W12" s="194">
        <v>63.864347215130501</v>
      </c>
      <c r="X12" s="19"/>
      <c r="Y12" s="114"/>
      <c r="Z12" s="16">
        <v>38.101655627730956</v>
      </c>
      <c r="AA12" s="16">
        <v>57.342704201647351</v>
      </c>
      <c r="AB12" s="16">
        <v>61.151042448920073</v>
      </c>
      <c r="AC12" s="16">
        <v>60.672039114002573</v>
      </c>
      <c r="AD12" s="16">
        <v>44.463112632946896</v>
      </c>
      <c r="AE12" s="8"/>
      <c r="AF12" s="114"/>
      <c r="AG12" s="12">
        <v>64.509913573875906</v>
      </c>
      <c r="AH12" s="12">
        <v>63.152166723014403</v>
      </c>
      <c r="AI12" s="12">
        <v>67.130404225198603</v>
      </c>
      <c r="AJ12" s="6">
        <v>77.193335593375494</v>
      </c>
      <c r="AK12" s="7">
        <v>52.8630513861401</v>
      </c>
      <c r="AL12" s="9"/>
      <c r="AM12" s="114"/>
      <c r="AN12" s="17">
        <v>61.876168675916993</v>
      </c>
      <c r="AO12" s="17">
        <v>63.612986148951244</v>
      </c>
      <c r="AP12" s="17">
        <v>61.713543609496305</v>
      </c>
      <c r="AQ12" s="18">
        <v>67.724852386479071</v>
      </c>
      <c r="AR12" s="13"/>
      <c r="AV12" s="9"/>
    </row>
    <row r="13" spans="1:54" ht="17" thickBot="1" x14ac:dyDescent="0.25">
      <c r="A13" s="114"/>
      <c r="B13" s="273" t="s">
        <v>53</v>
      </c>
      <c r="C13" s="114"/>
      <c r="D13" s="114"/>
      <c r="E13" s="114"/>
      <c r="F13" s="114"/>
      <c r="G13" s="114"/>
      <c r="H13" s="114"/>
      <c r="I13" s="114"/>
      <c r="J13" s="114"/>
      <c r="K13" s="15"/>
      <c r="N13" s="325"/>
      <c r="O13" s="324"/>
      <c r="P13" s="64">
        <v>65.433329999999998</v>
      </c>
      <c r="Q13" s="8"/>
      <c r="R13" s="114"/>
      <c r="S13" s="194">
        <v>65.321501249508501</v>
      </c>
      <c r="T13" s="194">
        <v>55.268924360282902</v>
      </c>
      <c r="U13" s="194">
        <v>62.270437873993998</v>
      </c>
      <c r="V13" s="194">
        <v>55.196409554199697</v>
      </c>
      <c r="W13" s="194">
        <v>56.682060965098103</v>
      </c>
      <c r="X13" s="19"/>
      <c r="Y13" s="114"/>
      <c r="Z13" s="16">
        <v>36.880745372199932</v>
      </c>
      <c r="AA13" s="16">
        <v>52.54606471431299</v>
      </c>
      <c r="AB13" s="16">
        <v>56.251036355694758</v>
      </c>
      <c r="AC13" s="16">
        <v>56.506829670493673</v>
      </c>
      <c r="AD13" s="16">
        <v>41.963832740004591</v>
      </c>
      <c r="AE13" s="8"/>
      <c r="AF13" s="114"/>
      <c r="AG13" s="12">
        <v>58.800696244863303</v>
      </c>
      <c r="AH13" s="12">
        <v>58.609073992142498</v>
      </c>
      <c r="AI13" s="12">
        <v>61.8719161872963</v>
      </c>
      <c r="AJ13" s="6">
        <v>70.698741497860993</v>
      </c>
      <c r="AK13" s="7">
        <v>48.371887364332103</v>
      </c>
      <c r="AL13" s="9"/>
      <c r="AM13" s="114"/>
      <c r="AN13" s="17">
        <v>59.811419220939861</v>
      </c>
      <c r="AO13" s="17">
        <v>58.188728564344451</v>
      </c>
      <c r="AP13" s="17">
        <v>57.673475141316217</v>
      </c>
      <c r="AQ13" s="18">
        <v>60.396692716319116</v>
      </c>
      <c r="AR13" s="13"/>
    </row>
    <row r="14" spans="1:54" x14ac:dyDescent="0.2">
      <c r="A14" s="114"/>
      <c r="B14" s="14"/>
      <c r="C14" s="114"/>
      <c r="D14" s="114"/>
      <c r="E14" s="114"/>
      <c r="F14" s="114"/>
      <c r="G14" s="114"/>
      <c r="H14" s="114"/>
      <c r="I14" s="114"/>
      <c r="J14" s="114"/>
      <c r="K14" s="137"/>
      <c r="L14" s="111"/>
      <c r="M14" s="111"/>
      <c r="N14" s="111"/>
      <c r="O14" s="111"/>
      <c r="P14" s="111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F14" s="114"/>
      <c r="AG14" s="114"/>
      <c r="AH14" s="114"/>
      <c r="AI14" s="114"/>
      <c r="AJ14" s="114"/>
      <c r="AK14" s="114"/>
      <c r="AM14" s="114"/>
      <c r="AN14" s="114"/>
      <c r="AO14" s="114"/>
      <c r="AP14" s="114"/>
      <c r="AQ14" s="114"/>
    </row>
    <row r="15" spans="1:54" ht="17" thickBo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139"/>
      <c r="L15" s="139"/>
      <c r="M15" s="111"/>
      <c r="N15" s="134"/>
      <c r="O15" s="142"/>
      <c r="P15" s="142"/>
      <c r="Q15" s="114"/>
      <c r="R15" s="1" t="s">
        <v>9</v>
      </c>
      <c r="S15" s="8">
        <f>AVERAGE(S11:S13)</f>
        <v>74.360453447765522</v>
      </c>
      <c r="T15" s="8">
        <f t="shared" ref="T15:W15" si="0">AVERAGE(T11:T13)</f>
        <v>64.294168721509706</v>
      </c>
      <c r="U15" s="8">
        <f t="shared" si="0"/>
        <v>73.125139922629558</v>
      </c>
      <c r="V15" s="8">
        <f t="shared" si="0"/>
        <v>66.102385906162411</v>
      </c>
      <c r="W15" s="8">
        <f t="shared" si="0"/>
        <v>67.954385944467774</v>
      </c>
      <c r="X15" s="8"/>
      <c r="Y15" s="1" t="s">
        <v>9</v>
      </c>
      <c r="Z15" s="8">
        <f>AVERAGE(Z11:Z13)</f>
        <v>38.234519344523342</v>
      </c>
      <c r="AA15" s="8">
        <f t="shared" ref="AA15:AD15" si="1">AVERAGE(AA11:AA13)</f>
        <v>56.975318375735434</v>
      </c>
      <c r="AB15" s="8">
        <f t="shared" si="1"/>
        <v>65.557050041125322</v>
      </c>
      <c r="AC15" s="8">
        <f t="shared" si="1"/>
        <v>61.008894488589057</v>
      </c>
      <c r="AD15" s="8">
        <f t="shared" si="1"/>
        <v>45.763584220781809</v>
      </c>
      <c r="AE15" s="8"/>
      <c r="AF15" s="1" t="s">
        <v>9</v>
      </c>
      <c r="AG15" s="8">
        <f>AVERAGE(AG11:AG13)</f>
        <v>67.64214672507687</v>
      </c>
      <c r="AH15" s="8">
        <f>AVERAGE(AH11:AH13)</f>
        <v>65.195760139368829</v>
      </c>
      <c r="AI15" s="8">
        <f>AVERAGE(AI11:AI13)</f>
        <v>70.618063142753101</v>
      </c>
      <c r="AJ15" s="8">
        <f>AVERAGE(AJ11:AJ13)</f>
        <v>79.699080263028662</v>
      </c>
      <c r="AK15" s="8">
        <f>AVERAGE(AK11:AK13)</f>
        <v>54.827087397996564</v>
      </c>
      <c r="AL15" s="8"/>
      <c r="AM15" s="1" t="s">
        <v>9</v>
      </c>
      <c r="AN15" s="8">
        <f>AVERAGE(AN11:AN13)</f>
        <v>62.511902199660227</v>
      </c>
      <c r="AO15" s="8">
        <f>AVERAGE(AO11:AO13)</f>
        <v>64.924416558017541</v>
      </c>
      <c r="AP15" s="8">
        <f>AVERAGE(AP11:AP13)</f>
        <v>62.996274449151123</v>
      </c>
      <c r="AQ15" s="8">
        <f>AVERAGE(AQ11:AQ13)</f>
        <v>72.523539312495458</v>
      </c>
      <c r="AR15" s="8"/>
      <c r="BA15" s="8"/>
      <c r="BB15" s="8"/>
    </row>
    <row r="16" spans="1:54" x14ac:dyDescent="0.2">
      <c r="A16" s="20"/>
      <c r="B16" s="21" t="s">
        <v>10</v>
      </c>
      <c r="C16" s="335" t="s">
        <v>11</v>
      </c>
      <c r="D16" s="336"/>
      <c r="E16" s="348" t="s">
        <v>12</v>
      </c>
      <c r="F16" s="349"/>
      <c r="G16" s="350" t="s">
        <v>1</v>
      </c>
      <c r="H16" s="351"/>
      <c r="I16" s="352" t="s">
        <v>14</v>
      </c>
      <c r="J16" s="353"/>
      <c r="K16" s="140"/>
      <c r="L16" s="140"/>
      <c r="M16" s="111"/>
    </row>
    <row r="17" spans="1:76" x14ac:dyDescent="0.2">
      <c r="A17" s="20"/>
      <c r="B17" s="22" t="s">
        <v>15</v>
      </c>
      <c r="C17" s="23" t="s">
        <v>16</v>
      </c>
      <c r="D17" s="23" t="s">
        <v>17</v>
      </c>
      <c r="E17" s="177" t="s">
        <v>18</v>
      </c>
      <c r="F17" s="177" t="s">
        <v>17</v>
      </c>
      <c r="G17" s="178" t="s">
        <v>18</v>
      </c>
      <c r="H17" s="178" t="s">
        <v>17</v>
      </c>
      <c r="I17" s="176" t="s">
        <v>18</v>
      </c>
      <c r="J17" s="186" t="s">
        <v>17</v>
      </c>
      <c r="K17" s="111"/>
      <c r="L17" s="145"/>
      <c r="M17" s="146"/>
      <c r="N17" s="25"/>
      <c r="O17" s="25"/>
      <c r="P17" s="25"/>
      <c r="Q17" s="25"/>
      <c r="R17" s="25"/>
      <c r="S17" s="25"/>
      <c r="T17" s="25"/>
    </row>
    <row r="18" spans="1:76" x14ac:dyDescent="0.2">
      <c r="A18" s="20"/>
      <c r="B18" s="27">
        <v>1.35</v>
      </c>
      <c r="C18" s="114">
        <v>127.22533315737041</v>
      </c>
      <c r="D18" s="114">
        <v>12.438741422644373</v>
      </c>
      <c r="E18" s="97">
        <v>144.22622101030365</v>
      </c>
      <c r="F18" s="97">
        <v>7.9933578655622091</v>
      </c>
      <c r="G18" s="108">
        <v>160.14395595916122</v>
      </c>
      <c r="H18" s="108">
        <v>5.6533939929408756</v>
      </c>
      <c r="I18" s="60">
        <v>133.80822115005319</v>
      </c>
      <c r="J18" s="187">
        <v>11.936211814799776</v>
      </c>
      <c r="K18" s="111"/>
      <c r="L18" s="111"/>
      <c r="M18" s="111"/>
      <c r="N18" s="1" t="s">
        <v>56</v>
      </c>
      <c r="O18" s="1"/>
      <c r="AA18" s="28"/>
    </row>
    <row r="19" spans="1:76" x14ac:dyDescent="0.2">
      <c r="A19" s="20"/>
      <c r="B19" s="27">
        <v>7.1</v>
      </c>
      <c r="C19" s="114">
        <v>124.4855220472148</v>
      </c>
      <c r="D19" s="114">
        <v>12.410962659159622</v>
      </c>
      <c r="E19" s="97">
        <v>141.71883449928396</v>
      </c>
      <c r="F19" s="97">
        <v>9.0281416825424667</v>
      </c>
      <c r="G19" s="108">
        <v>148.34510732676603</v>
      </c>
      <c r="H19" s="108">
        <v>5.282046243630945</v>
      </c>
      <c r="I19" s="60">
        <v>129.93552593018796</v>
      </c>
      <c r="J19" s="187">
        <v>10.296340452038089</v>
      </c>
      <c r="K19" s="111"/>
      <c r="L19" s="111"/>
      <c r="M19" s="111"/>
      <c r="AA19" s="28"/>
    </row>
    <row r="20" spans="1:76" ht="17" thickBot="1" x14ac:dyDescent="0.25">
      <c r="A20" s="20"/>
      <c r="B20" s="27">
        <v>12.85</v>
      </c>
      <c r="C20">
        <v>120.1396749541376</v>
      </c>
      <c r="D20">
        <v>13.445855006610387</v>
      </c>
      <c r="E20" s="97">
        <v>135.97504861119967</v>
      </c>
      <c r="F20" s="97">
        <v>12.230316817178769</v>
      </c>
      <c r="G20" s="108">
        <v>142.73613569830118</v>
      </c>
      <c r="H20" s="108">
        <v>6.7405943785071152</v>
      </c>
      <c r="I20" s="60">
        <v>125.94359861574904</v>
      </c>
      <c r="J20" s="187">
        <v>12.971699037826422</v>
      </c>
      <c r="K20" s="111"/>
      <c r="L20" s="111"/>
      <c r="M20" s="111"/>
      <c r="N20" s="332" t="s">
        <v>19</v>
      </c>
      <c r="O20" s="332"/>
      <c r="P20" s="332"/>
      <c r="Q20" s="332"/>
      <c r="R20" s="332"/>
      <c r="S20" s="29"/>
      <c r="U20" s="30" t="s">
        <v>20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/>
      <c r="AG20" s="333" t="s">
        <v>21</v>
      </c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1"/>
      <c r="AS20" s="1"/>
      <c r="AT20" s="334" t="s">
        <v>22</v>
      </c>
      <c r="AU20" s="334"/>
      <c r="AV20" s="334"/>
      <c r="AW20" s="334"/>
      <c r="AX20" s="334"/>
      <c r="AY20" s="32"/>
      <c r="AZ20" s="333" t="s">
        <v>23</v>
      </c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1"/>
      <c r="BL20" s="334" t="s">
        <v>24</v>
      </c>
      <c r="BM20" s="334"/>
      <c r="BN20" s="334"/>
      <c r="BO20" s="334"/>
      <c r="BP20" s="334"/>
      <c r="BT20" s="354" t="s">
        <v>25</v>
      </c>
      <c r="BU20" s="354"/>
      <c r="BV20" s="354"/>
      <c r="BW20" s="354"/>
      <c r="BX20" s="354"/>
    </row>
    <row r="21" spans="1:76" ht="17" thickTop="1" x14ac:dyDescent="0.2">
      <c r="A21" s="20"/>
      <c r="B21" s="27">
        <v>18.75</v>
      </c>
      <c r="C21">
        <v>100</v>
      </c>
      <c r="D21">
        <v>0</v>
      </c>
      <c r="E21" s="97">
        <v>100</v>
      </c>
      <c r="F21" s="97">
        <v>0</v>
      </c>
      <c r="G21" s="108">
        <v>100</v>
      </c>
      <c r="H21" s="108">
        <v>0</v>
      </c>
      <c r="I21" s="60">
        <v>100</v>
      </c>
      <c r="J21" s="187">
        <v>0</v>
      </c>
      <c r="K21" s="111"/>
      <c r="L21" s="111"/>
      <c r="M21" s="111"/>
      <c r="N21" s="323" t="s">
        <v>26</v>
      </c>
      <c r="O21" s="323"/>
      <c r="P21" s="323"/>
      <c r="Q21" s="323"/>
      <c r="R21" s="34"/>
      <c r="S21" s="34"/>
      <c r="U21" s="345" t="s">
        <v>27</v>
      </c>
      <c r="V21" s="345"/>
      <c r="W21" s="345"/>
      <c r="X21" s="345"/>
      <c r="Y21" s="345"/>
      <c r="Z21" s="33"/>
      <c r="AA21" s="346" t="s">
        <v>28</v>
      </c>
      <c r="AB21" s="346"/>
      <c r="AC21" s="346"/>
      <c r="AD21" s="346"/>
      <c r="AE21" s="346"/>
      <c r="AG21" s="347" t="s">
        <v>29</v>
      </c>
      <c r="AH21" s="347"/>
      <c r="AI21" s="347"/>
      <c r="AJ21" s="347"/>
      <c r="AK21" s="347"/>
      <c r="AL21" s="33"/>
      <c r="AM21" s="342" t="s">
        <v>30</v>
      </c>
      <c r="AN21" s="342"/>
      <c r="AO21" s="342"/>
      <c r="AP21" s="342"/>
      <c r="AQ21" s="342"/>
      <c r="AR21" s="33"/>
      <c r="AS21" s="33"/>
      <c r="AT21" s="343" t="s">
        <v>31</v>
      </c>
      <c r="AU21" s="343"/>
      <c r="AV21" s="343"/>
      <c r="AW21" s="343"/>
      <c r="AX21" s="343"/>
      <c r="AY21" s="34"/>
      <c r="AZ21" s="323" t="s">
        <v>32</v>
      </c>
      <c r="BA21" s="323"/>
      <c r="BB21" s="323"/>
      <c r="BC21" s="323"/>
      <c r="BD21" s="323"/>
      <c r="BF21" s="342" t="s">
        <v>33</v>
      </c>
      <c r="BG21" s="342"/>
      <c r="BH21" s="342"/>
      <c r="BI21" s="342"/>
      <c r="BJ21" s="342"/>
      <c r="BK21" s="33"/>
      <c r="BL21" s="343" t="s">
        <v>34</v>
      </c>
      <c r="BM21" s="343"/>
      <c r="BN21" s="343"/>
      <c r="BO21" s="343"/>
      <c r="BP21" s="343"/>
      <c r="BT21" s="323" t="s">
        <v>35</v>
      </c>
      <c r="BU21" s="323"/>
      <c r="BV21" s="323"/>
      <c r="BW21" s="323"/>
      <c r="BX21" s="323"/>
    </row>
    <row r="22" spans="1:76" ht="34" x14ac:dyDescent="0.2">
      <c r="A22" s="20"/>
      <c r="B22" s="27">
        <v>24.433330000000002</v>
      </c>
      <c r="C22">
        <v>93.886606632076635</v>
      </c>
      <c r="D22">
        <v>2.7515055436513252</v>
      </c>
      <c r="E22" s="97">
        <v>96.945673014330623</v>
      </c>
      <c r="F22" s="97">
        <v>4.7492665934165519</v>
      </c>
      <c r="G22" s="108">
        <v>92.827480488166742</v>
      </c>
      <c r="H22" s="108">
        <v>3.8176128972566872</v>
      </c>
      <c r="I22" s="60">
        <v>90.940073599743315</v>
      </c>
      <c r="J22" s="187">
        <v>5.4210775987745219</v>
      </c>
      <c r="K22" s="111"/>
      <c r="L22" s="111"/>
      <c r="M22" s="111"/>
      <c r="N22" s="35" t="s">
        <v>14</v>
      </c>
      <c r="O22" s="36" t="s">
        <v>36</v>
      </c>
      <c r="P22" s="37" t="s">
        <v>12</v>
      </c>
      <c r="Q22" s="38" t="s">
        <v>1</v>
      </c>
      <c r="R22" s="39"/>
      <c r="U22" s="35" t="s">
        <v>14</v>
      </c>
      <c r="V22" s="36" t="s">
        <v>36</v>
      </c>
      <c r="W22" s="37" t="s">
        <v>12</v>
      </c>
      <c r="X22" s="38" t="s">
        <v>1</v>
      </c>
      <c r="Y22" s="39"/>
      <c r="AA22" s="35" t="s">
        <v>14</v>
      </c>
      <c r="AB22" s="36" t="s">
        <v>36</v>
      </c>
      <c r="AC22" s="37" t="s">
        <v>12</v>
      </c>
      <c r="AD22" s="38" t="s">
        <v>1</v>
      </c>
      <c r="AE22" s="39"/>
      <c r="AG22" s="40" t="s">
        <v>14</v>
      </c>
      <c r="AH22" s="41" t="s">
        <v>36</v>
      </c>
      <c r="AI22" s="37" t="s">
        <v>12</v>
      </c>
      <c r="AJ22" s="38" t="s">
        <v>1</v>
      </c>
      <c r="AK22" s="39"/>
      <c r="AM22" s="40" t="s">
        <v>14</v>
      </c>
      <c r="AN22" s="41" t="s">
        <v>36</v>
      </c>
      <c r="AO22" s="37" t="s">
        <v>12</v>
      </c>
      <c r="AP22" s="38" t="s">
        <v>1</v>
      </c>
      <c r="AQ22" s="39"/>
      <c r="AT22" s="40" t="s">
        <v>14</v>
      </c>
      <c r="AU22" s="41" t="s">
        <v>36</v>
      </c>
      <c r="AV22" s="37" t="s">
        <v>12</v>
      </c>
      <c r="AW22" s="38" t="s">
        <v>1</v>
      </c>
      <c r="AX22" s="39"/>
      <c r="AZ22" s="40" t="s">
        <v>14</v>
      </c>
      <c r="BA22" s="41" t="s">
        <v>36</v>
      </c>
      <c r="BB22" s="37" t="s">
        <v>12</v>
      </c>
      <c r="BC22" s="38" t="s">
        <v>1</v>
      </c>
      <c r="BD22" s="39"/>
      <c r="BF22" s="40" t="s">
        <v>14</v>
      </c>
      <c r="BG22" s="41" t="s">
        <v>36</v>
      </c>
      <c r="BH22" s="37" t="s">
        <v>12</v>
      </c>
      <c r="BI22" s="38" t="s">
        <v>1</v>
      </c>
      <c r="BJ22" s="39"/>
      <c r="BL22" s="40" t="s">
        <v>14</v>
      </c>
      <c r="BM22" s="41" t="s">
        <v>36</v>
      </c>
      <c r="BN22" s="37" t="s">
        <v>12</v>
      </c>
      <c r="BO22" s="38" t="s">
        <v>1</v>
      </c>
      <c r="BP22" s="39"/>
      <c r="BT22" s="40" t="s">
        <v>14</v>
      </c>
      <c r="BU22" s="41" t="s">
        <v>36</v>
      </c>
      <c r="BV22" s="37" t="s">
        <v>12</v>
      </c>
      <c r="BW22" s="38" t="s">
        <v>1</v>
      </c>
      <c r="BX22" s="39"/>
    </row>
    <row r="23" spans="1:76" x14ac:dyDescent="0.2">
      <c r="A23" s="20"/>
      <c r="B23" s="27">
        <v>31.066669999999998</v>
      </c>
      <c r="C23">
        <v>93.03657800011959</v>
      </c>
      <c r="D23">
        <v>3.4110015603679185</v>
      </c>
      <c r="E23" s="97">
        <v>96.748418574965427</v>
      </c>
      <c r="F23" s="97">
        <v>5.5059311553822292</v>
      </c>
      <c r="G23" s="108">
        <v>93.557884152121829</v>
      </c>
      <c r="H23" s="108">
        <v>5.7747253104678418</v>
      </c>
      <c r="I23" s="60">
        <v>87.6107326155999</v>
      </c>
      <c r="J23" s="187">
        <v>8.3305821552733264</v>
      </c>
      <c r="K23" s="111"/>
      <c r="L23" s="111"/>
      <c r="M23" s="111"/>
      <c r="N23" s="13">
        <v>39.721157033639138</v>
      </c>
      <c r="O23" s="8">
        <v>79.615830356491401</v>
      </c>
      <c r="P23" s="5">
        <v>65.848118702123827</v>
      </c>
      <c r="Q23" s="42">
        <v>86.476982283569896</v>
      </c>
      <c r="R23" s="9"/>
      <c r="S23" s="43"/>
      <c r="T23" s="43"/>
      <c r="U23" s="13">
        <v>131.95683861900301</v>
      </c>
      <c r="V23" s="8">
        <v>131.26456859288601</v>
      </c>
      <c r="W23" s="44">
        <v>151.73584474270936</v>
      </c>
      <c r="X23" s="19">
        <v>166.62448930133101</v>
      </c>
      <c r="Y23" s="45"/>
      <c r="AA23" s="46">
        <f>U23-N23</f>
        <v>92.235681585363864</v>
      </c>
      <c r="AB23" s="43">
        <f t="shared" ref="AB23:AD37" si="2">V23-O23</f>
        <v>51.648738236394607</v>
      </c>
      <c r="AC23" s="47">
        <f t="shared" si="2"/>
        <v>85.887726040585534</v>
      </c>
      <c r="AD23" s="48">
        <f t="shared" si="2"/>
        <v>80.147507017761114</v>
      </c>
      <c r="AE23" s="49"/>
      <c r="AG23" s="13">
        <v>100</v>
      </c>
      <c r="AH23" s="8">
        <v>100</v>
      </c>
      <c r="AI23" s="44">
        <v>100</v>
      </c>
      <c r="AJ23" s="19">
        <v>100</v>
      </c>
      <c r="AK23" s="45"/>
      <c r="AM23" s="13">
        <f>AG23-N23</f>
        <v>60.278842966360862</v>
      </c>
      <c r="AN23" s="50">
        <f t="shared" ref="AN23:AP37" si="3">AH23-O23</f>
        <v>20.384169643508599</v>
      </c>
      <c r="AO23" s="44">
        <f t="shared" si="3"/>
        <v>34.151881297876173</v>
      </c>
      <c r="AP23" s="51">
        <f t="shared" si="3"/>
        <v>13.523017716430104</v>
      </c>
      <c r="AQ23" s="52"/>
      <c r="AT23" s="53">
        <f>AA23-AM23</f>
        <v>31.956838619003001</v>
      </c>
      <c r="AU23" s="54">
        <f t="shared" ref="AU23:AW37" si="4">AB23-AN23</f>
        <v>31.264568592886008</v>
      </c>
      <c r="AV23" s="55">
        <f t="shared" si="4"/>
        <v>51.735844742709361</v>
      </c>
      <c r="AW23" s="56">
        <f t="shared" si="4"/>
        <v>66.62448930133101</v>
      </c>
      <c r="AX23" s="57"/>
      <c r="AZ23" s="13">
        <v>243.443903142783</v>
      </c>
      <c r="BA23" s="8">
        <v>166.131031301284</v>
      </c>
      <c r="BB23" s="44">
        <v>236.41893279328869</v>
      </c>
      <c r="BC23" s="19">
        <v>213.98494785879299</v>
      </c>
      <c r="BD23" s="45"/>
      <c r="BF23" s="13">
        <f t="shared" ref="BF23:BI37" si="5">AZ23-N23</f>
        <v>203.72274610914386</v>
      </c>
      <c r="BG23" s="8">
        <f t="shared" si="5"/>
        <v>86.515200944792596</v>
      </c>
      <c r="BH23" s="58">
        <f t="shared" si="5"/>
        <v>170.57081409116486</v>
      </c>
      <c r="BI23" s="59">
        <f t="shared" si="5"/>
        <v>127.5079655752231</v>
      </c>
      <c r="BJ23" s="60"/>
      <c r="BK23" s="8"/>
      <c r="BL23" s="60">
        <f>BF23-AA23</f>
        <v>111.48706452377999</v>
      </c>
      <c r="BM23" s="8">
        <f t="shared" ref="BM23:BO37" si="6">BG23-AB23</f>
        <v>34.866462708397989</v>
      </c>
      <c r="BN23" s="58">
        <f t="shared" si="6"/>
        <v>84.683088050579329</v>
      </c>
      <c r="BO23" s="59">
        <f t="shared" si="6"/>
        <v>47.360458557461982</v>
      </c>
      <c r="BP23" s="60"/>
      <c r="BT23" s="60">
        <f t="shared" ref="BT23:BW37" si="7">100*AT23/N23</f>
        <v>80.452939958267905</v>
      </c>
      <c r="BU23" s="8">
        <f t="shared" si="7"/>
        <v>39.269286588979071</v>
      </c>
      <c r="BV23" s="58">
        <f t="shared" si="7"/>
        <v>78.568447758919348</v>
      </c>
      <c r="BW23" s="61">
        <f t="shared" si="7"/>
        <v>77.043032194231955</v>
      </c>
      <c r="BX23" s="62"/>
    </row>
    <row r="24" spans="1:76" x14ac:dyDescent="0.2">
      <c r="A24" s="20"/>
      <c r="B24" s="27">
        <v>36.883330000000001</v>
      </c>
      <c r="C24">
        <v>151.8850162702044</v>
      </c>
      <c r="D24">
        <v>12.967068228559405</v>
      </c>
      <c r="E24" s="97">
        <v>180.24452822465474</v>
      </c>
      <c r="F24" s="97">
        <v>38.218107268362985</v>
      </c>
      <c r="G24" s="108">
        <v>197.16860504692039</v>
      </c>
      <c r="H24" s="108">
        <v>11.491487041555821</v>
      </c>
      <c r="I24" s="60">
        <v>203.33648395513495</v>
      </c>
      <c r="J24" s="187">
        <v>37.310214712411124</v>
      </c>
      <c r="K24" s="111"/>
      <c r="L24" s="111"/>
      <c r="M24" s="111"/>
      <c r="N24" s="13">
        <v>38.101655627730956</v>
      </c>
      <c r="O24" s="8">
        <v>64.509913573875906</v>
      </c>
      <c r="P24" s="5">
        <v>61.876168675916993</v>
      </c>
      <c r="Q24" s="42">
        <v>71.282876810218198</v>
      </c>
      <c r="R24" s="9"/>
      <c r="S24" s="43"/>
      <c r="T24" s="43"/>
      <c r="U24" s="13">
        <v>129.98710408752942</v>
      </c>
      <c r="V24" s="8">
        <v>134.10315540161</v>
      </c>
      <c r="W24" s="44">
        <v>154.07706614388047</v>
      </c>
      <c r="X24" s="19">
        <v>156.68449343356701</v>
      </c>
      <c r="Y24" s="45"/>
      <c r="AA24" s="46">
        <f t="shared" ref="AA24:AA37" si="8">U24-N24</f>
        <v>91.885448459798454</v>
      </c>
      <c r="AB24" s="43">
        <f t="shared" si="2"/>
        <v>69.59324182773409</v>
      </c>
      <c r="AC24" s="47">
        <f t="shared" si="2"/>
        <v>92.200897467963472</v>
      </c>
      <c r="AD24" s="48">
        <f t="shared" si="2"/>
        <v>85.401616623348815</v>
      </c>
      <c r="AE24" s="49"/>
      <c r="AG24" s="13">
        <v>85.293617674413568</v>
      </c>
      <c r="AH24" s="8">
        <v>92.800594746251804</v>
      </c>
      <c r="AI24" s="44">
        <v>103.8752917579035</v>
      </c>
      <c r="AJ24" s="19">
        <v>98.064323275775294</v>
      </c>
      <c r="AK24" s="45"/>
      <c r="AM24" s="13">
        <f t="shared" ref="AM24:AM37" si="9">AG24-N24</f>
        <v>47.191962046682612</v>
      </c>
      <c r="AN24" s="50">
        <f t="shared" si="3"/>
        <v>28.290681172375898</v>
      </c>
      <c r="AO24" s="44">
        <f t="shared" si="3"/>
        <v>41.999123081986504</v>
      </c>
      <c r="AP24" s="51">
        <f t="shared" si="3"/>
        <v>26.781446465557096</v>
      </c>
      <c r="AQ24" s="52"/>
      <c r="AT24" s="53">
        <f t="shared" ref="AT24:AT37" si="10">AA24-AM24</f>
        <v>44.693486413115842</v>
      </c>
      <c r="AU24" s="54">
        <f t="shared" si="4"/>
        <v>41.302560655358192</v>
      </c>
      <c r="AV24" s="55">
        <f t="shared" si="4"/>
        <v>50.201774385976968</v>
      </c>
      <c r="AW24" s="56">
        <f t="shared" si="4"/>
        <v>58.620170157791719</v>
      </c>
      <c r="AX24" s="57"/>
      <c r="AZ24" s="13">
        <v>220.92230049953804</v>
      </c>
      <c r="BA24" s="8">
        <v>169.458873837852</v>
      </c>
      <c r="BB24" s="44">
        <v>210.52596498459042</v>
      </c>
      <c r="BC24" s="19">
        <v>219.12447251658401</v>
      </c>
      <c r="BD24" s="45"/>
      <c r="BF24" s="13">
        <f t="shared" si="5"/>
        <v>182.82064487180708</v>
      </c>
      <c r="BG24" s="8">
        <f t="shared" si="5"/>
        <v>104.94896026397609</v>
      </c>
      <c r="BH24" s="58">
        <f t="shared" si="5"/>
        <v>148.64979630867342</v>
      </c>
      <c r="BI24" s="59">
        <f t="shared" si="5"/>
        <v>147.84159570636581</v>
      </c>
      <c r="BJ24" s="62"/>
      <c r="BK24" s="8"/>
      <c r="BL24" s="60">
        <f t="shared" ref="BL24:BL37" si="11">BF24-AA24</f>
        <v>90.935196412008622</v>
      </c>
      <c r="BM24" s="8">
        <f t="shared" si="6"/>
        <v>35.355718436242</v>
      </c>
      <c r="BN24" s="58">
        <f t="shared" si="6"/>
        <v>56.448898840709944</v>
      </c>
      <c r="BO24" s="59">
        <f t="shared" si="6"/>
        <v>62.439979083016993</v>
      </c>
      <c r="BP24" s="62"/>
      <c r="BT24" s="60">
        <f t="shared" si="7"/>
        <v>117.30064134165144</v>
      </c>
      <c r="BU24" s="8">
        <f t="shared" si="7"/>
        <v>64.025137172225541</v>
      </c>
      <c r="BV24" s="58">
        <f t="shared" si="7"/>
        <v>81.132648417380352</v>
      </c>
      <c r="BW24" s="61">
        <f t="shared" si="7"/>
        <v>82.235976970823771</v>
      </c>
      <c r="BX24" s="62"/>
    </row>
    <row r="25" spans="1:76" x14ac:dyDescent="0.2">
      <c r="A25" s="20"/>
      <c r="B25" s="27">
        <v>42.583329999999997</v>
      </c>
      <c r="C25">
        <v>156.65141188877979</v>
      </c>
      <c r="D25">
        <v>13.124728403767532</v>
      </c>
      <c r="E25" s="97">
        <v>179.20794778432833</v>
      </c>
      <c r="F25" s="97">
        <v>22.396711000210765</v>
      </c>
      <c r="G25" s="108">
        <v>200.17724144487002</v>
      </c>
      <c r="H25" s="108">
        <v>11.880521691974305</v>
      </c>
      <c r="I25" s="60">
        <v>197.27821564910724</v>
      </c>
      <c r="J25" s="187">
        <v>28.12386480508539</v>
      </c>
      <c r="K25" s="111"/>
      <c r="L25" s="111"/>
      <c r="M25" s="111"/>
      <c r="N25" s="13">
        <v>36.880745372199932</v>
      </c>
      <c r="O25" s="8">
        <v>58.800696244863303</v>
      </c>
      <c r="P25" s="5">
        <v>59.811419220939861</v>
      </c>
      <c r="Q25" s="42">
        <v>65.321501249508501</v>
      </c>
      <c r="R25" s="9"/>
      <c r="S25" s="43"/>
      <c r="T25" s="43"/>
      <c r="U25" s="13">
        <v>125.8993245569113</v>
      </c>
      <c r="V25" s="8">
        <v>131.16497309291699</v>
      </c>
      <c r="W25" s="44">
        <v>149.00354832984814</v>
      </c>
      <c r="X25" s="19">
        <v>154.20749101712499</v>
      </c>
      <c r="Y25" s="45"/>
      <c r="AA25" s="46">
        <f t="shared" si="8"/>
        <v>89.018579184711371</v>
      </c>
      <c r="AB25" s="43">
        <f t="shared" si="2"/>
        <v>72.364276848053692</v>
      </c>
      <c r="AC25" s="47">
        <f t="shared" si="2"/>
        <v>89.19212910890829</v>
      </c>
      <c r="AD25" s="48">
        <f t="shared" si="2"/>
        <v>88.885989767616493</v>
      </c>
      <c r="AE25" s="49"/>
      <c r="AG25" s="13">
        <v>77.903864108788881</v>
      </c>
      <c r="AH25" s="8">
        <v>91.6572422668999</v>
      </c>
      <c r="AI25" s="44">
        <v>104.59829972071179</v>
      </c>
      <c r="AJ25" s="19">
        <v>102.33901006750401</v>
      </c>
      <c r="AK25" s="45"/>
      <c r="AM25" s="13">
        <f t="shared" si="9"/>
        <v>41.023118736588948</v>
      </c>
      <c r="AN25" s="50">
        <f t="shared" si="3"/>
        <v>32.856546022036596</v>
      </c>
      <c r="AO25" s="44">
        <f t="shared" si="3"/>
        <v>44.786880499771932</v>
      </c>
      <c r="AP25" s="51">
        <f t="shared" si="3"/>
        <v>37.017508817995505</v>
      </c>
      <c r="AQ25" s="52"/>
      <c r="AT25" s="53">
        <f t="shared" si="10"/>
        <v>47.995460448122422</v>
      </c>
      <c r="AU25" s="54">
        <f t="shared" si="4"/>
        <v>39.507730826017095</v>
      </c>
      <c r="AV25" s="55">
        <f t="shared" si="4"/>
        <v>44.405248609136358</v>
      </c>
      <c r="AW25" s="56">
        <f t="shared" si="4"/>
        <v>51.868480949620988</v>
      </c>
      <c r="AX25" s="57"/>
      <c r="AZ25" s="13">
        <v>222.40149661680022</v>
      </c>
      <c r="BA25" s="8">
        <v>168.28634655079799</v>
      </c>
      <c r="BB25" s="44">
        <v>209.90990364845206</v>
      </c>
      <c r="BC25" s="19">
        <v>223.799970509513</v>
      </c>
      <c r="BD25" s="45"/>
      <c r="BF25" s="13">
        <f t="shared" si="5"/>
        <v>185.52075124460029</v>
      </c>
      <c r="BG25" s="8">
        <f t="shared" si="5"/>
        <v>109.48565030593468</v>
      </c>
      <c r="BH25" s="58">
        <f t="shared" si="5"/>
        <v>150.0984844275122</v>
      </c>
      <c r="BI25" s="59">
        <f t="shared" si="5"/>
        <v>158.47846926000449</v>
      </c>
      <c r="BJ25" s="62"/>
      <c r="BK25" s="8"/>
      <c r="BL25" s="60">
        <f t="shared" si="11"/>
        <v>96.50217205988892</v>
      </c>
      <c r="BM25" s="8">
        <f t="shared" si="6"/>
        <v>37.121373457880992</v>
      </c>
      <c r="BN25" s="58">
        <f t="shared" si="6"/>
        <v>60.906355318603914</v>
      </c>
      <c r="BO25" s="59">
        <f t="shared" si="6"/>
        <v>69.592479492387994</v>
      </c>
      <c r="BP25" s="62"/>
      <c r="BT25" s="60">
        <f t="shared" si="7"/>
        <v>130.13690467411368</v>
      </c>
      <c r="BU25" s="8">
        <f t="shared" si="7"/>
        <v>67.189222830789873</v>
      </c>
      <c r="BV25" s="58">
        <f t="shared" si="7"/>
        <v>74.242091539587094</v>
      </c>
      <c r="BW25" s="61">
        <f t="shared" si="7"/>
        <v>79.404912559340886</v>
      </c>
      <c r="BX25" s="62"/>
    </row>
    <row r="26" spans="1:76" x14ac:dyDescent="0.2">
      <c r="A26" s="20"/>
      <c r="B26" s="27">
        <v>48.266669999999998</v>
      </c>
      <c r="C26">
        <v>155.88891613318398</v>
      </c>
      <c r="D26">
        <v>13.157530318628845</v>
      </c>
      <c r="E26" s="97">
        <v>181.23426233044711</v>
      </c>
      <c r="F26" s="97">
        <v>20.254509313594994</v>
      </c>
      <c r="G26" s="108">
        <v>202.62427307670421</v>
      </c>
      <c r="H26" s="108">
        <v>12.732622104298292</v>
      </c>
      <c r="I26" s="60">
        <v>193.95680273976592</v>
      </c>
      <c r="J26" s="187">
        <v>33.511604979236857</v>
      </c>
      <c r="K26" s="111"/>
      <c r="L26" s="111"/>
      <c r="M26" s="111"/>
      <c r="N26" s="13">
        <v>61.037186211245952</v>
      </c>
      <c r="O26" s="8">
        <v>73.8260397029496</v>
      </c>
      <c r="P26" s="5">
        <v>72.971534960756955</v>
      </c>
      <c r="Q26" s="42">
        <v>75.103976402544603</v>
      </c>
      <c r="R26" s="9"/>
      <c r="S26" s="43"/>
      <c r="T26" s="43"/>
      <c r="U26" s="13">
        <v>154.3348477549859</v>
      </c>
      <c r="V26" s="8">
        <v>141.128742140931</v>
      </c>
      <c r="W26" s="44">
        <v>146.39831739021128</v>
      </c>
      <c r="X26" s="19">
        <v>160.40176456426801</v>
      </c>
      <c r="Y26" s="45"/>
      <c r="AA26" s="46">
        <f t="shared" si="8"/>
        <v>93.297661543739949</v>
      </c>
      <c r="AB26" s="43">
        <f t="shared" si="2"/>
        <v>67.302702437981395</v>
      </c>
      <c r="AC26" s="47">
        <f t="shared" si="2"/>
        <v>73.42678242945432</v>
      </c>
      <c r="AD26" s="48">
        <f t="shared" si="2"/>
        <v>85.297788161723403</v>
      </c>
      <c r="AE26" s="49"/>
      <c r="AG26" s="13">
        <v>100</v>
      </c>
      <c r="AH26" s="8">
        <v>100</v>
      </c>
      <c r="AI26" s="44">
        <v>100</v>
      </c>
      <c r="AJ26" s="19">
        <v>100</v>
      </c>
      <c r="AK26" s="45"/>
      <c r="AM26" s="13">
        <f t="shared" si="9"/>
        <v>38.962813788754048</v>
      </c>
      <c r="AN26" s="50">
        <f t="shared" si="3"/>
        <v>26.1739602970504</v>
      </c>
      <c r="AO26" s="44">
        <f t="shared" si="3"/>
        <v>27.028465039243045</v>
      </c>
      <c r="AP26" s="51">
        <f t="shared" si="3"/>
        <v>24.896023597455397</v>
      </c>
      <c r="AQ26" s="52"/>
      <c r="AT26" s="53">
        <f t="shared" si="10"/>
        <v>54.334847754985901</v>
      </c>
      <c r="AU26" s="54">
        <f t="shared" si="4"/>
        <v>41.128742140930996</v>
      </c>
      <c r="AV26" s="55">
        <f t="shared" si="4"/>
        <v>46.398317390211275</v>
      </c>
      <c r="AW26" s="56">
        <f t="shared" si="4"/>
        <v>60.401764564268007</v>
      </c>
      <c r="AX26" s="57"/>
      <c r="AY26" s="28"/>
      <c r="AZ26" s="13">
        <v>237.77868772749255</v>
      </c>
      <c r="BA26" s="8">
        <v>165.21346513787401</v>
      </c>
      <c r="BB26" s="44">
        <v>159.80209505141605</v>
      </c>
      <c r="BC26" s="19">
        <v>202.085325081495</v>
      </c>
      <c r="BD26" s="45"/>
      <c r="BF26" s="13">
        <f t="shared" si="5"/>
        <v>176.74150151624661</v>
      </c>
      <c r="BG26" s="8">
        <f t="shared" si="5"/>
        <v>91.38742543492441</v>
      </c>
      <c r="BH26" s="58">
        <f t="shared" si="5"/>
        <v>86.830560090659091</v>
      </c>
      <c r="BI26" s="59">
        <f t="shared" si="5"/>
        <v>126.9813486789504</v>
      </c>
      <c r="BJ26" s="62"/>
      <c r="BK26" s="8"/>
      <c r="BL26" s="60">
        <f t="shared" si="11"/>
        <v>83.443839972506666</v>
      </c>
      <c r="BM26" s="8">
        <f t="shared" si="6"/>
        <v>24.084722996943015</v>
      </c>
      <c r="BN26" s="58">
        <f t="shared" si="6"/>
        <v>13.403777661204771</v>
      </c>
      <c r="BO26" s="59">
        <f t="shared" si="6"/>
        <v>41.683560517226994</v>
      </c>
      <c r="BP26" s="62"/>
      <c r="BT26" s="60">
        <f t="shared" si="7"/>
        <v>89.019253880636526</v>
      </c>
      <c r="BU26" s="8">
        <f t="shared" si="7"/>
        <v>55.710345978761431</v>
      </c>
      <c r="BV26" s="58">
        <f t="shared" si="7"/>
        <v>63.58413238143288</v>
      </c>
      <c r="BW26" s="61">
        <f t="shared" si="7"/>
        <v>80.424189846519937</v>
      </c>
      <c r="BX26" s="62"/>
    </row>
    <row r="27" spans="1:76" x14ac:dyDescent="0.2">
      <c r="A27" s="20"/>
      <c r="B27" s="27">
        <v>54.1</v>
      </c>
      <c r="C27">
        <v>78.149045243314475</v>
      </c>
      <c r="D27">
        <v>10.434434975670365</v>
      </c>
      <c r="E27" s="97">
        <v>74.467632773552452</v>
      </c>
      <c r="F27" s="97">
        <v>10.40279067759611</v>
      </c>
      <c r="G27" s="108">
        <v>82.389920098023282</v>
      </c>
      <c r="H27" s="108">
        <v>4.9288829556490148</v>
      </c>
      <c r="I27" s="60">
        <v>59.347807306862215</v>
      </c>
      <c r="J27" s="187">
        <v>14.992869255295483</v>
      </c>
      <c r="K27" s="111"/>
      <c r="L27" s="111"/>
      <c r="M27" s="111"/>
      <c r="N27" s="13">
        <v>57.342704201647351</v>
      </c>
      <c r="O27" s="8">
        <v>63.152166723014403</v>
      </c>
      <c r="P27" s="5">
        <v>63.612986148951244</v>
      </c>
      <c r="Q27" s="42">
        <v>62.509605401701599</v>
      </c>
      <c r="R27" s="9"/>
      <c r="S27" s="43"/>
      <c r="T27" s="43"/>
      <c r="U27" s="13">
        <v>146.31665981829849</v>
      </c>
      <c r="V27" s="8">
        <v>134.83964818202301</v>
      </c>
      <c r="W27" s="44">
        <v>141.75885721223469</v>
      </c>
      <c r="X27" s="19">
        <v>147.43335070792699</v>
      </c>
      <c r="Y27" s="45"/>
      <c r="AA27" s="46">
        <f t="shared" si="8"/>
        <v>88.973955616651139</v>
      </c>
      <c r="AB27" s="43">
        <f t="shared" si="2"/>
        <v>71.687481459008609</v>
      </c>
      <c r="AC27" s="47">
        <f t="shared" si="2"/>
        <v>78.145871063283437</v>
      </c>
      <c r="AD27" s="48">
        <f t="shared" si="2"/>
        <v>84.923745306225385</v>
      </c>
      <c r="AE27" s="49"/>
      <c r="AG27" s="13">
        <v>91.940978233112574</v>
      </c>
      <c r="AH27" s="8">
        <v>92.287999611730996</v>
      </c>
      <c r="AI27" s="44">
        <v>94.159335353310141</v>
      </c>
      <c r="AJ27" s="19">
        <v>92.967483086196196</v>
      </c>
      <c r="AK27" s="45"/>
      <c r="AM27" s="13">
        <f t="shared" si="9"/>
        <v>34.598274031465223</v>
      </c>
      <c r="AN27" s="50">
        <f t="shared" si="3"/>
        <v>29.135832888716592</v>
      </c>
      <c r="AO27" s="44">
        <f t="shared" si="3"/>
        <v>30.546349204358897</v>
      </c>
      <c r="AP27" s="51">
        <f t="shared" si="3"/>
        <v>30.457877684494598</v>
      </c>
      <c r="AQ27" s="52"/>
      <c r="AT27" s="53">
        <f t="shared" si="10"/>
        <v>54.375681585185916</v>
      </c>
      <c r="AU27" s="54">
        <f t="shared" si="4"/>
        <v>42.551648570292016</v>
      </c>
      <c r="AV27" s="55">
        <f t="shared" si="4"/>
        <v>47.59952185892454</v>
      </c>
      <c r="AW27" s="56">
        <f t="shared" si="4"/>
        <v>54.465867621730787</v>
      </c>
      <c r="AX27" s="57"/>
      <c r="AY27" s="28"/>
      <c r="AZ27" s="13">
        <v>232.72629003122805</v>
      </c>
      <c r="BA27" s="8">
        <v>169.812146492685</v>
      </c>
      <c r="BB27" s="44">
        <v>162.35256882378488</v>
      </c>
      <c r="BC27" s="19">
        <v>199.99688991967301</v>
      </c>
      <c r="BD27" s="45"/>
      <c r="BF27" s="13">
        <f t="shared" si="5"/>
        <v>175.38358582958068</v>
      </c>
      <c r="BG27" s="8">
        <f t="shared" si="5"/>
        <v>106.6599797696706</v>
      </c>
      <c r="BH27" s="58">
        <f t="shared" si="5"/>
        <v>98.739582674833628</v>
      </c>
      <c r="BI27" s="59">
        <f t="shared" si="5"/>
        <v>137.4872845179714</v>
      </c>
      <c r="BJ27" s="62"/>
      <c r="BK27" s="8"/>
      <c r="BL27" s="60">
        <f t="shared" si="11"/>
        <v>86.409630212929542</v>
      </c>
      <c r="BM27" s="8">
        <f t="shared" si="6"/>
        <v>34.97249831066199</v>
      </c>
      <c r="BN27" s="58">
        <f t="shared" si="6"/>
        <v>20.593711611550191</v>
      </c>
      <c r="BO27" s="59">
        <f t="shared" si="6"/>
        <v>52.563539211746019</v>
      </c>
      <c r="BP27" s="62"/>
      <c r="BT27" s="60">
        <f t="shared" si="7"/>
        <v>94.825806250734502</v>
      </c>
      <c r="BU27" s="8">
        <f t="shared" si="7"/>
        <v>67.379554460773576</v>
      </c>
      <c r="BV27" s="58">
        <f t="shared" si="7"/>
        <v>74.826737024212605</v>
      </c>
      <c r="BW27" s="61">
        <f t="shared" si="7"/>
        <v>87.131997189424183</v>
      </c>
      <c r="BX27" s="62"/>
    </row>
    <row r="28" spans="1:76" x14ac:dyDescent="0.2">
      <c r="A28" s="20"/>
      <c r="B28" s="27">
        <v>59.75</v>
      </c>
      <c r="C28">
        <v>64.969774300320893</v>
      </c>
      <c r="D28">
        <v>8.7202591886781367</v>
      </c>
      <c r="E28" s="97">
        <v>64.231887705210909</v>
      </c>
      <c r="F28" s="97">
        <v>2.5200816397589079</v>
      </c>
      <c r="G28" s="108">
        <v>66.164133466881054</v>
      </c>
      <c r="H28" s="108">
        <v>4.1897005590265071</v>
      </c>
      <c r="I28" s="60">
        <v>52.34611080504957</v>
      </c>
      <c r="J28" s="187">
        <v>10.450598218642778</v>
      </c>
      <c r="K28" s="111"/>
      <c r="L28" s="147"/>
      <c r="M28" s="147"/>
      <c r="N28" s="13">
        <v>52.54606471431299</v>
      </c>
      <c r="O28" s="8">
        <v>58.609073992142498</v>
      </c>
      <c r="P28" s="5">
        <v>58.188728564344451</v>
      </c>
      <c r="Q28" s="42">
        <v>55.268924360282902</v>
      </c>
      <c r="R28" s="9"/>
      <c r="S28" s="43"/>
      <c r="T28" s="43"/>
      <c r="U28" s="13">
        <v>147.89038268031734</v>
      </c>
      <c r="V28" s="8">
        <v>133.26368370716401</v>
      </c>
      <c r="W28" s="44">
        <v>139.84587618198529</v>
      </c>
      <c r="X28" s="19">
        <v>142.13468934334699</v>
      </c>
      <c r="Y28" s="45"/>
      <c r="AA28" s="46">
        <f t="shared" si="8"/>
        <v>95.344317966004354</v>
      </c>
      <c r="AB28" s="43">
        <f t="shared" si="2"/>
        <v>74.654609715021508</v>
      </c>
      <c r="AC28" s="47">
        <f t="shared" si="2"/>
        <v>81.657147617640845</v>
      </c>
      <c r="AD28" s="48">
        <f t="shared" si="2"/>
        <v>86.865764983064082</v>
      </c>
      <c r="AE28" s="49"/>
      <c r="AG28" s="13">
        <v>89.417009597432312</v>
      </c>
      <c r="AH28" s="8">
        <v>90.995305854430796</v>
      </c>
      <c r="AI28" s="44">
        <v>94.29255373406879</v>
      </c>
      <c r="AJ28" s="19">
        <v>92.562615623458996</v>
      </c>
      <c r="AK28" s="45"/>
      <c r="AM28" s="13">
        <f t="shared" si="9"/>
        <v>36.870944883119321</v>
      </c>
      <c r="AN28" s="50">
        <f t="shared" si="3"/>
        <v>32.386231862288298</v>
      </c>
      <c r="AO28" s="44">
        <f t="shared" si="3"/>
        <v>36.103825169724338</v>
      </c>
      <c r="AP28" s="51">
        <f t="shared" si="3"/>
        <v>37.293691263176093</v>
      </c>
      <c r="AQ28" s="52"/>
      <c r="AT28" s="53">
        <f t="shared" si="10"/>
        <v>58.473373082885033</v>
      </c>
      <c r="AU28" s="54">
        <f t="shared" si="4"/>
        <v>42.268377852733209</v>
      </c>
      <c r="AV28" s="55">
        <f t="shared" si="4"/>
        <v>45.553322447916507</v>
      </c>
      <c r="AW28" s="56">
        <f t="shared" si="4"/>
        <v>49.572073719887989</v>
      </c>
      <c r="AX28" s="57"/>
      <c r="AY28" s="28"/>
      <c r="AZ28" s="13">
        <v>231.95370502391137</v>
      </c>
      <c r="BA28" s="8">
        <v>169.67374262141601</v>
      </c>
      <c r="BB28" s="44">
        <v>164.89127974516924</v>
      </c>
      <c r="BC28" s="19">
        <v>200.99893948927701</v>
      </c>
      <c r="BD28" s="45"/>
      <c r="BF28" s="13">
        <f t="shared" si="5"/>
        <v>179.40764030959838</v>
      </c>
      <c r="BG28" s="8">
        <f t="shared" si="5"/>
        <v>111.06466862927351</v>
      </c>
      <c r="BH28" s="58">
        <f t="shared" si="5"/>
        <v>106.7025511808248</v>
      </c>
      <c r="BI28" s="59">
        <f t="shared" si="5"/>
        <v>145.7300151289941</v>
      </c>
      <c r="BJ28" s="62"/>
      <c r="BK28" s="8"/>
      <c r="BL28" s="60">
        <f t="shared" si="11"/>
        <v>84.063322343594024</v>
      </c>
      <c r="BM28" s="8">
        <f t="shared" si="6"/>
        <v>36.410058914252005</v>
      </c>
      <c r="BN28" s="58">
        <f t="shared" si="6"/>
        <v>25.045403563183953</v>
      </c>
      <c r="BO28" s="59">
        <f t="shared" si="6"/>
        <v>58.864250145930015</v>
      </c>
      <c r="BP28" s="62"/>
      <c r="BT28" s="60">
        <f t="shared" si="7"/>
        <v>111.2802136578603</v>
      </c>
      <c r="BU28" s="8">
        <f t="shared" si="7"/>
        <v>72.119170247255525</v>
      </c>
      <c r="BV28" s="58">
        <f t="shared" si="7"/>
        <v>78.285474819309982</v>
      </c>
      <c r="BW28" s="61">
        <f t="shared" si="7"/>
        <v>89.692488670018761</v>
      </c>
      <c r="BX28" s="62"/>
    </row>
    <row r="29" spans="1:76" ht="17" thickBot="1" x14ac:dyDescent="0.25">
      <c r="A29" s="20"/>
      <c r="B29" s="64">
        <v>65.433329999999998</v>
      </c>
      <c r="C29" s="65">
        <v>59.670463057299038</v>
      </c>
      <c r="D29" s="65">
        <v>8.0001589826623167</v>
      </c>
      <c r="E29" s="184">
        <v>59.01757891072991</v>
      </c>
      <c r="F29" s="184">
        <v>1.1815335439047663</v>
      </c>
      <c r="G29" s="185">
        <v>58.947866800616644</v>
      </c>
      <c r="H29" s="185">
        <v>4.5935993420464367</v>
      </c>
      <c r="I29" s="188">
        <v>48.829701770541192</v>
      </c>
      <c r="J29" s="189">
        <v>8.9126815535618356</v>
      </c>
      <c r="K29" s="111"/>
      <c r="L29" s="139"/>
      <c r="M29" s="139"/>
      <c r="N29" s="13">
        <v>79.269071318761121</v>
      </c>
      <c r="O29" s="8">
        <v>82.851869015764393</v>
      </c>
      <c r="P29" s="5">
        <v>69.601804596640847</v>
      </c>
      <c r="Q29" s="42">
        <v>86.986175320190995</v>
      </c>
      <c r="R29" s="9"/>
      <c r="T29" s="43"/>
      <c r="U29" s="13">
        <v>130.66634967335426</v>
      </c>
      <c r="V29" s="8">
        <v>133.27891676328201</v>
      </c>
      <c r="W29" s="44">
        <v>145.85455744398752</v>
      </c>
      <c r="X29" s="19">
        <v>163.568801297883</v>
      </c>
      <c r="Y29" s="45"/>
      <c r="AA29" s="46">
        <f t="shared" si="8"/>
        <v>51.397278354593141</v>
      </c>
      <c r="AB29" s="43">
        <f t="shared" si="2"/>
        <v>50.427047747517619</v>
      </c>
      <c r="AC29" s="47">
        <f t="shared" si="2"/>
        <v>76.25275284734667</v>
      </c>
      <c r="AD29" s="48">
        <f t="shared" si="2"/>
        <v>76.582625977692004</v>
      </c>
      <c r="AE29" s="49"/>
      <c r="AG29" s="13">
        <v>100</v>
      </c>
      <c r="AH29" s="8">
        <v>100</v>
      </c>
      <c r="AI29" s="44">
        <v>100</v>
      </c>
      <c r="AJ29" s="19">
        <v>100</v>
      </c>
      <c r="AK29" s="45"/>
      <c r="AM29" s="13">
        <f t="shared" si="9"/>
        <v>20.730928681238879</v>
      </c>
      <c r="AN29" s="50">
        <f t="shared" si="3"/>
        <v>17.148130984235607</v>
      </c>
      <c r="AO29" s="44">
        <f t="shared" si="3"/>
        <v>30.398195403359153</v>
      </c>
      <c r="AP29" s="51">
        <f t="shared" si="3"/>
        <v>13.013824679809005</v>
      </c>
      <c r="AQ29" s="52"/>
      <c r="AT29" s="53">
        <f t="shared" si="10"/>
        <v>30.666349673354262</v>
      </c>
      <c r="AU29" s="54">
        <f t="shared" si="4"/>
        <v>33.278916763282012</v>
      </c>
      <c r="AV29" s="55">
        <f t="shared" si="4"/>
        <v>45.854557443987517</v>
      </c>
      <c r="AW29" s="56">
        <f t="shared" si="4"/>
        <v>63.568801297882999</v>
      </c>
      <c r="AX29" s="57"/>
      <c r="AY29" s="28"/>
      <c r="AZ29" s="13">
        <v>155.94591722609292</v>
      </c>
      <c r="BA29" s="8">
        <v>143.427245273354</v>
      </c>
      <c r="BB29" s="44">
        <v>171.59883202742208</v>
      </c>
      <c r="BC29" s="19">
        <v>194.49599127672201</v>
      </c>
      <c r="BD29" s="45"/>
      <c r="BF29" s="13">
        <f t="shared" si="5"/>
        <v>76.676845907331796</v>
      </c>
      <c r="BG29" s="8">
        <f t="shared" si="5"/>
        <v>60.57537625758961</v>
      </c>
      <c r="BH29" s="58">
        <f t="shared" si="5"/>
        <v>101.99702743078123</v>
      </c>
      <c r="BI29" s="59">
        <f t="shared" si="5"/>
        <v>107.50981595653101</v>
      </c>
      <c r="BJ29" s="62"/>
      <c r="BK29" s="8"/>
      <c r="BL29" s="60">
        <f t="shared" si="11"/>
        <v>25.279567552738655</v>
      </c>
      <c r="BM29" s="8">
        <f t="shared" si="6"/>
        <v>10.148328510071991</v>
      </c>
      <c r="BN29" s="58">
        <f t="shared" si="6"/>
        <v>25.74427458343456</v>
      </c>
      <c r="BO29" s="59">
        <f t="shared" si="6"/>
        <v>30.92718997883901</v>
      </c>
      <c r="BP29" s="62"/>
      <c r="BT29" s="60">
        <f t="shared" si="7"/>
        <v>38.686399579524604</v>
      </c>
      <c r="BU29" s="8">
        <f t="shared" si="7"/>
        <v>40.166766493764875</v>
      </c>
      <c r="BV29" s="58">
        <f t="shared" si="7"/>
        <v>65.881276656152338</v>
      </c>
      <c r="BW29" s="61">
        <f t="shared" si="7"/>
        <v>73.079200302680263</v>
      </c>
      <c r="BX29" s="62"/>
    </row>
    <row r="30" spans="1:76" x14ac:dyDescent="0.2">
      <c r="A30" s="20"/>
      <c r="B30" s="20"/>
      <c r="C30" s="20"/>
      <c r="D30" s="20"/>
      <c r="E30" s="20"/>
      <c r="F30" s="20"/>
      <c r="G30" s="20"/>
      <c r="H30" s="20"/>
      <c r="K30" s="111"/>
      <c r="L30" s="140"/>
      <c r="M30" s="140"/>
      <c r="N30" s="13">
        <v>61.151042448920073</v>
      </c>
      <c r="O30" s="8">
        <v>67.130404225198603</v>
      </c>
      <c r="P30" s="5">
        <v>61.713543609496305</v>
      </c>
      <c r="Q30" s="42">
        <v>70.118806573703694</v>
      </c>
      <c r="R30" s="9"/>
      <c r="T30" s="43"/>
      <c r="U30" s="13">
        <v>125.60538150365912</v>
      </c>
      <c r="V30" s="8">
        <v>127.124074931921</v>
      </c>
      <c r="W30" s="44">
        <v>138.25248795238554</v>
      </c>
      <c r="X30" s="19">
        <v>148.96131966953001</v>
      </c>
      <c r="Y30" s="45"/>
      <c r="AA30" s="46">
        <f t="shared" si="8"/>
        <v>64.454339054739052</v>
      </c>
      <c r="AB30" s="43">
        <f t="shared" si="2"/>
        <v>59.993670706722398</v>
      </c>
      <c r="AC30" s="47">
        <f t="shared" si="2"/>
        <v>76.538944342889238</v>
      </c>
      <c r="AD30" s="48">
        <f t="shared" si="2"/>
        <v>78.84251309582632</v>
      </c>
      <c r="AE30" s="49"/>
      <c r="AG30" s="13">
        <v>88.040242787104134</v>
      </c>
      <c r="AH30" s="8">
        <v>91.805949036177594</v>
      </c>
      <c r="AI30" s="44">
        <v>96.158539570935019</v>
      </c>
      <c r="AJ30" s="19">
        <v>93.933903967229995</v>
      </c>
      <c r="AK30" s="45"/>
      <c r="AM30" s="13">
        <f t="shared" si="9"/>
        <v>26.889200338184061</v>
      </c>
      <c r="AN30" s="50">
        <f t="shared" si="3"/>
        <v>24.675544810978991</v>
      </c>
      <c r="AO30" s="44">
        <f t="shared" si="3"/>
        <v>34.444995961438714</v>
      </c>
      <c r="AP30" s="51">
        <f t="shared" si="3"/>
        <v>23.815097393526301</v>
      </c>
      <c r="AQ30" s="52"/>
      <c r="AT30" s="53">
        <f t="shared" si="10"/>
        <v>37.565138716554991</v>
      </c>
      <c r="AU30" s="54">
        <f t="shared" si="4"/>
        <v>35.318125895743407</v>
      </c>
      <c r="AV30" s="55">
        <f t="shared" si="4"/>
        <v>42.093948381450524</v>
      </c>
      <c r="AW30" s="56">
        <f t="shared" si="4"/>
        <v>55.027415702300019</v>
      </c>
      <c r="AX30" s="57"/>
      <c r="AY30" s="28"/>
      <c r="AZ30" s="13">
        <v>167.38854209369961</v>
      </c>
      <c r="BA30" s="8">
        <v>156.665747407905</v>
      </c>
      <c r="BB30" s="44">
        <v>180.20256439224457</v>
      </c>
      <c r="BC30" s="19">
        <v>201.463855083943</v>
      </c>
      <c r="BD30" s="45"/>
      <c r="BF30" s="13">
        <f t="shared" si="5"/>
        <v>106.23749964477955</v>
      </c>
      <c r="BG30" s="8">
        <f t="shared" si="5"/>
        <v>89.535343182706399</v>
      </c>
      <c r="BH30" s="58">
        <f t="shared" si="5"/>
        <v>118.48902078274827</v>
      </c>
      <c r="BI30" s="59">
        <f t="shared" si="5"/>
        <v>131.34504851023931</v>
      </c>
      <c r="BJ30" s="62"/>
      <c r="BK30" s="8"/>
      <c r="BL30" s="60">
        <f t="shared" si="11"/>
        <v>41.783160590040495</v>
      </c>
      <c r="BM30" s="8">
        <f t="shared" si="6"/>
        <v>29.541672475984001</v>
      </c>
      <c r="BN30" s="58">
        <f t="shared" si="6"/>
        <v>41.950076439859032</v>
      </c>
      <c r="BO30" s="59">
        <f>BI30-AD30</f>
        <v>52.502535414412989</v>
      </c>
      <c r="BP30" s="62"/>
      <c r="BT30" s="60">
        <f t="shared" si="7"/>
        <v>61.430087226940458</v>
      </c>
      <c r="BU30" s="8">
        <f t="shared" si="7"/>
        <v>52.61122185003336</v>
      </c>
      <c r="BV30" s="58">
        <f t="shared" si="7"/>
        <v>68.208606927204926</v>
      </c>
      <c r="BW30" s="61">
        <f t="shared" si="7"/>
        <v>78.477399133225802</v>
      </c>
      <c r="BX30" s="62"/>
    </row>
    <row r="31" spans="1:76" x14ac:dyDescent="0.2">
      <c r="A31" s="20"/>
      <c r="B31" s="20"/>
      <c r="C31" s="20"/>
      <c r="D31" s="20"/>
      <c r="E31" s="20"/>
      <c r="F31" s="112"/>
      <c r="G31" s="20"/>
      <c r="H31" s="20"/>
      <c r="I31" s="20"/>
      <c r="J31" s="20"/>
      <c r="K31" s="111"/>
      <c r="L31" s="148"/>
      <c r="M31" s="147"/>
      <c r="N31" s="13">
        <v>56.251036355694758</v>
      </c>
      <c r="O31" s="8">
        <v>61.8719161872963</v>
      </c>
      <c r="P31" s="5">
        <v>57.673475141316217</v>
      </c>
      <c r="Q31" s="42">
        <v>62.270437873993998</v>
      </c>
      <c r="R31" s="9"/>
      <c r="T31" s="43"/>
      <c r="U31" s="13">
        <v>121.90433053278224</v>
      </c>
      <c r="V31" s="8">
        <v>123.074154720313</v>
      </c>
      <c r="W31" s="44">
        <v>135.31073036429297</v>
      </c>
      <c r="X31" s="19">
        <v>140.87130182384499</v>
      </c>
      <c r="Y31" s="45"/>
      <c r="AA31" s="46">
        <f t="shared" si="8"/>
        <v>65.653294177087474</v>
      </c>
      <c r="AB31" s="43">
        <f t="shared" si="2"/>
        <v>61.202238533016704</v>
      </c>
      <c r="AC31" s="47">
        <f t="shared" si="2"/>
        <v>77.637255222976748</v>
      </c>
      <c r="AD31" s="48">
        <f t="shared" si="2"/>
        <v>78.600863949850989</v>
      </c>
      <c r="AE31" s="49"/>
      <c r="AG31" s="13">
        <v>81.636926737934772</v>
      </c>
      <c r="AH31" s="8">
        <v>90.686030861965406</v>
      </c>
      <c r="AI31" s="44">
        <v>96.142608834437112</v>
      </c>
      <c r="AJ31" s="19">
        <v>95.188538762159496</v>
      </c>
      <c r="AK31" s="45"/>
      <c r="AM31" s="13">
        <f t="shared" si="9"/>
        <v>25.385890382240014</v>
      </c>
      <c r="AN31" s="50">
        <f t="shared" si="3"/>
        <v>28.814114674669106</v>
      </c>
      <c r="AO31" s="44">
        <f t="shared" si="3"/>
        <v>38.469133693120895</v>
      </c>
      <c r="AP31" s="51">
        <f t="shared" si="3"/>
        <v>32.918100888165498</v>
      </c>
      <c r="AQ31" s="52"/>
      <c r="AT31" s="53">
        <f t="shared" si="10"/>
        <v>40.267403794847461</v>
      </c>
      <c r="AU31" s="54">
        <f t="shared" si="4"/>
        <v>32.388123858347598</v>
      </c>
      <c r="AV31" s="55">
        <f t="shared" si="4"/>
        <v>39.168121529855853</v>
      </c>
      <c r="AW31" s="56">
        <f t="shared" si="4"/>
        <v>45.682763061685492</v>
      </c>
      <c r="AX31" s="57"/>
      <c r="AY31" s="28"/>
      <c r="AZ31" s="13">
        <v>151.48836065412274</v>
      </c>
      <c r="BA31" s="8">
        <v>154.746006812931</v>
      </c>
      <c r="BB31" s="44">
        <v>180.78206991173349</v>
      </c>
      <c r="BC31" s="19">
        <v>202.60407910367701</v>
      </c>
      <c r="BD31" s="45"/>
      <c r="BF31" s="13">
        <f t="shared" si="5"/>
        <v>95.237324298427978</v>
      </c>
      <c r="BG31" s="8">
        <f t="shared" si="5"/>
        <v>92.874090625634693</v>
      </c>
      <c r="BH31" s="58">
        <f t="shared" si="5"/>
        <v>123.10859477041727</v>
      </c>
      <c r="BI31" s="59">
        <f t="shared" si="5"/>
        <v>140.333641229683</v>
      </c>
      <c r="BJ31" s="62"/>
      <c r="BK31" s="8"/>
      <c r="BL31" s="60">
        <f t="shared" si="11"/>
        <v>29.584030121340504</v>
      </c>
      <c r="BM31" s="8">
        <f t="shared" si="6"/>
        <v>31.671852092617989</v>
      </c>
      <c r="BN31" s="58">
        <f t="shared" si="6"/>
        <v>45.471339547440522</v>
      </c>
      <c r="BO31" s="59">
        <f t="shared" si="6"/>
        <v>61.732777279832007</v>
      </c>
      <c r="BP31" s="62"/>
      <c r="BT31" s="60">
        <f t="shared" si="7"/>
        <v>71.585176742740771</v>
      </c>
      <c r="BU31" s="8">
        <f t="shared" si="7"/>
        <v>52.347051544845499</v>
      </c>
      <c r="BV31" s="58">
        <f t="shared" si="7"/>
        <v>67.913579741610775</v>
      </c>
      <c r="BW31" s="61">
        <f t="shared" si="7"/>
        <v>73.361878639950888</v>
      </c>
      <c r="BX31" s="62"/>
    </row>
    <row r="32" spans="1:7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111"/>
      <c r="L32" s="148"/>
      <c r="M32" s="147"/>
      <c r="N32" s="13">
        <v>65.847814681270947</v>
      </c>
      <c r="O32" s="9">
        <v>91.2051636978495</v>
      </c>
      <c r="P32" s="5">
        <v>89.449072834688195</v>
      </c>
      <c r="Q32" s="42">
        <v>80.065716830636205</v>
      </c>
      <c r="R32" s="9"/>
      <c r="U32" s="13">
        <v>128.74416360869887</v>
      </c>
      <c r="V32" s="9">
        <v>121.735429123918</v>
      </c>
      <c r="W32" s="44">
        <v>132.91616446430643</v>
      </c>
      <c r="X32" s="19">
        <v>158.40937018757</v>
      </c>
      <c r="Y32" s="45"/>
      <c r="AA32" s="46">
        <f t="shared" si="8"/>
        <v>62.896348927427923</v>
      </c>
      <c r="AB32" s="43">
        <f t="shared" si="2"/>
        <v>30.530265426068496</v>
      </c>
      <c r="AC32" s="47">
        <f t="shared" si="2"/>
        <v>43.467091629618238</v>
      </c>
      <c r="AD32" s="48">
        <f t="shared" si="2"/>
        <v>78.3436533569338</v>
      </c>
      <c r="AE32" s="49"/>
      <c r="AG32" s="13">
        <v>100</v>
      </c>
      <c r="AH32" s="9">
        <v>100</v>
      </c>
      <c r="AI32" s="44">
        <v>100</v>
      </c>
      <c r="AJ32" s="19">
        <v>100</v>
      </c>
      <c r="AK32" s="45"/>
      <c r="AM32" s="13">
        <f t="shared" si="9"/>
        <v>34.152185318729053</v>
      </c>
      <c r="AN32" s="50">
        <f t="shared" si="3"/>
        <v>8.7948363021505003</v>
      </c>
      <c r="AO32" s="44">
        <f t="shared" si="3"/>
        <v>10.550927165311805</v>
      </c>
      <c r="AP32" s="51">
        <f t="shared" si="3"/>
        <v>19.934283169363795</v>
      </c>
      <c r="AQ32" s="52"/>
      <c r="AT32" s="53">
        <f t="shared" si="10"/>
        <v>28.744163608698869</v>
      </c>
      <c r="AU32" s="54">
        <f t="shared" si="4"/>
        <v>21.735429123917996</v>
      </c>
      <c r="AV32" s="55">
        <f t="shared" si="4"/>
        <v>32.916164464306434</v>
      </c>
      <c r="AW32" s="56">
        <f t="shared" si="4"/>
        <v>58.409370187570005</v>
      </c>
      <c r="AX32" s="57"/>
      <c r="AY32" s="28"/>
      <c r="AZ32" s="13">
        <v>180.85007562331344</v>
      </c>
      <c r="BA32" s="9">
        <v>137.983567454314</v>
      </c>
      <c r="BB32" s="44">
        <v>153.1582530264921</v>
      </c>
      <c r="BC32" s="19">
        <v>183.60971122593199</v>
      </c>
      <c r="BD32" s="45"/>
      <c r="BF32" s="13">
        <f t="shared" si="5"/>
        <v>115.0022609420425</v>
      </c>
      <c r="BG32" s="8">
        <f t="shared" si="5"/>
        <v>46.778403756464499</v>
      </c>
      <c r="BH32" s="58">
        <f t="shared" si="5"/>
        <v>63.70918019180391</v>
      </c>
      <c r="BI32" s="59">
        <f t="shared" si="5"/>
        <v>103.54399439529578</v>
      </c>
      <c r="BJ32" s="62"/>
      <c r="BK32" s="8"/>
      <c r="BL32" s="60">
        <f t="shared" si="11"/>
        <v>52.105912014614574</v>
      </c>
      <c r="BM32" s="8">
        <f t="shared" si="6"/>
        <v>16.248138330396003</v>
      </c>
      <c r="BN32" s="58">
        <f t="shared" si="6"/>
        <v>20.242088562185671</v>
      </c>
      <c r="BO32" s="59">
        <f t="shared" si="6"/>
        <v>25.200341038361984</v>
      </c>
      <c r="BP32" s="62"/>
      <c r="BT32" s="60">
        <f t="shared" si="7"/>
        <v>43.652418455846728</v>
      </c>
      <c r="BU32" s="8">
        <f t="shared" si="7"/>
        <v>23.831358053283655</v>
      </c>
      <c r="BV32" s="58">
        <f t="shared" si="7"/>
        <v>36.79877657886869</v>
      </c>
      <c r="BW32" s="61">
        <f t="shared" si="7"/>
        <v>72.951785732617509</v>
      </c>
      <c r="BX32" s="62"/>
    </row>
    <row r="33" spans="1:84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11"/>
      <c r="L33" s="148"/>
      <c r="M33" s="147"/>
      <c r="N33" s="13">
        <v>60.672039114002573</v>
      </c>
      <c r="O33" s="9">
        <v>77.193335593375494</v>
      </c>
      <c r="P33" s="5">
        <v>67.724852386479071</v>
      </c>
      <c r="Q33" s="42">
        <v>63.045031333651302</v>
      </c>
      <c r="R33" s="9"/>
      <c r="U33" s="13">
        <v>129.52906615742955</v>
      </c>
      <c r="V33" s="9">
        <v>121.95094460413</v>
      </c>
      <c r="W33" s="44">
        <v>132.78692668863516</v>
      </c>
      <c r="X33" s="19">
        <v>146.38376593654601</v>
      </c>
      <c r="Y33" s="45"/>
      <c r="AA33" s="46">
        <f t="shared" si="8"/>
        <v>68.857027043426982</v>
      </c>
      <c r="AB33" s="43">
        <f t="shared" si="2"/>
        <v>44.757609010754507</v>
      </c>
      <c r="AC33" s="47">
        <f t="shared" si="2"/>
        <v>65.062074302156091</v>
      </c>
      <c r="AD33" s="48">
        <f t="shared" si="2"/>
        <v>83.338734602894704</v>
      </c>
      <c r="AE33" s="49"/>
      <c r="AG33" s="13">
        <v>89.824378393173575</v>
      </c>
      <c r="AH33" s="9">
        <v>93.938461891993995</v>
      </c>
      <c r="AI33" s="44">
        <v>93.589525375173793</v>
      </c>
      <c r="AJ33" s="19">
        <v>91.660935128915696</v>
      </c>
      <c r="AK33" s="45"/>
      <c r="AM33" s="13">
        <f t="shared" si="9"/>
        <v>29.152339279171002</v>
      </c>
      <c r="AN33" s="50">
        <f t="shared" si="3"/>
        <v>16.745126298618501</v>
      </c>
      <c r="AO33" s="44">
        <f t="shared" si="3"/>
        <v>25.864672988694721</v>
      </c>
      <c r="AP33" s="51">
        <f t="shared" si="3"/>
        <v>28.615903795264394</v>
      </c>
      <c r="AQ33" s="52"/>
      <c r="AT33" s="53">
        <f t="shared" si="10"/>
        <v>39.704687764255979</v>
      </c>
      <c r="AU33" s="54">
        <f t="shared" si="4"/>
        <v>28.012482712136006</v>
      </c>
      <c r="AV33" s="55">
        <f t="shared" si="4"/>
        <v>39.19740131346137</v>
      </c>
      <c r="AW33" s="56">
        <f t="shared" si="4"/>
        <v>54.722830807630309</v>
      </c>
      <c r="AX33" s="57"/>
      <c r="AY33" s="28"/>
      <c r="AZ33" s="13">
        <v>178.90780908542098</v>
      </c>
      <c r="BA33" s="9">
        <v>140.990710158311</v>
      </c>
      <c r="BB33" s="44">
        <v>163.75069293669338</v>
      </c>
      <c r="BC33" s="19">
        <v>191.34012118160501</v>
      </c>
      <c r="BD33" s="45"/>
      <c r="BF33" s="13">
        <f t="shared" si="5"/>
        <v>118.23576997141841</v>
      </c>
      <c r="BG33" s="8">
        <f t="shared" si="5"/>
        <v>63.79737456493551</v>
      </c>
      <c r="BH33" s="58">
        <f t="shared" si="5"/>
        <v>96.025840550214312</v>
      </c>
      <c r="BI33" s="59">
        <f t="shared" si="5"/>
        <v>128.2950898479537</v>
      </c>
      <c r="BJ33" s="62"/>
      <c r="BK33" s="8"/>
      <c r="BL33" s="60">
        <f t="shared" si="11"/>
        <v>49.378742927991425</v>
      </c>
      <c r="BM33" s="8">
        <f t="shared" si="6"/>
        <v>19.039765554181002</v>
      </c>
      <c r="BN33" s="58">
        <f t="shared" si="6"/>
        <v>30.963766248058221</v>
      </c>
      <c r="BO33" s="59">
        <f t="shared" si="6"/>
        <v>44.956355245059001</v>
      </c>
      <c r="BP33" s="62"/>
      <c r="BT33" s="60">
        <f t="shared" si="7"/>
        <v>65.441492232774621</v>
      </c>
      <c r="BU33" s="8">
        <f t="shared" si="7"/>
        <v>36.288732047666507</v>
      </c>
      <c r="BV33" s="58">
        <f t="shared" si="7"/>
        <v>57.877425985039039</v>
      </c>
      <c r="BW33" s="61">
        <f t="shared" si="7"/>
        <v>86.79959332246554</v>
      </c>
      <c r="BX33" s="62"/>
    </row>
    <row r="34" spans="1:84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111"/>
      <c r="L34" s="139"/>
      <c r="M34" s="139"/>
      <c r="N34" s="13">
        <v>56.506829670493673</v>
      </c>
      <c r="O34" s="9">
        <v>70.698741497860993</v>
      </c>
      <c r="P34" s="5">
        <v>60.396692716319116</v>
      </c>
      <c r="Q34" s="42">
        <v>55.196409554199697</v>
      </c>
      <c r="R34" s="9"/>
      <c r="U34" s="13">
        <v>119.79884149218262</v>
      </c>
      <c r="V34" s="9">
        <v>111.793469321259</v>
      </c>
      <c r="W34" s="44">
        <v>119.74003956867226</v>
      </c>
      <c r="X34" s="19">
        <v>139.93145351718499</v>
      </c>
      <c r="Y34" s="45"/>
      <c r="AA34" s="46">
        <f t="shared" si="8"/>
        <v>63.292011821688945</v>
      </c>
      <c r="AB34" s="43">
        <f t="shared" si="2"/>
        <v>41.094727823398003</v>
      </c>
      <c r="AC34" s="47">
        <f t="shared" si="2"/>
        <v>59.343346852353143</v>
      </c>
      <c r="AD34" s="48">
        <f t="shared" si="2"/>
        <v>84.735043962985287</v>
      </c>
      <c r="AE34" s="49"/>
      <c r="AG34" s="13">
        <v>89.640148969865876</v>
      </c>
      <c r="AH34" s="9">
        <v>92.897905140587895</v>
      </c>
      <c r="AI34" s="44">
        <v>91.960212010644028</v>
      </c>
      <c r="AJ34" s="19">
        <v>90.886377317204094</v>
      </c>
      <c r="AK34" s="45"/>
      <c r="AM34" s="13">
        <f t="shared" si="9"/>
        <v>33.133319299372204</v>
      </c>
      <c r="AN34" s="50">
        <f t="shared" si="3"/>
        <v>22.199163642726901</v>
      </c>
      <c r="AO34" s="44">
        <f t="shared" si="3"/>
        <v>31.563519294324912</v>
      </c>
      <c r="AP34" s="51">
        <f t="shared" si="3"/>
        <v>35.689967763004397</v>
      </c>
      <c r="AQ34" s="52"/>
      <c r="AT34" s="53">
        <f t="shared" si="10"/>
        <v>30.158692522316741</v>
      </c>
      <c r="AU34" s="54">
        <f t="shared" si="4"/>
        <v>18.895564180671101</v>
      </c>
      <c r="AV34" s="55">
        <f t="shared" si="4"/>
        <v>27.779827558028231</v>
      </c>
      <c r="AW34" s="56">
        <f t="shared" si="4"/>
        <v>49.04507619998089</v>
      </c>
      <c r="AX34" s="57"/>
      <c r="AY34" s="28"/>
      <c r="AZ34" s="13">
        <v>173.35858100303872</v>
      </c>
      <c r="BA34" s="9">
        <v>139.24771418920901</v>
      </c>
      <c r="BB34" s="44">
        <v>169.35379601643365</v>
      </c>
      <c r="BC34" s="19">
        <v>194.69121108649699</v>
      </c>
      <c r="BD34" s="45"/>
      <c r="BF34" s="13">
        <f t="shared" si="5"/>
        <v>116.85175133254505</v>
      </c>
      <c r="BG34" s="8">
        <f t="shared" si="5"/>
        <v>68.548972691348013</v>
      </c>
      <c r="BH34" s="58">
        <f t="shared" si="5"/>
        <v>108.95710330011454</v>
      </c>
      <c r="BI34" s="59">
        <f t="shared" si="5"/>
        <v>139.49480153229729</v>
      </c>
      <c r="BJ34" s="62"/>
      <c r="BK34" s="8"/>
      <c r="BL34" s="60">
        <f t="shared" si="11"/>
        <v>53.559739510856105</v>
      </c>
      <c r="BM34" s="8">
        <f t="shared" si="6"/>
        <v>27.45424486795001</v>
      </c>
      <c r="BN34" s="58">
        <f t="shared" si="6"/>
        <v>49.613756447761396</v>
      </c>
      <c r="BO34" s="59">
        <f t="shared" si="6"/>
        <v>54.759757569312001</v>
      </c>
      <c r="BP34" s="62"/>
      <c r="BT34" s="60">
        <f t="shared" si="7"/>
        <v>53.371765321431205</v>
      </c>
      <c r="BU34" s="8">
        <f t="shared" si="7"/>
        <v>26.726874878307122</v>
      </c>
      <c r="BV34" s="58">
        <f t="shared" si="7"/>
        <v>45.995610535346671</v>
      </c>
      <c r="BW34" s="61">
        <f t="shared" si="7"/>
        <v>88.855555272705658</v>
      </c>
      <c r="BX34" s="62"/>
    </row>
    <row r="35" spans="1:84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111"/>
      <c r="L35" s="140"/>
      <c r="M35" s="140"/>
      <c r="N35" s="13">
        <v>50.863807289393947</v>
      </c>
      <c r="O35" s="9">
        <v>63.246323443517497</v>
      </c>
      <c r="Q35" s="42">
        <v>83.316749653174696</v>
      </c>
      <c r="R35" s="9"/>
      <c r="T35" s="43"/>
      <c r="U35" s="13">
        <v>123.33890609422399</v>
      </c>
      <c r="V35" s="9">
        <v>108.719009165835</v>
      </c>
      <c r="W35" s="44"/>
      <c r="X35" s="19">
        <v>151.71535444475401</v>
      </c>
      <c r="Y35" s="9"/>
      <c r="AA35" s="46">
        <f t="shared" si="8"/>
        <v>72.47509880483004</v>
      </c>
      <c r="AB35" s="43">
        <f t="shared" si="2"/>
        <v>45.472685722317507</v>
      </c>
      <c r="AC35" s="47"/>
      <c r="AD35" s="48">
        <f t="shared" si="2"/>
        <v>68.398604791579316</v>
      </c>
      <c r="AE35" s="46"/>
      <c r="AG35" s="13">
        <v>100</v>
      </c>
      <c r="AH35" s="9">
        <v>100</v>
      </c>
      <c r="AI35" s="44"/>
      <c r="AJ35" s="19">
        <v>100</v>
      </c>
      <c r="AK35" s="9"/>
      <c r="AM35" s="13">
        <f t="shared" si="9"/>
        <v>49.136192710606053</v>
      </c>
      <c r="AN35" s="50">
        <f t="shared" si="3"/>
        <v>36.753676556482503</v>
      </c>
      <c r="AO35" s="44"/>
      <c r="AP35" s="51">
        <f t="shared" si="3"/>
        <v>16.683250346825304</v>
      </c>
      <c r="AQ35" s="13"/>
      <c r="AT35" s="53">
        <f t="shared" si="10"/>
        <v>23.338906094223987</v>
      </c>
      <c r="AU35" s="54">
        <f t="shared" si="4"/>
        <v>8.7190091658350042</v>
      </c>
      <c r="AV35" s="55"/>
      <c r="AW35" s="56">
        <f t="shared" si="4"/>
        <v>51.715354444754013</v>
      </c>
      <c r="AX35" s="57"/>
      <c r="AY35" s="28"/>
      <c r="AZ35" s="13">
        <v>198.66383605599248</v>
      </c>
      <c r="BA35" s="9">
        <v>146.66977218419601</v>
      </c>
      <c r="BB35" s="44"/>
      <c r="BC35" s="19">
        <v>191.66704979165999</v>
      </c>
      <c r="BD35" s="9"/>
      <c r="BF35" s="13">
        <f t="shared" si="5"/>
        <v>147.80002876659853</v>
      </c>
      <c r="BG35" s="8">
        <f t="shared" si="5"/>
        <v>83.423448740678509</v>
      </c>
      <c r="BH35" s="58"/>
      <c r="BI35" s="59">
        <f>BC35-Q35</f>
        <v>108.3503001384853</v>
      </c>
      <c r="BJ35" s="8"/>
      <c r="BK35" s="8"/>
      <c r="BL35" s="60">
        <f t="shared" si="11"/>
        <v>75.32492996176849</v>
      </c>
      <c r="BM35" s="8">
        <f t="shared" si="6"/>
        <v>37.950763018361002</v>
      </c>
      <c r="BN35" s="58"/>
      <c r="BO35" s="59">
        <f t="shared" si="6"/>
        <v>39.951695346905979</v>
      </c>
      <c r="BP35" s="60"/>
      <c r="BT35" s="60">
        <f t="shared" si="7"/>
        <v>45.88509460456882</v>
      </c>
      <c r="BU35" s="8">
        <f t="shared" si="7"/>
        <v>13.785796060733187</v>
      </c>
      <c r="BV35" s="58"/>
      <c r="BW35" s="61">
        <f>100*AW35/Q35</f>
        <v>62.070777676795089</v>
      </c>
      <c r="BX35" s="8"/>
    </row>
    <row r="36" spans="1:84" ht="19" x14ac:dyDescent="0.25">
      <c r="A36" s="20"/>
      <c r="B36" s="67"/>
      <c r="C36" s="67"/>
      <c r="D36" s="344"/>
      <c r="E36" s="344"/>
      <c r="F36" s="344"/>
      <c r="G36" s="344"/>
      <c r="H36" s="344"/>
      <c r="I36" s="344"/>
      <c r="J36" s="344"/>
      <c r="K36" s="111"/>
      <c r="L36" s="140"/>
      <c r="M36" s="140"/>
      <c r="N36" s="13">
        <v>44.463112632946896</v>
      </c>
      <c r="O36" s="9">
        <v>52.8630513861401</v>
      </c>
      <c r="Q36" s="42">
        <v>63.864347215130501</v>
      </c>
      <c r="R36" s="9"/>
      <c r="T36" s="43"/>
      <c r="U36" s="13">
        <v>118.23941808402323</v>
      </c>
      <c r="V36" s="9">
        <v>104.40978711639001</v>
      </c>
      <c r="W36" s="44"/>
      <c r="X36" s="19">
        <v>142.26260688625999</v>
      </c>
      <c r="Y36" s="9"/>
      <c r="AA36" s="46">
        <f t="shared" si="8"/>
        <v>73.776305451076325</v>
      </c>
      <c r="AB36" s="43">
        <f t="shared" si="2"/>
        <v>51.546735730249907</v>
      </c>
      <c r="AC36" s="47"/>
      <c r="AD36" s="48">
        <f t="shared" si="2"/>
        <v>78.398259671129495</v>
      </c>
      <c r="AE36" s="46"/>
      <c r="AG36" s="13">
        <v>99.60115091091275</v>
      </c>
      <c r="AH36" s="9">
        <v>98.6000278742288</v>
      </c>
      <c r="AI36" s="44"/>
      <c r="AJ36" s="19">
        <v>87.510756982716501</v>
      </c>
      <c r="AK36" s="9"/>
      <c r="AM36" s="13">
        <f t="shared" si="9"/>
        <v>55.138038277965855</v>
      </c>
      <c r="AN36" s="50">
        <f t="shared" si="3"/>
        <v>45.7369764880887</v>
      </c>
      <c r="AO36" s="44"/>
      <c r="AP36" s="51">
        <f t="shared" si="3"/>
        <v>23.646409767586</v>
      </c>
      <c r="AQ36" s="13"/>
      <c r="AT36" s="53">
        <f t="shared" si="10"/>
        <v>18.638267173110471</v>
      </c>
      <c r="AU36" s="54">
        <f t="shared" si="4"/>
        <v>5.8097592421612063</v>
      </c>
      <c r="AV36" s="55"/>
      <c r="AW36" s="56">
        <f t="shared" si="4"/>
        <v>54.751849903543494</v>
      </c>
      <c r="AX36" s="57"/>
      <c r="AY36" s="28"/>
      <c r="AZ36" s="13">
        <v>186.4461365356494</v>
      </c>
      <c r="BA36" s="9">
        <v>146.32958154714601</v>
      </c>
      <c r="BB36" s="44"/>
      <c r="BC36" s="19">
        <v>188.96086852254501</v>
      </c>
      <c r="BD36" s="9"/>
      <c r="BF36" s="13">
        <f t="shared" si="5"/>
        <v>141.98302390270251</v>
      </c>
      <c r="BG36" s="8">
        <f t="shared" si="5"/>
        <v>93.466530161005906</v>
      </c>
      <c r="BH36" s="58"/>
      <c r="BI36" s="59">
        <f>BC36-Q36</f>
        <v>125.09652130741452</v>
      </c>
      <c r="BJ36" s="8"/>
      <c r="BK36" s="8"/>
      <c r="BL36" s="60">
        <f t="shared" si="11"/>
        <v>68.206718451626188</v>
      </c>
      <c r="BM36" s="8">
        <f t="shared" si="6"/>
        <v>41.919794430755999</v>
      </c>
      <c r="BN36" s="58"/>
      <c r="BO36" s="59">
        <f t="shared" si="6"/>
        <v>46.698261636285025</v>
      </c>
      <c r="BP36" s="60"/>
      <c r="BT36" s="60">
        <f t="shared" si="7"/>
        <v>41.918493936701203</v>
      </c>
      <c r="BU36" s="8">
        <f t="shared" si="7"/>
        <v>10.990207885889156</v>
      </c>
      <c r="BV36" s="58"/>
      <c r="BW36" s="61">
        <f>100*AW36/Q36</f>
        <v>85.731479755220761</v>
      </c>
      <c r="BX36" s="8"/>
    </row>
    <row r="37" spans="1:84" ht="19" x14ac:dyDescent="0.25">
      <c r="A37" s="20"/>
      <c r="B37" s="68"/>
      <c r="C37" s="67"/>
      <c r="D37" s="69"/>
      <c r="E37" s="69"/>
      <c r="F37" s="69"/>
      <c r="G37" s="69"/>
      <c r="H37" s="69"/>
      <c r="I37" s="69"/>
      <c r="J37" s="69"/>
      <c r="K37" s="111"/>
      <c r="L37" s="148"/>
      <c r="M37" s="147"/>
      <c r="N37" s="13">
        <v>41.963832740004591</v>
      </c>
      <c r="O37" s="9">
        <v>48.371887364332103</v>
      </c>
      <c r="Q37" s="42">
        <v>56.682060965098103</v>
      </c>
      <c r="R37" s="9"/>
      <c r="T37" s="43"/>
      <c r="U37" s="13">
        <v>114.22511381655175</v>
      </c>
      <c r="V37" s="9">
        <v>101.402093929035</v>
      </c>
      <c r="W37" s="44"/>
      <c r="X37" s="19">
        <v>136.53574279000401</v>
      </c>
      <c r="Y37" s="9"/>
      <c r="AA37" s="46">
        <f t="shared" si="8"/>
        <v>72.261281076547164</v>
      </c>
      <c r="AB37" s="43">
        <f t="shared" si="2"/>
        <v>53.030206564702901</v>
      </c>
      <c r="AC37" s="47"/>
      <c r="AD37" s="48">
        <f t="shared" si="2"/>
        <v>79.853681824905905</v>
      </c>
      <c r="AE37" s="46"/>
      <c r="AG37" s="13">
        <v>99.455713663977633</v>
      </c>
      <c r="AH37" s="9">
        <v>98.946405876713996</v>
      </c>
      <c r="AI37" s="44"/>
      <c r="AJ37" s="19">
        <v>86.812878990282499</v>
      </c>
      <c r="AK37" s="9"/>
      <c r="AM37" s="13">
        <f t="shared" si="9"/>
        <v>57.491880923973042</v>
      </c>
      <c r="AN37" s="50">
        <f t="shared" si="3"/>
        <v>50.574518512381893</v>
      </c>
      <c r="AO37" s="44"/>
      <c r="AP37" s="51">
        <f t="shared" si="3"/>
        <v>30.130818025184396</v>
      </c>
      <c r="AQ37" s="13"/>
      <c r="AT37" s="53">
        <f t="shared" si="10"/>
        <v>14.769400152574121</v>
      </c>
      <c r="AU37" s="54">
        <f t="shared" si="4"/>
        <v>2.4556880523210083</v>
      </c>
      <c r="AV37" s="55"/>
      <c r="AW37" s="56">
        <f t="shared" si="4"/>
        <v>49.722863799721509</v>
      </c>
      <c r="AX37" s="57"/>
      <c r="AY37" s="28"/>
      <c r="AZ37" s="13">
        <v>190.58187040095663</v>
      </c>
      <c r="BA37" s="9">
        <v>147.490770491566</v>
      </c>
      <c r="BB37" s="44"/>
      <c r="BC37" s="19">
        <v>191.027165194557</v>
      </c>
      <c r="BD37" s="9"/>
      <c r="BF37" s="13">
        <f t="shared" si="5"/>
        <v>148.61803766095204</v>
      </c>
      <c r="BG37" s="8">
        <f t="shared" si="5"/>
        <v>99.118883127233886</v>
      </c>
      <c r="BH37" s="58"/>
      <c r="BI37" s="59">
        <f>BC37-Q37</f>
        <v>134.34510422945891</v>
      </c>
      <c r="BJ37" s="8"/>
      <c r="BK37" s="8"/>
      <c r="BL37" s="60">
        <f t="shared" si="11"/>
        <v>76.356756584404877</v>
      </c>
      <c r="BM37" s="8">
        <f t="shared" si="6"/>
        <v>46.088676562530985</v>
      </c>
      <c r="BN37" s="58"/>
      <c r="BO37" s="59">
        <f t="shared" si="6"/>
        <v>54.491422404553006</v>
      </c>
      <c r="BP37" s="60"/>
      <c r="BT37" s="60">
        <f t="shared" si="7"/>
        <v>35.195546231634573</v>
      </c>
      <c r="BU37" s="8">
        <f t="shared" si="7"/>
        <v>5.0766843845166045</v>
      </c>
      <c r="BV37" s="58"/>
      <c r="BW37" s="61">
        <f>100*AW37/Q37</f>
        <v>87.722399209051858</v>
      </c>
      <c r="BX37" s="8"/>
    </row>
    <row r="38" spans="1:84" ht="19" x14ac:dyDescent="0.25">
      <c r="A38" s="20"/>
      <c r="B38" s="70"/>
      <c r="C38" s="67"/>
      <c r="D38" s="68"/>
      <c r="E38" s="68"/>
      <c r="F38" s="68"/>
      <c r="G38" s="68"/>
      <c r="H38" s="68"/>
      <c r="I38" s="68"/>
      <c r="J38" s="68"/>
      <c r="K38" s="111"/>
      <c r="L38" s="148"/>
      <c r="M38" s="147"/>
      <c r="O38" s="9"/>
      <c r="Q38" s="42"/>
      <c r="S38" s="8"/>
      <c r="T38" s="43"/>
      <c r="U38" s="43"/>
      <c r="V38" s="43"/>
      <c r="W38" s="9"/>
      <c r="X38" s="9"/>
      <c r="Y38" s="8"/>
      <c r="AA38" s="8"/>
      <c r="AB38" s="43"/>
      <c r="AC38" s="43"/>
      <c r="AD38" s="43"/>
      <c r="AE38" s="43"/>
      <c r="AH38" s="43"/>
      <c r="AK38" s="9"/>
      <c r="AL38" s="8"/>
      <c r="AM38" s="9"/>
      <c r="AN38" s="9"/>
      <c r="AP38" s="8"/>
      <c r="AQ38" s="8"/>
      <c r="AR38" s="8"/>
      <c r="AT38" s="8"/>
      <c r="AU38" s="8"/>
      <c r="AW38" s="28"/>
      <c r="AX38" s="8"/>
      <c r="AY38" s="8"/>
      <c r="AZ38" s="8"/>
      <c r="BA38" s="8"/>
      <c r="BB38" s="8"/>
      <c r="BC38" s="28"/>
      <c r="BF38" s="9"/>
      <c r="BG38" s="9"/>
      <c r="BH38" s="9"/>
      <c r="BI38" s="9"/>
      <c r="BK38" s="8"/>
      <c r="BL38" s="8"/>
      <c r="BM38" s="8"/>
      <c r="BN38" s="8"/>
      <c r="BR38" s="8"/>
      <c r="BS38" s="8"/>
      <c r="BT38" s="8"/>
      <c r="BU38" s="8"/>
      <c r="BY38" s="8"/>
      <c r="BZ38" s="8"/>
      <c r="CA38" s="8"/>
      <c r="CB38" s="8"/>
      <c r="CC38" s="8"/>
    </row>
    <row r="39" spans="1:84" ht="19" x14ac:dyDescent="0.25">
      <c r="A39" s="20"/>
      <c r="B39" s="68"/>
      <c r="C39" s="67"/>
      <c r="D39" s="69"/>
      <c r="E39" s="69"/>
      <c r="F39" s="69"/>
      <c r="G39" s="69"/>
      <c r="H39" s="69"/>
      <c r="I39" s="69"/>
      <c r="J39" s="69"/>
      <c r="L39" s="66"/>
      <c r="M39" s="66"/>
      <c r="O39" s="9"/>
      <c r="Q39" s="42"/>
      <c r="S39" s="8"/>
      <c r="T39" s="43"/>
      <c r="U39" s="43"/>
      <c r="V39" s="43"/>
      <c r="W39" s="9"/>
      <c r="X39" s="9"/>
      <c r="Y39" s="8"/>
      <c r="AA39" s="8"/>
      <c r="AB39" s="43"/>
      <c r="AC39" s="43"/>
      <c r="AD39" s="43"/>
      <c r="AE39" s="43"/>
      <c r="AG39" s="43"/>
      <c r="AH39" s="43"/>
      <c r="AK39" s="9"/>
      <c r="AL39" s="8"/>
      <c r="AM39" s="9"/>
      <c r="AN39" s="9"/>
      <c r="AP39" s="8"/>
      <c r="AQ39" s="8"/>
      <c r="AR39" s="8"/>
      <c r="AT39" s="8"/>
      <c r="AU39" s="8"/>
      <c r="AW39" s="71"/>
      <c r="AX39" s="8"/>
      <c r="AY39" s="8"/>
      <c r="AZ39" s="8"/>
      <c r="BA39" s="8"/>
      <c r="BB39" s="8"/>
      <c r="BC39" s="28"/>
      <c r="BF39" s="9"/>
      <c r="BG39" s="9"/>
      <c r="BH39" s="9"/>
      <c r="BI39" s="9"/>
      <c r="BK39" s="8"/>
      <c r="BL39" s="8"/>
      <c r="BM39" s="8"/>
      <c r="BN39" s="8"/>
      <c r="BR39" s="8"/>
      <c r="BS39" s="8"/>
      <c r="BT39" s="8"/>
      <c r="BU39" s="8"/>
      <c r="BY39" s="8"/>
      <c r="BZ39" s="8"/>
      <c r="CA39" s="8"/>
      <c r="CB39" s="8"/>
      <c r="CC39" s="8"/>
    </row>
    <row r="40" spans="1:84" ht="19" x14ac:dyDescent="0.25">
      <c r="A40" s="20"/>
      <c r="B40" s="70"/>
      <c r="C40" s="67"/>
      <c r="D40" s="68"/>
      <c r="E40" s="68"/>
      <c r="F40" s="68"/>
      <c r="G40" s="68"/>
      <c r="H40" s="68"/>
      <c r="I40" s="68"/>
      <c r="J40" s="68"/>
      <c r="L40" s="3"/>
      <c r="M40" s="3"/>
      <c r="O40" s="9"/>
      <c r="P40" s="9"/>
      <c r="Q40" s="42"/>
      <c r="S40" s="8"/>
      <c r="T40" s="43"/>
      <c r="U40" s="43"/>
      <c r="V40" s="43"/>
      <c r="W40" s="9"/>
      <c r="X40" s="9"/>
      <c r="Y40" s="8"/>
      <c r="AA40" s="8"/>
      <c r="AB40" s="43"/>
      <c r="AC40" s="43"/>
      <c r="AD40" s="43"/>
      <c r="AE40" s="43"/>
      <c r="AG40" s="43"/>
      <c r="AH40" s="43"/>
      <c r="AK40" s="9"/>
      <c r="AL40" s="8"/>
      <c r="AM40" s="9"/>
      <c r="AN40" s="9"/>
      <c r="AP40" s="8"/>
      <c r="AQ40" s="8"/>
      <c r="AR40" s="8"/>
      <c r="AT40" s="8"/>
      <c r="AU40" s="8"/>
      <c r="AW40" s="28"/>
      <c r="AX40" s="8"/>
      <c r="AY40" s="8"/>
      <c r="AZ40" s="8"/>
      <c r="BA40" s="8"/>
      <c r="BB40" s="8"/>
      <c r="BC40" s="28"/>
      <c r="BF40" s="9"/>
      <c r="BG40" s="9"/>
      <c r="BH40" s="9"/>
      <c r="BI40" s="9"/>
      <c r="BK40" s="8"/>
      <c r="BL40" s="8"/>
      <c r="BM40" s="8"/>
      <c r="BN40" s="8"/>
      <c r="BO40" s="72"/>
      <c r="BR40" s="8"/>
      <c r="BS40" s="8"/>
      <c r="BT40" s="8"/>
      <c r="BU40" s="8"/>
      <c r="BY40" s="8"/>
      <c r="BZ40" s="8"/>
      <c r="CA40" s="8"/>
      <c r="CB40" s="8"/>
      <c r="CC40" s="8"/>
    </row>
    <row r="41" spans="1:84" ht="19" x14ac:dyDescent="0.25">
      <c r="A41" s="20"/>
      <c r="B41" s="68"/>
      <c r="C41" s="67"/>
      <c r="D41" s="69"/>
      <c r="E41" s="69"/>
      <c r="F41" s="69"/>
      <c r="G41" s="69"/>
      <c r="H41" s="69"/>
      <c r="I41" s="69"/>
      <c r="J41" s="69"/>
      <c r="L41" s="66"/>
      <c r="M41" s="66"/>
      <c r="O41" s="3"/>
      <c r="P41" s="3"/>
      <c r="Q41" s="3"/>
      <c r="Y41" s="3"/>
      <c r="AC41" s="3"/>
      <c r="AL41" s="28"/>
      <c r="AS41" s="28"/>
      <c r="AW41" s="28"/>
      <c r="AX41" s="28"/>
      <c r="BC41" s="28"/>
      <c r="BF41" s="28"/>
      <c r="BH41" s="28"/>
    </row>
    <row r="42" spans="1:84" ht="19" x14ac:dyDescent="0.25">
      <c r="A42" s="20"/>
      <c r="B42" s="70"/>
      <c r="C42" s="67"/>
      <c r="D42" s="68"/>
      <c r="E42" s="68"/>
      <c r="F42" s="68"/>
      <c r="G42" s="68"/>
      <c r="H42" s="68"/>
      <c r="I42" s="68"/>
      <c r="J42" s="68"/>
      <c r="L42" s="63"/>
      <c r="M42" s="63"/>
      <c r="AC42" s="3"/>
      <c r="AS42" s="28"/>
      <c r="AW42" s="28"/>
      <c r="AX42" s="28"/>
      <c r="BC42" s="28"/>
      <c r="BL42" s="28"/>
    </row>
    <row r="43" spans="1:84" ht="19" x14ac:dyDescent="0.25">
      <c r="A43" s="20"/>
      <c r="B43" s="68"/>
      <c r="C43" s="67"/>
      <c r="D43" s="69"/>
      <c r="E43" s="69"/>
      <c r="F43" s="112"/>
      <c r="G43" s="69"/>
      <c r="H43" s="69"/>
      <c r="I43" s="69"/>
      <c r="J43" s="69"/>
      <c r="L43" s="63"/>
      <c r="M43" s="63"/>
      <c r="AC43" s="3"/>
      <c r="AS43" s="28"/>
      <c r="AW43" s="28"/>
      <c r="AX43" s="28"/>
      <c r="BC43" s="28"/>
      <c r="BL43" s="28"/>
    </row>
    <row r="44" spans="1:84" ht="19" x14ac:dyDescent="0.25">
      <c r="A44" s="20"/>
      <c r="B44" s="70"/>
      <c r="C44" s="67"/>
      <c r="D44" s="68"/>
      <c r="E44" s="68"/>
      <c r="F44" s="68"/>
      <c r="G44" s="68"/>
      <c r="H44" s="68"/>
      <c r="I44" s="68"/>
      <c r="J44" s="68"/>
      <c r="L44" s="63"/>
      <c r="M44" s="63"/>
      <c r="AC44" s="3"/>
      <c r="AS44" s="28"/>
      <c r="AW44" s="73"/>
      <c r="AX44" s="28"/>
      <c r="BC44" s="28"/>
      <c r="BL44" s="28"/>
    </row>
    <row r="45" spans="1:84" ht="19" x14ac:dyDescent="0.25">
      <c r="A45" s="20"/>
      <c r="B45" s="68"/>
      <c r="C45" s="67"/>
      <c r="D45" s="69"/>
      <c r="E45" s="69"/>
      <c r="F45" s="69"/>
      <c r="G45" s="69"/>
      <c r="H45" s="69"/>
      <c r="I45" s="69"/>
      <c r="J45" s="69"/>
      <c r="L45" s="63"/>
      <c r="M45" s="63"/>
      <c r="O45" s="3"/>
      <c r="P45" s="3"/>
      <c r="Q45" s="3"/>
      <c r="W45" s="3"/>
      <c r="Y45" s="3"/>
      <c r="AC45" s="3"/>
      <c r="AJ45" s="28"/>
      <c r="AL45" s="28"/>
      <c r="AS45" s="28"/>
      <c r="AW45" s="28"/>
      <c r="AX45" s="28"/>
      <c r="BC45" s="28"/>
      <c r="BL45" s="28"/>
    </row>
    <row r="46" spans="1:84" ht="19" x14ac:dyDescent="0.25">
      <c r="A46" s="20"/>
      <c r="B46" s="70"/>
      <c r="C46" s="67"/>
      <c r="D46" s="68"/>
      <c r="E46" s="68"/>
      <c r="F46" s="68"/>
      <c r="G46" s="68"/>
      <c r="H46" s="68"/>
      <c r="I46" s="68"/>
      <c r="J46" s="68"/>
      <c r="L46" s="63"/>
      <c r="M46" s="63"/>
      <c r="P46" s="3"/>
      <c r="AJ46" s="28"/>
      <c r="AL46" s="28"/>
      <c r="AS46" s="28"/>
      <c r="AW46" s="28"/>
      <c r="BC46" s="28"/>
      <c r="BL46" s="28"/>
    </row>
    <row r="47" spans="1:84" ht="19" x14ac:dyDescent="0.25">
      <c r="A47" s="20"/>
      <c r="B47" s="68"/>
      <c r="C47" s="67"/>
      <c r="D47" s="69"/>
      <c r="E47" s="69"/>
      <c r="F47" s="69"/>
      <c r="G47" s="69"/>
      <c r="H47" s="69"/>
      <c r="I47" s="69"/>
      <c r="J47" s="69"/>
      <c r="L47" s="63"/>
      <c r="M47" s="1" t="s">
        <v>37</v>
      </c>
      <c r="N47">
        <f>AVERAGE(N23:N37)</f>
        <v>53.507873294150983</v>
      </c>
      <c r="O47">
        <f t="shared" ref="O47:Q47" si="12">AVERAGE(O23:O37)</f>
        <v>67.5964275336448</v>
      </c>
      <c r="P47">
        <f t="shared" si="12"/>
        <v>65.739033129831085</v>
      </c>
      <c r="Q47">
        <f t="shared" si="12"/>
        <v>69.167306788506977</v>
      </c>
      <c r="U47">
        <f>AVERAGE(U23:U37)</f>
        <v>129.89578189866342</v>
      </c>
      <c r="V47">
        <f t="shared" ref="V47:X47" si="13">AVERAGE(V23:V37)</f>
        <v>123.95017671957424</v>
      </c>
      <c r="W47">
        <f t="shared" si="13"/>
        <v>140.6400347069291</v>
      </c>
      <c r="X47">
        <f t="shared" si="13"/>
        <v>150.40839966140945</v>
      </c>
      <c r="Z47" s="74" t="s">
        <v>38</v>
      </c>
      <c r="AA47">
        <f>AVERAGE(AA23:AA37)</f>
        <v>76.387908604512418</v>
      </c>
      <c r="AB47">
        <f t="shared" ref="AB47:AD47" si="14">AVERAGE(AB23:AB37)</f>
        <v>56.353749185929466</v>
      </c>
      <c r="AC47">
        <f t="shared" si="14"/>
        <v>74.901001577098015</v>
      </c>
      <c r="AD47">
        <f t="shared" si="14"/>
        <v>81.241092872902485</v>
      </c>
      <c r="AF47" s="74" t="s">
        <v>38</v>
      </c>
      <c r="AG47">
        <f>AVERAGE(AG23:AG37)</f>
        <v>92.850268738447738</v>
      </c>
      <c r="AH47">
        <f t="shared" ref="AH47:AJ47" si="15">AVERAGE(AH23:AH37)</f>
        <v>95.641061544065408</v>
      </c>
      <c r="AI47">
        <f t="shared" si="15"/>
        <v>97.898030529765336</v>
      </c>
      <c r="AJ47">
        <f t="shared" si="15"/>
        <v>95.461788213429514</v>
      </c>
      <c r="AL47" s="74" t="s">
        <v>38</v>
      </c>
      <c r="AM47">
        <f>AVERAGE(AM23:AM37)</f>
        <v>39.342395444296741</v>
      </c>
      <c r="AN47">
        <f t="shared" ref="AN47:AP47" si="16">AVERAGE(AN23:AN37)</f>
        <v>28.044634010420605</v>
      </c>
      <c r="AO47">
        <f t="shared" si="16"/>
        <v>32.158997399934258</v>
      </c>
      <c r="AP47">
        <f t="shared" si="16"/>
        <v>26.294481424922523</v>
      </c>
      <c r="AR47" s="74" t="s">
        <v>38</v>
      </c>
      <c r="AT47">
        <f>AVERAGE(AT23:AT37)</f>
        <v>37.04551316021567</v>
      </c>
      <c r="AU47">
        <f t="shared" ref="AU47:AW47" si="17">AVERAGE(AU23:AU37)</f>
        <v>28.309115175508854</v>
      </c>
      <c r="AV47">
        <f t="shared" si="17"/>
        <v>42.742004177163743</v>
      </c>
      <c r="AW47">
        <f t="shared" si="17"/>
        <v>54.946611447979954</v>
      </c>
      <c r="AY47" s="74" t="s">
        <v>38</v>
      </c>
      <c r="AZ47">
        <f>AVERAGE(AZ23:AZ37)</f>
        <v>198.190500781336</v>
      </c>
      <c r="BA47">
        <f t="shared" ref="BA47:BC47" si="18">AVERAGE(BA23:BA37)</f>
        <v>154.8084480973894</v>
      </c>
      <c r="BB47">
        <f t="shared" si="18"/>
        <v>180.22891277981003</v>
      </c>
      <c r="BC47">
        <f t="shared" si="18"/>
        <v>199.99003985616483</v>
      </c>
      <c r="BE47" s="74" t="s">
        <v>38</v>
      </c>
      <c r="BF47">
        <f>AVERAGE(BF23:BF37)</f>
        <v>144.68262748718504</v>
      </c>
      <c r="BG47">
        <f t="shared" ref="BG47:BI47" si="19">AVERAGE(BG23:BG37)</f>
        <v>87.212020563744574</v>
      </c>
      <c r="BH47" s="8">
        <f>AVERAGE(BH23:BH37)</f>
        <v>114.48987964997896</v>
      </c>
      <c r="BI47">
        <f t="shared" si="19"/>
        <v>130.82273306765788</v>
      </c>
      <c r="BJ47" s="8"/>
      <c r="BK47" s="74" t="s">
        <v>38</v>
      </c>
      <c r="BL47">
        <f>AVERAGE(BL23:BL37)</f>
        <v>68.294718882672598</v>
      </c>
      <c r="BM47">
        <f t="shared" ref="BM47:BO47" si="20">AVERAGE(BM23:BM37)</f>
        <v>30.858271377815125</v>
      </c>
      <c r="BN47">
        <f t="shared" si="20"/>
        <v>39.588878072880952</v>
      </c>
      <c r="BO47">
        <f t="shared" si="20"/>
        <v>49.581640194755387</v>
      </c>
      <c r="BQ47" s="74" t="s">
        <v>38</v>
      </c>
      <c r="BR47" s="1"/>
      <c r="BS47" s="8"/>
      <c r="BT47">
        <f>AVERAGE(BT23:BT37)</f>
        <v>72.012148939695152</v>
      </c>
      <c r="BU47">
        <f t="shared" ref="BU47:BW47" si="21">AVERAGE(BU23:BU37)</f>
        <v>41.834494031855009</v>
      </c>
      <c r="BV47">
        <f t="shared" si="21"/>
        <v>66.109567363755403</v>
      </c>
      <c r="BW47">
        <f t="shared" si="21"/>
        <v>80.332177765004872</v>
      </c>
      <c r="BY47" s="74" t="s">
        <v>38</v>
      </c>
      <c r="CB47" s="8"/>
      <c r="CC47" s="8"/>
      <c r="CD47" s="8"/>
      <c r="CE47" s="8"/>
      <c r="CF47" s="8"/>
    </row>
    <row r="48" spans="1:84" ht="19" x14ac:dyDescent="0.25">
      <c r="A48" s="20"/>
      <c r="B48" s="70"/>
      <c r="C48" s="67"/>
      <c r="D48" s="68"/>
      <c r="E48" s="68"/>
      <c r="F48" s="68"/>
      <c r="G48" s="68"/>
      <c r="H48" s="68"/>
      <c r="I48" s="68"/>
      <c r="J48" s="68"/>
      <c r="L48" s="63"/>
      <c r="M48" s="1" t="s">
        <v>17</v>
      </c>
      <c r="N48">
        <f>STDEV(N23:N37)</f>
        <v>11.772993147840642</v>
      </c>
      <c r="O48">
        <f t="shared" ref="O48:Q48" si="22">STDEV(O23:O37)</f>
        <v>11.652962199687005</v>
      </c>
      <c r="P48">
        <f t="shared" si="22"/>
        <v>8.8149425956166301</v>
      </c>
      <c r="Q48">
        <f t="shared" si="22"/>
        <v>10.997603841338258</v>
      </c>
      <c r="U48">
        <f>STDEV(U23:U37)</f>
        <v>11.406932686522513</v>
      </c>
      <c r="V48">
        <f t="shared" ref="V48:X48" si="23">STDEV(V23:V37)</f>
        <v>12.206108063302663</v>
      </c>
      <c r="W48">
        <f t="shared" si="23"/>
        <v>9.6676208920578883</v>
      </c>
      <c r="X48">
        <f t="shared" si="23"/>
        <v>9.2993674322575721</v>
      </c>
      <c r="Z48" s="1" t="s">
        <v>17</v>
      </c>
      <c r="AA48">
        <f>STDEV(AA23:AA37)</f>
        <v>14.107053395181531</v>
      </c>
      <c r="AB48">
        <f t="shared" ref="AB48:AD48" si="24">STDEV(AB23:AB37)</f>
        <v>13.099282273944619</v>
      </c>
      <c r="AC48">
        <f t="shared" si="24"/>
        <v>13.556319642875955</v>
      </c>
      <c r="AD48">
        <f t="shared" si="24"/>
        <v>5.1614667548523601</v>
      </c>
      <c r="AF48" s="1" t="s">
        <v>17</v>
      </c>
      <c r="AG48">
        <f>STDEV(AG23:AG37)</f>
        <v>7.5887507551151412</v>
      </c>
      <c r="AH48">
        <f t="shared" ref="AH48:AJ48" si="25">STDEV(AH23:AH37)</f>
        <v>3.9743086799005765</v>
      </c>
      <c r="AI48">
        <f t="shared" si="25"/>
        <v>4.1032127738234054</v>
      </c>
      <c r="AJ48">
        <f t="shared" si="25"/>
        <v>4.9820065737159549</v>
      </c>
      <c r="AL48" s="1" t="s">
        <v>17</v>
      </c>
      <c r="AM48">
        <f>STDEV(AM23:AM37)</f>
        <v>12.165348240871049</v>
      </c>
      <c r="AN48">
        <f t="shared" ref="AN48:AP48" si="26">STDEV(AN23:AN37)</f>
        <v>10.905369610371567</v>
      </c>
      <c r="AO48">
        <f t="shared" si="26"/>
        <v>8.8408843667979617</v>
      </c>
      <c r="AP48">
        <f t="shared" si="26"/>
        <v>7.9875807264273604</v>
      </c>
      <c r="AR48" s="1" t="s">
        <v>17</v>
      </c>
      <c r="AT48">
        <f>STDEV(AT23:AT37)</f>
        <v>13.256738664725164</v>
      </c>
      <c r="AU48">
        <f t="shared" ref="AU48:AW48" si="27">STDEV(AU23:AU37)</f>
        <v>13.747206593242222</v>
      </c>
      <c r="AV48">
        <f t="shared" si="27"/>
        <v>7.0066851358572482</v>
      </c>
      <c r="AW48">
        <f t="shared" si="27"/>
        <v>5.7509078763750718</v>
      </c>
      <c r="AY48" s="1" t="s">
        <v>17</v>
      </c>
      <c r="AZ48">
        <f>STDEV(AZ23:AZ37)</f>
        <v>30.995753485017136</v>
      </c>
      <c r="BA48">
        <f t="shared" ref="BA48:BC48" si="28">STDEV(BA23:BA37)</f>
        <v>12.304609283326071</v>
      </c>
      <c r="BB48">
        <f t="shared" si="28"/>
        <v>25.451661791334438</v>
      </c>
      <c r="BC48">
        <f t="shared" si="28"/>
        <v>11.389081740206423</v>
      </c>
      <c r="BE48" s="1" t="s">
        <v>17</v>
      </c>
      <c r="BF48">
        <f>STDEV(BF23:BF37)</f>
        <v>38.470031828023622</v>
      </c>
      <c r="BG48">
        <f t="shared" ref="BG48:BI48" si="29">STDEV(BG23:BG37)</f>
        <v>19.363903664230637</v>
      </c>
      <c r="BH48">
        <f t="shared" si="29"/>
        <v>29.924533374168572</v>
      </c>
      <c r="BI48">
        <f t="shared" si="29"/>
        <v>15.485064510111371</v>
      </c>
      <c r="BK48" s="1" t="s">
        <v>17</v>
      </c>
      <c r="BL48">
        <f>STDEV(BL23:BL37)</f>
        <v>25.3310196389988</v>
      </c>
      <c r="BM48">
        <f t="shared" ref="BM48:BO48" si="30">STDEV(BM23:BM37)</f>
        <v>9.8915286884281048</v>
      </c>
      <c r="BN48">
        <f t="shared" si="30"/>
        <v>20.913701586421141</v>
      </c>
      <c r="BO48">
        <f t="shared" si="30"/>
        <v>11.952651535690965</v>
      </c>
      <c r="BQ48" s="1" t="s">
        <v>17</v>
      </c>
      <c r="BR48" s="1"/>
      <c r="BT48">
        <f>STDEV(BT23:BT37)</f>
        <v>30.722095510568717</v>
      </c>
      <c r="BU48">
        <f t="shared" ref="BU48:BW48" si="31">STDEV(BU23:BU37)</f>
        <v>22.048478719995927</v>
      </c>
      <c r="BV48">
        <f t="shared" si="31"/>
        <v>13.540674810046985</v>
      </c>
      <c r="BW48">
        <f t="shared" si="31"/>
        <v>7.7459082286027687</v>
      </c>
      <c r="BY48" s="1" t="s">
        <v>17</v>
      </c>
    </row>
    <row r="49" spans="1:84" ht="19" x14ac:dyDescent="0.25">
      <c r="A49" s="20"/>
      <c r="B49" s="68"/>
      <c r="C49" s="67"/>
      <c r="D49" s="69"/>
      <c r="E49" s="69"/>
      <c r="F49" s="69"/>
      <c r="G49" s="69"/>
      <c r="H49" s="69"/>
      <c r="I49" s="69"/>
      <c r="J49" s="69"/>
      <c r="L49" s="63"/>
      <c r="M49" s="1" t="s">
        <v>39</v>
      </c>
      <c r="N49" s="77">
        <f>_xlfn.T.TEST(O23:O37,N23:N37,2,2)</f>
        <v>2.6812179956926924E-3</v>
      </c>
      <c r="O49" s="77"/>
      <c r="P49" s="77">
        <f>_xlfn.T.TEST(O23:O37,P23:P34,2,2)</f>
        <v>0.65177612371053795</v>
      </c>
      <c r="Q49" s="77">
        <f>_xlfn.T.TEST(O23:O37,Q23:Q37,2,2)</f>
        <v>0.70703154267355894</v>
      </c>
      <c r="R49" s="77"/>
      <c r="S49" s="75"/>
      <c r="U49" s="77">
        <f>_xlfn.T.TEST(V23:V37,U23:U37,2,2)</f>
        <v>0.17901337481800877</v>
      </c>
      <c r="V49" s="77"/>
      <c r="W49" s="77">
        <f>_xlfn.T.TEST(V23:V37,W23:W34,2,2)</f>
        <v>7.07036492574448E-4</v>
      </c>
      <c r="X49" s="77">
        <f>_xlfn.T.TEST(V23:V37,X23:X37,2,2)</f>
        <v>3.0141508324970437E-7</v>
      </c>
      <c r="Y49" s="77"/>
      <c r="Z49" s="76" t="s">
        <v>40</v>
      </c>
      <c r="AA49" s="77">
        <f>_xlfn.T.TEST(AB23:AB37,AA23:AA37,2,2)</f>
        <v>3.8714147618605578E-4</v>
      </c>
      <c r="AB49" s="77"/>
      <c r="AC49" s="77">
        <f>_xlfn.T.TEST(AB23:AB37,AC23:AC34,2,2)</f>
        <v>1.3726829809377068E-3</v>
      </c>
      <c r="AD49" s="77">
        <f>_xlfn.T.TEST(AB23:AB37,AD23:AD37,2,2)</f>
        <v>1.9408573126916911E-7</v>
      </c>
      <c r="AE49" s="77"/>
      <c r="AF49" s="76" t="s">
        <v>40</v>
      </c>
      <c r="AG49" s="77">
        <f>_xlfn.T.TEST(AH23:AH37,AG23:AG37,2,2)</f>
        <v>0.21745047440221715</v>
      </c>
      <c r="AH49" s="77"/>
      <c r="AI49" s="77">
        <f>_xlfn.T.TEST(AH23:AH37,AI23:AI34,2,2)</f>
        <v>0.16074530801900075</v>
      </c>
      <c r="AJ49" s="77">
        <f>_xlfn.T.TEST(AH23:AH37,AJ23:AJ37,2,2)</f>
        <v>0.91402155481160963</v>
      </c>
      <c r="AK49" s="77"/>
      <c r="AL49" s="76" t="s">
        <v>40</v>
      </c>
      <c r="AM49" s="77">
        <f>_xlfn.T.TEST(AN23:AN37,AM23:AM37,2,2)</f>
        <v>1.2244573654409298E-2</v>
      </c>
      <c r="AN49" s="77"/>
      <c r="AO49" s="77">
        <f>_xlfn.T.TEST(AN23:AN37,AO23:AO34,2,2)</f>
        <v>0.3005726236330335</v>
      </c>
      <c r="AP49" s="77">
        <f>_xlfn.T.TEST(AN23:AN37,AP23:AP37,2,2)</f>
        <v>0.61998187064182508</v>
      </c>
      <c r="AQ49" s="77"/>
      <c r="AR49" s="76" t="s">
        <v>40</v>
      </c>
      <c r="AT49" s="77">
        <f>_xlfn.T.TEST(AU23:AU37,AT23:AT37,2,2)</f>
        <v>8.732597269283289E-2</v>
      </c>
      <c r="AU49" s="77"/>
      <c r="AV49" s="77">
        <f>_xlfn.T.TEST(AU23:AU37,AV23:AV34,2,2)</f>
        <v>2.8969132357453495E-3</v>
      </c>
      <c r="AW49" s="77">
        <f>_xlfn.T.TEST(AU23:AU37,AW23:AW37,2,2)</f>
        <v>1.5873785666314597E-7</v>
      </c>
      <c r="AX49" s="77"/>
      <c r="AY49" s="76" t="s">
        <v>40</v>
      </c>
      <c r="AZ49" s="77">
        <f>_xlfn.T.TEST(BA23:BA37,AZ23:AZ37,2,2)</f>
        <v>2.4982423600331284E-5</v>
      </c>
      <c r="BA49" s="77"/>
      <c r="BB49" s="77">
        <f>_xlfn.T.TEST(BA23:BA37,BB23:BB34,2,2)</f>
        <v>2.1940914020577578E-3</v>
      </c>
      <c r="BC49" s="77">
        <f>_xlfn.T.TEST(BA23:BA37,BC23:BC37,2,2)</f>
        <v>3.7147360621038593E-11</v>
      </c>
      <c r="BD49" s="77"/>
      <c r="BE49" s="76" t="s">
        <v>40</v>
      </c>
      <c r="BF49" s="77">
        <f>_xlfn.T.TEST(BG23:BG37,BF23:BF37,2,2)</f>
        <v>1.7516391491155371E-5</v>
      </c>
      <c r="BG49" s="77"/>
      <c r="BH49" s="77">
        <f>_xlfn.T.TEST(BG23:BG37,BH23:BH34,2,2)</f>
        <v>8.3147531163448463E-3</v>
      </c>
      <c r="BI49" s="77">
        <f>_xlfn.T.TEST(BG23:BG37,BI23:BI37,2,2)</f>
        <v>2.1197546325258891E-7</v>
      </c>
      <c r="BJ49" s="77"/>
      <c r="BK49" s="76" t="s">
        <v>40</v>
      </c>
      <c r="BL49" s="77">
        <f>_xlfn.T.TEST(BM23:BM37,BL23:BL37,2,2)</f>
        <v>1.1204237014191383E-5</v>
      </c>
      <c r="BM49" s="77"/>
      <c r="BN49" s="77">
        <f>_xlfn.T.TEST(BM23:BM37,BN23:BN34,2,2)</f>
        <v>0.16406533943178644</v>
      </c>
      <c r="BO49" s="77">
        <f>_xlfn.T.TEST(BM23:BM37,BO23:BO37,2,2)</f>
        <v>6.7613303068240254E-5</v>
      </c>
      <c r="BP49" s="77"/>
      <c r="BQ49" s="76" t="s">
        <v>40</v>
      </c>
      <c r="BR49" s="1"/>
      <c r="BS49" s="72"/>
      <c r="BT49" s="77">
        <f>_xlfn.T.TEST(BU23:BU37,BT23:BT37,2,2)</f>
        <v>4.4821345393156022E-3</v>
      </c>
      <c r="BU49" s="77"/>
      <c r="BV49" s="77">
        <f>_xlfn.T.TEST(BU23:BU37,BV23:BV34,2,2)</f>
        <v>2.6546586242881193E-3</v>
      </c>
      <c r="BW49" s="77">
        <f>_xlfn.T.TEST(BU23:BU37,BW23:BW37,2,2)</f>
        <v>6.6213006191627956E-7</v>
      </c>
      <c r="BX49" s="77"/>
      <c r="BY49" s="76" t="s">
        <v>40</v>
      </c>
      <c r="CA49" s="72"/>
      <c r="CB49" s="72"/>
      <c r="CC49" s="72"/>
      <c r="CD49" s="72"/>
      <c r="CE49" s="72"/>
      <c r="CF49" s="72"/>
    </row>
    <row r="50" spans="1:84" ht="19" x14ac:dyDescent="0.25">
      <c r="A50" s="20"/>
      <c r="B50" s="70"/>
      <c r="C50" s="67"/>
      <c r="D50" s="68"/>
      <c r="E50" s="68"/>
      <c r="F50" s="68"/>
      <c r="G50" s="68"/>
      <c r="H50" s="68"/>
      <c r="I50" s="68"/>
      <c r="J50" s="68"/>
      <c r="L50" s="63"/>
      <c r="M50" s="63"/>
      <c r="N50" s="73" t="s">
        <v>41</v>
      </c>
      <c r="O50" s="73"/>
      <c r="P50" s="73" t="s">
        <v>42</v>
      </c>
      <c r="Q50" s="73" t="s">
        <v>43</v>
      </c>
      <c r="R50" s="73"/>
      <c r="S50" s="73"/>
      <c r="T50" s="73"/>
      <c r="U50" s="73" t="s">
        <v>41</v>
      </c>
      <c r="V50" s="73"/>
      <c r="W50" s="73" t="s">
        <v>42</v>
      </c>
      <c r="X50" s="73" t="s">
        <v>43</v>
      </c>
      <c r="Y50" s="73"/>
      <c r="Z50" s="28"/>
      <c r="AA50" s="73" t="s">
        <v>41</v>
      </c>
      <c r="AB50" s="73"/>
      <c r="AC50" s="73" t="s">
        <v>42</v>
      </c>
      <c r="AD50" s="73" t="s">
        <v>43</v>
      </c>
      <c r="AE50" s="73"/>
      <c r="AG50" s="73" t="s">
        <v>41</v>
      </c>
      <c r="AH50" s="73"/>
      <c r="AI50" s="73" t="s">
        <v>42</v>
      </c>
      <c r="AJ50" s="73" t="s">
        <v>43</v>
      </c>
      <c r="AK50" s="73"/>
      <c r="AM50" s="73" t="s">
        <v>41</v>
      </c>
      <c r="AN50" s="73"/>
      <c r="AO50" s="73" t="s">
        <v>42</v>
      </c>
      <c r="AP50" s="73" t="s">
        <v>43</v>
      </c>
      <c r="AQ50" s="73"/>
      <c r="AT50" s="73" t="s">
        <v>41</v>
      </c>
      <c r="AU50" s="73"/>
      <c r="AV50" s="73" t="s">
        <v>42</v>
      </c>
      <c r="AW50" s="73" t="s">
        <v>43</v>
      </c>
      <c r="AX50" s="73"/>
      <c r="AZ50" s="73" t="s">
        <v>41</v>
      </c>
      <c r="BA50" s="73"/>
      <c r="BB50" s="73" t="s">
        <v>42</v>
      </c>
      <c r="BC50" s="73" t="s">
        <v>43</v>
      </c>
      <c r="BD50" s="73"/>
      <c r="BF50" s="73" t="s">
        <v>41</v>
      </c>
      <c r="BG50" s="73"/>
      <c r="BH50" s="73" t="s">
        <v>42</v>
      </c>
      <c r="BI50" s="73" t="s">
        <v>43</v>
      </c>
      <c r="BJ50" s="73"/>
      <c r="BK50" s="78"/>
      <c r="BL50" s="73" t="s">
        <v>41</v>
      </c>
      <c r="BM50" s="73"/>
      <c r="BN50" s="73" t="s">
        <v>42</v>
      </c>
      <c r="BO50" s="73" t="s">
        <v>43</v>
      </c>
      <c r="BP50" s="73"/>
      <c r="BR50" s="1"/>
      <c r="BS50" s="78"/>
      <c r="BT50" s="73" t="s">
        <v>41</v>
      </c>
      <c r="BU50" s="73"/>
      <c r="BV50" s="73" t="s">
        <v>42</v>
      </c>
      <c r="BW50" s="73" t="s">
        <v>43</v>
      </c>
      <c r="BX50" s="73"/>
    </row>
    <row r="51" spans="1:84" ht="19" x14ac:dyDescent="0.25">
      <c r="A51" s="20"/>
      <c r="B51" s="68"/>
      <c r="C51" s="67"/>
      <c r="D51" s="69"/>
      <c r="E51" s="69"/>
      <c r="F51" s="69"/>
      <c r="G51" s="69"/>
      <c r="H51" s="69"/>
      <c r="I51" s="69"/>
      <c r="J51" s="69"/>
      <c r="L51" s="63"/>
      <c r="M51" s="63"/>
      <c r="N51" s="73"/>
      <c r="O51" s="73"/>
      <c r="P51" s="73"/>
      <c r="Q51" s="73"/>
      <c r="R51" s="73"/>
      <c r="S51" s="28"/>
      <c r="T51" s="28"/>
      <c r="U51" s="28"/>
      <c r="V51" s="28"/>
      <c r="W51" s="28"/>
      <c r="X51" s="28"/>
      <c r="Y51" s="28"/>
      <c r="Z51" s="28"/>
      <c r="AA51" s="28"/>
    </row>
    <row r="52" spans="1:84" ht="19" x14ac:dyDescent="0.25">
      <c r="A52" s="20"/>
      <c r="B52" s="70"/>
      <c r="C52" s="67"/>
      <c r="D52" s="68"/>
      <c r="E52" s="68"/>
      <c r="F52" s="68"/>
      <c r="G52" s="68"/>
      <c r="H52" s="68"/>
      <c r="I52" s="68"/>
      <c r="J52" s="68"/>
      <c r="L52" s="63"/>
      <c r="M52" s="63"/>
      <c r="N52" s="28"/>
      <c r="O52" s="28"/>
      <c r="P52" s="28"/>
      <c r="Q52" s="28"/>
      <c r="R52" s="28"/>
      <c r="S52" s="28"/>
      <c r="T52" s="28"/>
      <c r="U52" s="28"/>
      <c r="V52" s="28"/>
      <c r="BG52" s="15"/>
      <c r="BI52" s="8"/>
    </row>
    <row r="53" spans="1:84" ht="19" x14ac:dyDescent="0.25">
      <c r="A53" s="20"/>
      <c r="B53" s="68"/>
      <c r="C53" s="67"/>
      <c r="D53" s="69"/>
      <c r="E53" s="69"/>
      <c r="F53" s="69"/>
      <c r="G53" s="69"/>
      <c r="H53" s="69"/>
      <c r="I53" s="69"/>
      <c r="J53" s="69"/>
      <c r="L53" s="63"/>
      <c r="M53" s="63"/>
      <c r="U53" s="28"/>
      <c r="V53" s="28"/>
    </row>
    <row r="54" spans="1:84" ht="19" x14ac:dyDescent="0.25">
      <c r="A54" s="20"/>
      <c r="B54" s="70"/>
      <c r="C54" s="67"/>
      <c r="D54" s="68"/>
      <c r="E54" s="68"/>
      <c r="F54" s="68"/>
      <c r="G54" s="68"/>
      <c r="H54" s="68"/>
      <c r="I54" s="68"/>
      <c r="J54" s="68"/>
      <c r="L54" s="63"/>
      <c r="M54" s="63"/>
      <c r="U54" s="28"/>
    </row>
    <row r="55" spans="1:84" ht="19" x14ac:dyDescent="0.25">
      <c r="A55" s="20"/>
      <c r="B55" s="68"/>
      <c r="C55" s="67"/>
      <c r="D55" s="69"/>
      <c r="E55" s="69"/>
      <c r="F55" s="69"/>
      <c r="G55" s="69"/>
      <c r="H55" s="69"/>
      <c r="I55" s="69"/>
      <c r="J55" s="69"/>
      <c r="U55" s="28"/>
    </row>
    <row r="56" spans="1:84" ht="19" x14ac:dyDescent="0.25">
      <c r="A56" s="20"/>
      <c r="B56" s="70"/>
      <c r="C56" s="67"/>
      <c r="D56" s="68"/>
      <c r="E56" s="68"/>
      <c r="F56" s="68"/>
      <c r="G56" s="68"/>
      <c r="H56" s="68"/>
      <c r="I56" s="68"/>
      <c r="J56" s="68"/>
    </row>
    <row r="57" spans="1:84" ht="19" x14ac:dyDescent="0.25">
      <c r="A57" s="20"/>
      <c r="B57" s="68"/>
      <c r="C57" s="67"/>
      <c r="D57" s="69"/>
      <c r="E57" s="69"/>
      <c r="F57" s="69"/>
      <c r="G57" s="69"/>
      <c r="H57" s="69"/>
      <c r="I57" s="69"/>
      <c r="J57" s="69"/>
    </row>
    <row r="58" spans="1:84" ht="19" x14ac:dyDescent="0.25">
      <c r="A58" s="20"/>
      <c r="B58" s="70"/>
      <c r="C58" s="67"/>
      <c r="D58" s="68"/>
      <c r="E58" s="68"/>
      <c r="F58" s="68"/>
      <c r="G58" s="68"/>
      <c r="H58" s="68"/>
      <c r="I58" s="68"/>
      <c r="J58" s="68"/>
      <c r="L58" s="63"/>
      <c r="M58" s="63"/>
      <c r="N58" s="9"/>
      <c r="O58" s="9"/>
      <c r="P58" s="8"/>
    </row>
    <row r="59" spans="1:84" ht="19" x14ac:dyDescent="0.25">
      <c r="A59" s="20"/>
      <c r="B59" s="68"/>
      <c r="C59" s="67"/>
      <c r="D59" s="69"/>
      <c r="E59" s="69"/>
      <c r="F59" s="69"/>
      <c r="G59" s="69"/>
      <c r="H59" s="69"/>
      <c r="I59" s="69"/>
      <c r="J59" s="69"/>
      <c r="L59" s="63"/>
      <c r="M59" s="63"/>
      <c r="N59" s="73"/>
      <c r="O59" s="73"/>
      <c r="P59" s="8"/>
      <c r="Q59" s="8"/>
      <c r="V59" s="28"/>
    </row>
    <row r="60" spans="1:84" ht="19" x14ac:dyDescent="0.25">
      <c r="A60" s="20"/>
      <c r="B60" s="270"/>
      <c r="C60" s="154"/>
      <c r="D60" s="271"/>
      <c r="E60" s="271"/>
      <c r="F60" s="271"/>
      <c r="G60" s="271"/>
      <c r="H60" s="271"/>
      <c r="I60" s="271"/>
      <c r="J60" s="271"/>
      <c r="K60" s="111"/>
      <c r="L60" s="147"/>
      <c r="M60" s="147"/>
      <c r="N60" s="272"/>
      <c r="O60" s="272"/>
      <c r="P60" s="142"/>
      <c r="Q60" s="142"/>
      <c r="R60" s="111"/>
      <c r="S60" s="111"/>
      <c r="T60" s="111"/>
      <c r="U60" s="111"/>
      <c r="V60" s="266"/>
      <c r="W60" s="266"/>
      <c r="X60" s="266"/>
      <c r="Y60" s="266"/>
      <c r="Z60" s="266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</row>
    <row r="61" spans="1:84" x14ac:dyDescent="0.2"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47"/>
      <c r="M61" s="147"/>
      <c r="N61" s="272"/>
      <c r="O61" s="272"/>
      <c r="P61" s="272"/>
      <c r="Q61" s="272"/>
      <c r="R61" s="272"/>
      <c r="S61" s="266"/>
      <c r="T61" s="266"/>
      <c r="U61" s="266"/>
      <c r="V61" s="266"/>
      <c r="W61" s="266"/>
      <c r="X61" s="266"/>
      <c r="Y61" s="266"/>
      <c r="Z61" s="266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</row>
    <row r="62" spans="1:84" x14ac:dyDescent="0.2"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</row>
    <row r="63" spans="1:84" x14ac:dyDescent="0.2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</row>
    <row r="64" spans="1:84" x14ac:dyDescent="0.2">
      <c r="A64" s="25"/>
      <c r="B64" s="330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111"/>
      <c r="Q64" s="330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111"/>
      <c r="AD64" s="330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111"/>
      <c r="AQ64" s="330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D64" s="337"/>
      <c r="BE64" s="338"/>
      <c r="BF64" s="338"/>
      <c r="BG64" s="338"/>
      <c r="BH64" s="338"/>
      <c r="BI64" s="338"/>
      <c r="BJ64" s="338"/>
      <c r="BK64" s="338"/>
      <c r="BL64" s="338"/>
      <c r="BM64" s="338"/>
      <c r="BN64" s="338"/>
      <c r="BO64" s="338"/>
    </row>
    <row r="65" spans="1:79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11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11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11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79" ht="19" x14ac:dyDescent="0.25">
      <c r="A66" s="80"/>
      <c r="B66" s="141"/>
      <c r="C66" s="111"/>
      <c r="D66" s="141"/>
      <c r="E66" s="141"/>
      <c r="F66" s="141"/>
      <c r="G66" s="111"/>
      <c r="H66" s="141"/>
      <c r="I66" s="141"/>
      <c r="J66" s="141"/>
      <c r="K66" s="111"/>
      <c r="L66" s="141"/>
      <c r="M66" s="111"/>
      <c r="N66" s="339"/>
      <c r="O66" s="339"/>
      <c r="P66" s="339"/>
      <c r="Q66" s="339"/>
      <c r="R66" s="339"/>
      <c r="S66" s="339"/>
      <c r="T66" s="201"/>
      <c r="U66" s="201"/>
      <c r="V66" s="141"/>
      <c r="W66" s="340"/>
      <c r="X66" s="340"/>
      <c r="Y66" s="340"/>
      <c r="Z66" s="340"/>
      <c r="AA66" s="340"/>
      <c r="AB66" s="195"/>
      <c r="AC66" s="196"/>
      <c r="AD66" s="196"/>
      <c r="AE66" s="145"/>
      <c r="AF66" s="145"/>
      <c r="AG66" s="341"/>
      <c r="AH66" s="341"/>
      <c r="AI66" s="341"/>
      <c r="AJ66" s="341"/>
      <c r="AK66" s="341"/>
      <c r="AL66" s="205"/>
      <c r="AM66" s="206"/>
      <c r="AN66" s="206"/>
      <c r="AO66" s="141"/>
      <c r="AP66" s="111"/>
      <c r="AQ66" s="141"/>
      <c r="AR66" s="141"/>
      <c r="AS66" s="111"/>
      <c r="AT66" s="111"/>
      <c r="AU66" s="111"/>
      <c r="AV66" s="111"/>
      <c r="AW66" s="141"/>
      <c r="AX66" s="141"/>
      <c r="AY66" s="141"/>
      <c r="AZ66" s="141"/>
      <c r="BA66" s="111"/>
      <c r="BB66" s="141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</row>
    <row r="67" spans="1:79" ht="19" x14ac:dyDescent="0.25">
      <c r="A67" s="82"/>
      <c r="B67" s="149"/>
      <c r="C67" s="149"/>
      <c r="D67" s="322"/>
      <c r="E67" s="322"/>
      <c r="F67" s="322"/>
      <c r="G67" s="322"/>
      <c r="H67" s="322"/>
      <c r="I67" s="150"/>
      <c r="J67" s="150"/>
      <c r="K67" s="145"/>
      <c r="L67" s="145"/>
      <c r="M67" s="145"/>
      <c r="N67" s="202"/>
      <c r="O67" s="202"/>
      <c r="P67" s="202"/>
      <c r="Q67" s="202"/>
      <c r="R67" s="202"/>
      <c r="S67" s="202"/>
      <c r="T67" s="203"/>
      <c r="U67" s="203"/>
      <c r="V67" s="145"/>
      <c r="W67" s="121"/>
      <c r="X67" s="121"/>
      <c r="Y67" s="121"/>
      <c r="Z67" s="121"/>
      <c r="AA67" s="121"/>
      <c r="AB67" s="197"/>
      <c r="AC67" s="198"/>
      <c r="AD67" s="198"/>
      <c r="AE67" s="141"/>
      <c r="AF67" s="141"/>
      <c r="AG67" s="128"/>
      <c r="AH67" s="128"/>
      <c r="AI67" s="128"/>
      <c r="AJ67" s="128"/>
      <c r="AK67" s="128"/>
      <c r="AL67" s="207"/>
      <c r="AM67" s="208"/>
      <c r="AN67" s="208"/>
      <c r="AO67" s="141"/>
      <c r="AP67" s="111"/>
      <c r="AQ67" s="111"/>
      <c r="AR67" s="111"/>
      <c r="AS67" s="111"/>
      <c r="AT67" s="111"/>
      <c r="AU67" s="111"/>
      <c r="AV67" s="111"/>
      <c r="AW67" s="111"/>
      <c r="AX67" s="141"/>
      <c r="AY67" s="141"/>
      <c r="AZ67" s="141"/>
      <c r="BA67" s="111"/>
      <c r="BB67" s="141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</row>
    <row r="68" spans="1:79" ht="19" x14ac:dyDescent="0.25">
      <c r="A68" s="82"/>
      <c r="B68" s="211"/>
      <c r="C68" s="149"/>
      <c r="D68" s="142"/>
      <c r="E68" s="142"/>
      <c r="F68" s="142"/>
      <c r="G68" s="141"/>
      <c r="H68" s="141"/>
      <c r="I68" s="149"/>
      <c r="J68" s="151"/>
      <c r="K68" s="111"/>
      <c r="L68" s="141"/>
      <c r="M68" s="111"/>
      <c r="N68" s="204"/>
      <c r="O68" s="204"/>
      <c r="P68" s="204"/>
      <c r="Q68" s="204"/>
      <c r="R68" s="204"/>
      <c r="S68" s="204"/>
      <c r="T68" s="204"/>
      <c r="U68" s="204"/>
      <c r="V68" s="141"/>
      <c r="W68" s="199"/>
      <c r="X68" s="199"/>
      <c r="Y68" s="199"/>
      <c r="Z68" s="199"/>
      <c r="AA68" s="199"/>
      <c r="AB68" s="199"/>
      <c r="AC68" s="199"/>
      <c r="AD68" s="199"/>
      <c r="AE68" s="141"/>
      <c r="AF68" s="141"/>
      <c r="AG68" s="209"/>
      <c r="AH68" s="209"/>
      <c r="AI68" s="209"/>
      <c r="AJ68" s="209"/>
      <c r="AK68" s="209"/>
      <c r="AL68" s="209"/>
      <c r="AM68" s="208"/>
      <c r="AN68" s="209"/>
      <c r="AO68" s="141"/>
      <c r="AP68" s="111"/>
      <c r="AQ68" s="111"/>
      <c r="AR68" s="111"/>
      <c r="AS68" s="111"/>
      <c r="AT68" s="111"/>
      <c r="AU68" s="111"/>
      <c r="AV68" s="111"/>
      <c r="AW68" s="111"/>
      <c r="AX68" s="141"/>
      <c r="AY68" s="111"/>
      <c r="AZ68" s="111"/>
      <c r="BA68" s="111"/>
      <c r="BB68" s="111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T68" s="32"/>
      <c r="BU68" s="32"/>
      <c r="BV68" s="32"/>
      <c r="BW68" s="32"/>
      <c r="BX68" s="32"/>
    </row>
    <row r="69" spans="1:79" ht="19" x14ac:dyDescent="0.25">
      <c r="A69" s="82"/>
      <c r="B69" s="152"/>
      <c r="C69" s="149"/>
      <c r="D69" s="211"/>
      <c r="E69" s="211"/>
      <c r="F69" s="211"/>
      <c r="G69" s="211"/>
      <c r="H69" s="211"/>
      <c r="I69" s="211"/>
      <c r="J69" s="153"/>
      <c r="K69" s="111"/>
      <c r="L69" s="141"/>
      <c r="M69" s="111"/>
      <c r="N69" s="202"/>
      <c r="O69" s="202"/>
      <c r="P69" s="202"/>
      <c r="Q69" s="202"/>
      <c r="R69" s="202"/>
      <c r="S69" s="202"/>
      <c r="T69" s="203"/>
      <c r="U69" s="203"/>
      <c r="V69" s="141"/>
      <c r="W69" s="121"/>
      <c r="X69" s="121"/>
      <c r="Y69" s="121"/>
      <c r="Z69" s="121"/>
      <c r="AA69" s="121"/>
      <c r="AB69" s="197"/>
      <c r="AC69" s="198"/>
      <c r="AD69" s="198"/>
      <c r="AE69" s="141"/>
      <c r="AF69" s="141"/>
      <c r="AG69" s="128"/>
      <c r="AH69" s="128"/>
      <c r="AI69" s="128"/>
      <c r="AJ69" s="128"/>
      <c r="AK69" s="128"/>
      <c r="AL69" s="207"/>
      <c r="AM69" s="208"/>
      <c r="AN69" s="208"/>
      <c r="AO69" s="141"/>
      <c r="AP69" s="111"/>
      <c r="AQ69" s="111"/>
      <c r="AR69" s="111"/>
      <c r="AS69" s="111"/>
      <c r="AT69" s="111"/>
      <c r="AU69" s="111"/>
      <c r="AV69" s="111"/>
      <c r="AW69" s="111"/>
      <c r="AX69" s="141"/>
      <c r="AY69" s="111"/>
      <c r="AZ69" s="111"/>
      <c r="BA69" s="111"/>
      <c r="BB69" s="111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T69" s="34"/>
      <c r="BU69" s="34"/>
      <c r="BV69" s="34"/>
      <c r="BW69" s="34"/>
      <c r="BX69" s="34"/>
    </row>
    <row r="70" spans="1:79" ht="19" x14ac:dyDescent="0.25">
      <c r="A70" s="82"/>
      <c r="B70" s="211"/>
      <c r="C70" s="149"/>
      <c r="D70" s="142"/>
      <c r="E70" s="142"/>
      <c r="F70" s="142"/>
      <c r="G70" s="141"/>
      <c r="H70" s="141"/>
      <c r="I70" s="149"/>
      <c r="J70" s="151"/>
      <c r="K70" s="111"/>
      <c r="L70" s="141"/>
      <c r="M70" s="111"/>
      <c r="N70" s="204"/>
      <c r="O70" s="204"/>
      <c r="P70" s="204"/>
      <c r="Q70" s="204"/>
      <c r="R70" s="204"/>
      <c r="S70" s="204"/>
      <c r="T70" s="204"/>
      <c r="U70" s="204"/>
      <c r="V70" s="141"/>
      <c r="W70" s="199"/>
      <c r="X70" s="199"/>
      <c r="Y70" s="199"/>
      <c r="Z70" s="199"/>
      <c r="AA70" s="199"/>
      <c r="AB70" s="199"/>
      <c r="AC70" s="199"/>
      <c r="AD70" s="199"/>
      <c r="AE70" s="141"/>
      <c r="AF70" s="141"/>
      <c r="AG70" s="209"/>
      <c r="AH70" s="209"/>
      <c r="AI70" s="209"/>
      <c r="AJ70" s="209"/>
      <c r="AK70" s="209"/>
      <c r="AL70" s="209"/>
      <c r="AM70" s="208"/>
      <c r="AN70" s="209"/>
      <c r="AO70" s="141"/>
      <c r="AP70" s="111"/>
      <c r="AQ70" s="111"/>
      <c r="AR70" s="111"/>
      <c r="AS70" s="111"/>
      <c r="AT70" s="111"/>
      <c r="AU70" s="111"/>
      <c r="AV70" s="111"/>
      <c r="AW70" s="111"/>
      <c r="AX70" s="141"/>
      <c r="AY70" s="111"/>
      <c r="AZ70" s="111"/>
      <c r="BA70" s="111"/>
      <c r="BB70" s="111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T70" s="36"/>
      <c r="BU70" s="36"/>
      <c r="BV70" s="36"/>
      <c r="BW70" s="36"/>
      <c r="BX70" s="36"/>
    </row>
    <row r="71" spans="1:79" ht="19" x14ac:dyDescent="0.25">
      <c r="A71" s="82"/>
      <c r="B71" s="152"/>
      <c r="C71" s="149"/>
      <c r="D71" s="211"/>
      <c r="E71" s="211"/>
      <c r="F71" s="211"/>
      <c r="G71" s="211"/>
      <c r="H71" s="211"/>
      <c r="I71" s="211"/>
      <c r="J71" s="153"/>
      <c r="K71" s="111"/>
      <c r="L71" s="141"/>
      <c r="M71" s="111"/>
      <c r="N71" s="202"/>
      <c r="O71" s="202"/>
      <c r="P71" s="202"/>
      <c r="Q71" s="202"/>
      <c r="R71" s="202"/>
      <c r="S71" s="202"/>
      <c r="T71" s="203"/>
      <c r="U71" s="203"/>
      <c r="V71" s="141"/>
      <c r="W71" s="121"/>
      <c r="X71" s="121"/>
      <c r="Y71" s="121"/>
      <c r="Z71" s="121"/>
      <c r="AA71" s="121"/>
      <c r="AB71" s="197"/>
      <c r="AC71" s="198"/>
      <c r="AD71" s="198"/>
      <c r="AE71" s="141"/>
      <c r="AF71" s="141"/>
      <c r="AG71" s="128"/>
      <c r="AH71" s="128"/>
      <c r="AI71" s="128"/>
      <c r="AJ71" s="128"/>
      <c r="AK71" s="128"/>
      <c r="AL71" s="207"/>
      <c r="AM71" s="208"/>
      <c r="AN71" s="208"/>
      <c r="AO71" s="141"/>
      <c r="AP71" s="111"/>
      <c r="AQ71" s="111"/>
      <c r="AR71" s="111"/>
      <c r="AS71" s="111"/>
      <c r="AT71" s="111"/>
      <c r="AU71" s="111"/>
      <c r="AV71" s="111"/>
      <c r="AW71" s="111"/>
      <c r="AX71" s="141"/>
      <c r="AY71" s="111"/>
      <c r="AZ71" s="111"/>
      <c r="BA71" s="111"/>
      <c r="BB71" s="111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T71" s="8"/>
      <c r="BU71" s="8"/>
      <c r="BV71" s="8"/>
      <c r="BW71" s="8"/>
      <c r="BX71" s="8"/>
    </row>
    <row r="72" spans="1:79" ht="19" x14ac:dyDescent="0.25">
      <c r="A72" s="82"/>
      <c r="B72" s="211"/>
      <c r="C72" s="149"/>
      <c r="D72" s="142"/>
      <c r="E72" s="142"/>
      <c r="F72" s="142"/>
      <c r="G72" s="141"/>
      <c r="H72" s="141"/>
      <c r="I72" s="149"/>
      <c r="J72" s="151"/>
      <c r="K72" s="111"/>
      <c r="L72" s="141"/>
      <c r="M72" s="111"/>
      <c r="N72" s="204"/>
      <c r="O72" s="204"/>
      <c r="P72" s="204"/>
      <c r="Q72" s="204"/>
      <c r="R72" s="204"/>
      <c r="S72" s="204"/>
      <c r="T72" s="204"/>
      <c r="U72" s="204"/>
      <c r="V72" s="141"/>
      <c r="W72" s="199"/>
      <c r="X72" s="199"/>
      <c r="Y72" s="199"/>
      <c r="Z72" s="199"/>
      <c r="AA72" s="199"/>
      <c r="AB72" s="199"/>
      <c r="AC72" s="199"/>
      <c r="AD72" s="199"/>
      <c r="AE72" s="141"/>
      <c r="AF72" s="141"/>
      <c r="AG72" s="209"/>
      <c r="AH72" s="209"/>
      <c r="AI72" s="209"/>
      <c r="AJ72" s="209"/>
      <c r="AK72" s="209"/>
      <c r="AL72" s="209"/>
      <c r="AM72" s="208"/>
      <c r="AN72" s="209"/>
      <c r="AO72" s="141"/>
      <c r="AP72" s="111"/>
      <c r="AQ72" s="111"/>
      <c r="AR72" s="111"/>
      <c r="AS72" s="111"/>
      <c r="AT72" s="111"/>
      <c r="AU72" s="111"/>
      <c r="AV72" s="111"/>
      <c r="AW72" s="111"/>
      <c r="AX72" s="141"/>
      <c r="AY72" s="111"/>
      <c r="AZ72" s="111"/>
      <c r="BA72" s="111"/>
      <c r="BB72" s="111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T72" s="8"/>
      <c r="BU72" s="8"/>
      <c r="BV72" s="8"/>
      <c r="BW72" s="8"/>
      <c r="BX72" s="8"/>
    </row>
    <row r="73" spans="1:79" ht="19" x14ac:dyDescent="0.25">
      <c r="A73" s="82"/>
      <c r="B73" s="152"/>
      <c r="C73" s="149"/>
      <c r="D73" s="211"/>
      <c r="E73" s="211"/>
      <c r="F73" s="211"/>
      <c r="G73" s="211"/>
      <c r="H73" s="211"/>
      <c r="I73" s="211"/>
      <c r="J73" s="153"/>
      <c r="K73" s="111"/>
      <c r="L73" s="141"/>
      <c r="M73" s="111"/>
      <c r="N73" s="202"/>
      <c r="O73" s="202"/>
      <c r="P73" s="202"/>
      <c r="Q73" s="202"/>
      <c r="R73" s="202"/>
      <c r="S73" s="202"/>
      <c r="T73" s="203"/>
      <c r="U73" s="203"/>
      <c r="V73" s="141"/>
      <c r="W73" s="197"/>
      <c r="X73" s="197"/>
      <c r="Y73" s="197"/>
      <c r="Z73" s="200"/>
      <c r="AA73" s="200"/>
      <c r="AB73" s="197"/>
      <c r="AC73" s="198"/>
      <c r="AD73" s="198"/>
      <c r="AE73" s="141"/>
      <c r="AF73" s="141"/>
      <c r="AG73" s="207"/>
      <c r="AH73" s="207"/>
      <c r="AI73" s="207"/>
      <c r="AJ73" s="210"/>
      <c r="AK73" s="210"/>
      <c r="AL73" s="207"/>
      <c r="AM73" s="208"/>
      <c r="AN73" s="208"/>
      <c r="AO73" s="141"/>
      <c r="AP73" s="111"/>
      <c r="AQ73" s="111"/>
      <c r="AR73" s="111"/>
      <c r="AS73" s="111"/>
      <c r="AT73" s="111"/>
      <c r="AU73" s="111"/>
      <c r="AV73" s="111"/>
      <c r="AW73" s="111"/>
      <c r="AX73" s="141"/>
      <c r="AY73" s="111"/>
      <c r="AZ73" s="111"/>
      <c r="BA73" s="111"/>
      <c r="BB73" s="111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T73" s="8"/>
      <c r="BU73" s="8"/>
      <c r="BV73" s="8"/>
      <c r="BW73" s="8"/>
      <c r="BX73" s="8"/>
    </row>
    <row r="74" spans="1:79" ht="19" x14ac:dyDescent="0.25">
      <c r="A74" s="82"/>
      <c r="B74" s="211"/>
      <c r="C74" s="149"/>
      <c r="D74" s="212"/>
      <c r="E74" s="212"/>
      <c r="F74" s="212"/>
      <c r="G74" s="212"/>
      <c r="H74" s="212"/>
      <c r="I74" s="212"/>
      <c r="J74" s="151"/>
      <c r="K74" s="111"/>
      <c r="L74" s="141"/>
      <c r="M74" s="111"/>
      <c r="N74" s="204"/>
      <c r="O74" s="204"/>
      <c r="P74" s="204"/>
      <c r="Q74" s="204"/>
      <c r="R74" s="204"/>
      <c r="S74" s="204"/>
      <c r="T74" s="204"/>
      <c r="U74" s="204"/>
      <c r="V74" s="141"/>
      <c r="W74" s="199"/>
      <c r="X74" s="199"/>
      <c r="Y74" s="199"/>
      <c r="Z74" s="199"/>
      <c r="AA74" s="199"/>
      <c r="AB74" s="199"/>
      <c r="AC74" s="199"/>
      <c r="AD74" s="199"/>
      <c r="AE74" s="141"/>
      <c r="AF74" s="141"/>
      <c r="AG74" s="209"/>
      <c r="AH74" s="209"/>
      <c r="AI74" s="209"/>
      <c r="AJ74" s="209"/>
      <c r="AK74" s="209"/>
      <c r="AL74" s="209"/>
      <c r="AM74" s="208"/>
      <c r="AN74" s="209"/>
      <c r="AO74" s="141"/>
      <c r="AP74" s="111"/>
      <c r="AQ74" s="111"/>
      <c r="AR74" s="111"/>
      <c r="AS74" s="111"/>
      <c r="AT74" s="111"/>
      <c r="AU74" s="111"/>
      <c r="AV74" s="111"/>
      <c r="AW74" s="111"/>
      <c r="AX74" s="141"/>
      <c r="AY74" s="111"/>
      <c r="AZ74" s="111"/>
      <c r="BA74" s="111"/>
      <c r="BB74" s="111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T74" s="8"/>
      <c r="BU74" s="8"/>
      <c r="BW74" s="8"/>
      <c r="BX74" s="8"/>
    </row>
    <row r="75" spans="1:79" ht="19" x14ac:dyDescent="0.25">
      <c r="A75" s="82" t="s">
        <v>6</v>
      </c>
      <c r="B75" s="152"/>
      <c r="C75" s="149"/>
      <c r="D75" s="211"/>
      <c r="E75" s="211"/>
      <c r="F75" s="211"/>
      <c r="G75" s="211"/>
      <c r="H75" s="211"/>
      <c r="I75" s="211"/>
      <c r="J75" s="153"/>
      <c r="K75" s="111"/>
      <c r="L75" s="141"/>
      <c r="M75" s="111"/>
      <c r="N75" s="202"/>
      <c r="O75" s="202"/>
      <c r="P75" s="202"/>
      <c r="Q75" s="202"/>
      <c r="R75" s="202"/>
      <c r="S75" s="202"/>
      <c r="T75" s="203"/>
      <c r="U75" s="203"/>
      <c r="V75" s="141"/>
      <c r="W75" s="121"/>
      <c r="X75" s="121"/>
      <c r="Y75" s="121"/>
      <c r="Z75" s="121"/>
      <c r="AA75" s="121"/>
      <c r="AB75" s="197"/>
      <c r="AC75" s="198"/>
      <c r="AD75" s="198"/>
      <c r="AE75" s="141"/>
      <c r="AF75" s="141"/>
      <c r="AG75" s="128"/>
      <c r="AH75" s="128"/>
      <c r="AI75" s="128"/>
      <c r="AJ75" s="128"/>
      <c r="AK75" s="128"/>
      <c r="AL75" s="207"/>
      <c r="AM75" s="208"/>
      <c r="AN75" s="208"/>
      <c r="AO75" s="141"/>
      <c r="AP75" s="111"/>
      <c r="AQ75" s="111"/>
      <c r="AR75" s="111"/>
      <c r="AS75" s="111"/>
      <c r="AT75" s="111"/>
      <c r="AU75" s="111"/>
      <c r="AV75" s="111"/>
      <c r="AW75" s="111"/>
      <c r="AX75" s="141"/>
      <c r="AY75" s="111"/>
      <c r="AZ75" s="111"/>
      <c r="BA75" s="111"/>
      <c r="BB75" s="111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T75" s="8"/>
      <c r="BV75" s="8"/>
      <c r="BW75" s="8"/>
      <c r="BX75" s="8"/>
      <c r="BY75" s="8"/>
    </row>
    <row r="76" spans="1:79" ht="19" x14ac:dyDescent="0.25">
      <c r="A76" s="82"/>
      <c r="B76" s="211"/>
      <c r="C76" s="149"/>
      <c r="D76" s="142"/>
      <c r="E76" s="142"/>
      <c r="F76" s="142"/>
      <c r="G76" s="141"/>
      <c r="H76" s="141"/>
      <c r="I76" s="212"/>
      <c r="J76" s="151"/>
      <c r="K76" s="111"/>
      <c r="L76" s="141"/>
      <c r="M76" s="111"/>
      <c r="N76" s="204"/>
      <c r="O76" s="204"/>
      <c r="P76" s="204"/>
      <c r="Q76" s="204"/>
      <c r="R76" s="204"/>
      <c r="S76" s="204"/>
      <c r="T76" s="204"/>
      <c r="U76" s="204"/>
      <c r="V76" s="141"/>
      <c r="W76" s="199"/>
      <c r="X76" s="199"/>
      <c r="Y76" s="199"/>
      <c r="Z76" s="199"/>
      <c r="AA76" s="199"/>
      <c r="AB76" s="199"/>
      <c r="AC76" s="199"/>
      <c r="AD76" s="199"/>
      <c r="AE76" s="141"/>
      <c r="AF76" s="141"/>
      <c r="AG76" s="209"/>
      <c r="AH76" s="209"/>
      <c r="AI76" s="209"/>
      <c r="AJ76" s="209"/>
      <c r="AK76" s="209"/>
      <c r="AL76" s="209"/>
      <c r="AM76" s="208"/>
      <c r="AN76" s="209"/>
      <c r="AO76" s="141"/>
      <c r="AP76" s="111"/>
      <c r="AQ76" s="111"/>
      <c r="AR76" s="111"/>
      <c r="AS76" s="111"/>
      <c r="AT76" s="111"/>
      <c r="AU76" s="111"/>
      <c r="AV76" s="111"/>
      <c r="AW76" s="111"/>
      <c r="AX76" s="141"/>
      <c r="AY76" s="111"/>
      <c r="AZ76" s="111"/>
      <c r="BA76" s="111"/>
      <c r="BB76" s="111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85"/>
      <c r="BO76" s="85"/>
      <c r="BP76" s="85"/>
      <c r="BQ76" s="85"/>
      <c r="BR76" s="85"/>
      <c r="BS76" s="85"/>
      <c r="BT76" s="8"/>
      <c r="BV76" s="85"/>
      <c r="BW76" s="85"/>
      <c r="BX76" s="85"/>
      <c r="BY76" s="85"/>
      <c r="BZ76" s="85"/>
      <c r="CA76" s="85"/>
    </row>
    <row r="77" spans="1:79" ht="19" x14ac:dyDescent="0.25">
      <c r="A77" s="82"/>
      <c r="B77" s="152"/>
      <c r="C77" s="149"/>
      <c r="D77" s="211"/>
      <c r="E77" s="211"/>
      <c r="F77" s="211"/>
      <c r="G77" s="211"/>
      <c r="H77" s="211"/>
      <c r="I77" s="211"/>
      <c r="J77" s="153"/>
      <c r="K77" s="111"/>
      <c r="L77" s="141"/>
      <c r="M77" s="111"/>
      <c r="N77" s="202"/>
      <c r="O77" s="202"/>
      <c r="P77" s="202"/>
      <c r="Q77" s="202"/>
      <c r="R77" s="202"/>
      <c r="S77" s="202"/>
      <c r="T77" s="203"/>
      <c r="U77" s="203"/>
      <c r="V77" s="141"/>
      <c r="W77" s="121"/>
      <c r="X77" s="121"/>
      <c r="Y77" s="121"/>
      <c r="Z77" s="121"/>
      <c r="AA77" s="121"/>
      <c r="AB77" s="197"/>
      <c r="AC77" s="198"/>
      <c r="AD77" s="198"/>
      <c r="AE77" s="141"/>
      <c r="AF77" s="141"/>
      <c r="AG77" s="128"/>
      <c r="AH77" s="128"/>
      <c r="AI77" s="128"/>
      <c r="AJ77" s="128"/>
      <c r="AK77" s="128"/>
      <c r="AL77" s="207"/>
      <c r="AM77" s="208"/>
      <c r="AN77" s="208"/>
      <c r="AO77" s="141"/>
      <c r="AP77" s="111"/>
      <c r="AQ77" s="111"/>
      <c r="AR77" s="111"/>
      <c r="AS77" s="111"/>
      <c r="AT77" s="111"/>
      <c r="AU77" s="111"/>
      <c r="AV77" s="111"/>
      <c r="AW77" s="111"/>
      <c r="AX77" s="141"/>
      <c r="AY77" s="111"/>
      <c r="AZ77" s="111"/>
      <c r="BA77" s="111"/>
      <c r="BB77" s="111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86"/>
      <c r="BO77" s="87"/>
      <c r="BP77" s="88"/>
      <c r="BQ77" s="86"/>
      <c r="BR77" s="86"/>
      <c r="BS77" s="86"/>
      <c r="BT77" s="8"/>
      <c r="BV77" s="86"/>
      <c r="BW77" s="87"/>
      <c r="BX77" s="88"/>
      <c r="BY77" s="86"/>
      <c r="BZ77" s="86"/>
      <c r="CA77" s="86"/>
    </row>
    <row r="78" spans="1:79" ht="19" x14ac:dyDescent="0.25">
      <c r="A78" s="82"/>
      <c r="B78" s="211"/>
      <c r="C78" s="149"/>
      <c r="D78" s="142"/>
      <c r="E78" s="142"/>
      <c r="F78" s="142"/>
      <c r="G78" s="141"/>
      <c r="H78" s="141"/>
      <c r="I78" s="212"/>
      <c r="J78" s="151"/>
      <c r="K78" s="111"/>
      <c r="L78" s="141"/>
      <c r="M78" s="111"/>
      <c r="N78" s="204"/>
      <c r="O78" s="204"/>
      <c r="P78" s="204"/>
      <c r="Q78" s="204"/>
      <c r="R78" s="204"/>
      <c r="S78" s="204"/>
      <c r="T78" s="204"/>
      <c r="U78" s="204"/>
      <c r="V78" s="141"/>
      <c r="W78" s="199"/>
      <c r="X78" s="199"/>
      <c r="Y78" s="199"/>
      <c r="Z78" s="199"/>
      <c r="AA78" s="199"/>
      <c r="AB78" s="199"/>
      <c r="AC78" s="199"/>
      <c r="AD78" s="199"/>
      <c r="AE78" s="141"/>
      <c r="AF78" s="141"/>
      <c r="AG78" s="209"/>
      <c r="AH78" s="209"/>
      <c r="AI78" s="209"/>
      <c r="AJ78" s="209"/>
      <c r="AK78" s="209"/>
      <c r="AL78" s="209"/>
      <c r="AM78" s="208"/>
      <c r="AN78" s="209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N78" s="86"/>
      <c r="BO78" s="87"/>
      <c r="BP78" s="88"/>
      <c r="BQ78" s="86"/>
      <c r="BR78" s="86"/>
      <c r="BS78" s="86"/>
      <c r="BT78" s="8"/>
      <c r="BV78" s="86"/>
      <c r="BW78" s="87"/>
      <c r="BX78" s="88"/>
      <c r="BY78" s="86"/>
      <c r="BZ78" s="86"/>
      <c r="CA78" s="86"/>
    </row>
    <row r="79" spans="1:79" ht="19" x14ac:dyDescent="0.25">
      <c r="A79" s="82"/>
      <c r="B79" s="152"/>
      <c r="C79" s="149"/>
      <c r="D79" s="211"/>
      <c r="E79" s="211"/>
      <c r="F79" s="211"/>
      <c r="G79" s="211"/>
      <c r="H79" s="211"/>
      <c r="I79" s="211"/>
      <c r="J79" s="153"/>
      <c r="K79" s="111"/>
      <c r="L79" s="141"/>
      <c r="M79" s="111"/>
      <c r="N79" s="202"/>
      <c r="O79" s="202"/>
      <c r="P79" s="202"/>
      <c r="Q79" s="202"/>
      <c r="R79" s="202"/>
      <c r="S79" s="202"/>
      <c r="T79" s="203"/>
      <c r="U79" s="203"/>
      <c r="V79" s="141"/>
      <c r="W79" s="121"/>
      <c r="X79" s="121"/>
      <c r="Y79" s="121"/>
      <c r="Z79" s="121"/>
      <c r="AA79" s="121"/>
      <c r="AB79" s="197"/>
      <c r="AC79" s="198"/>
      <c r="AD79" s="198"/>
      <c r="AE79" s="111"/>
      <c r="AF79" s="111"/>
      <c r="AG79" s="128"/>
      <c r="AH79" s="128"/>
      <c r="AI79" s="128"/>
      <c r="AJ79" s="128"/>
      <c r="AK79" s="128"/>
      <c r="AL79" s="207"/>
      <c r="AM79" s="208"/>
      <c r="AN79" s="208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N79" s="86"/>
      <c r="BO79" s="87"/>
      <c r="BP79" s="88"/>
      <c r="BQ79" s="86"/>
      <c r="BR79" s="86"/>
      <c r="BS79" s="86"/>
      <c r="BT79" s="8"/>
      <c r="BV79" s="86"/>
      <c r="BW79" s="87"/>
      <c r="BX79" s="88"/>
      <c r="BY79" s="86"/>
      <c r="BZ79" s="86"/>
      <c r="CA79" s="86"/>
    </row>
    <row r="80" spans="1:79" ht="19" x14ac:dyDescent="0.25">
      <c r="A80" s="82"/>
      <c r="B80" s="211"/>
      <c r="C80" s="149"/>
      <c r="D80" s="142"/>
      <c r="E80" s="142"/>
      <c r="F80" s="142"/>
      <c r="G80" s="141"/>
      <c r="H80" s="141"/>
      <c r="I80" s="212"/>
      <c r="J80" s="151"/>
      <c r="K80" s="111"/>
      <c r="L80" s="111"/>
      <c r="M80" s="111"/>
      <c r="N80" s="204"/>
      <c r="O80" s="204"/>
      <c r="P80" s="204"/>
      <c r="Q80" s="204"/>
      <c r="R80" s="204"/>
      <c r="S80" s="204"/>
      <c r="T80" s="204"/>
      <c r="U80" s="204"/>
      <c r="V80" s="111"/>
      <c r="W80" s="199"/>
      <c r="X80" s="199"/>
      <c r="Y80" s="199"/>
      <c r="Z80" s="199"/>
      <c r="AA80" s="199"/>
      <c r="AB80" s="199"/>
      <c r="AC80" s="199"/>
      <c r="AD80" s="199"/>
      <c r="AE80" s="111"/>
      <c r="AF80" s="111"/>
      <c r="AG80" s="209"/>
      <c r="AH80" s="209"/>
      <c r="AI80" s="209"/>
      <c r="AJ80" s="209"/>
      <c r="AK80" s="209"/>
      <c r="AL80" s="209"/>
      <c r="AM80" s="208"/>
      <c r="AN80" s="209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N80" s="86"/>
      <c r="BO80" s="87"/>
      <c r="BP80" s="88"/>
      <c r="BQ80" s="86"/>
      <c r="BR80" s="86"/>
      <c r="BS80" s="86"/>
      <c r="BT80" s="8"/>
      <c r="BV80" s="86"/>
      <c r="BW80" s="87"/>
      <c r="BX80" s="88"/>
      <c r="BY80" s="86"/>
      <c r="BZ80" s="86"/>
      <c r="CA80" s="86"/>
    </row>
    <row r="81" spans="1:80" ht="19" x14ac:dyDescent="0.25">
      <c r="A81" s="82" t="s">
        <v>7</v>
      </c>
      <c r="B81" s="152"/>
      <c r="C81" s="149"/>
      <c r="D81" s="211"/>
      <c r="E81" s="211"/>
      <c r="F81" s="211"/>
      <c r="G81" s="211"/>
      <c r="H81" s="211"/>
      <c r="I81" s="211"/>
      <c r="J81" s="153"/>
      <c r="K81" s="111"/>
      <c r="L81" s="111"/>
      <c r="M81" s="135"/>
      <c r="N81" s="202"/>
      <c r="O81" s="202"/>
      <c r="P81" s="202"/>
      <c r="Q81" s="202"/>
      <c r="R81" s="202"/>
      <c r="S81" s="202"/>
      <c r="T81" s="203"/>
      <c r="U81" s="203"/>
      <c r="V81" s="111"/>
      <c r="W81" s="121"/>
      <c r="X81" s="121"/>
      <c r="Y81" s="121"/>
      <c r="Z81" s="121"/>
      <c r="AA81" s="121"/>
      <c r="AB81" s="197"/>
      <c r="AC81" s="198"/>
      <c r="AD81" s="198"/>
      <c r="AE81" s="111"/>
      <c r="AF81" s="111"/>
      <c r="AG81" s="128"/>
      <c r="AH81" s="128"/>
      <c r="AI81" s="128"/>
      <c r="AJ81" s="128"/>
      <c r="AK81" s="128"/>
      <c r="AL81" s="207"/>
      <c r="AM81" s="208"/>
      <c r="AN81" s="208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N81" s="86"/>
      <c r="BO81" s="87"/>
      <c r="BP81" s="88"/>
      <c r="BQ81" s="86"/>
      <c r="BR81" s="86"/>
      <c r="BS81" s="86"/>
      <c r="BT81" s="8"/>
      <c r="BV81" s="86"/>
      <c r="BW81" s="87"/>
      <c r="BX81" s="88"/>
      <c r="BY81" s="86"/>
      <c r="BZ81" s="86"/>
      <c r="CA81" s="86"/>
    </row>
    <row r="82" spans="1:80" ht="19" x14ac:dyDescent="0.25">
      <c r="A82" s="82"/>
      <c r="B82" s="211"/>
      <c r="C82" s="149"/>
      <c r="D82" s="142"/>
      <c r="E82" s="142"/>
      <c r="F82" s="142"/>
      <c r="G82" s="141"/>
      <c r="H82" s="141"/>
      <c r="I82" s="212"/>
      <c r="J82" s="151"/>
      <c r="K82" s="111"/>
      <c r="L82" s="111"/>
      <c r="M82" s="135"/>
      <c r="N82" s="204"/>
      <c r="O82" s="204"/>
      <c r="P82" s="204"/>
      <c r="Q82" s="204"/>
      <c r="R82" s="204"/>
      <c r="S82" s="204"/>
      <c r="T82" s="204"/>
      <c r="U82" s="204"/>
      <c r="V82" s="111"/>
      <c r="W82" s="199"/>
      <c r="X82" s="199"/>
      <c r="Y82" s="199"/>
      <c r="Z82" s="199"/>
      <c r="AA82" s="199"/>
      <c r="AB82" s="199"/>
      <c r="AC82" s="199"/>
      <c r="AD82" s="199"/>
      <c r="AE82" s="111"/>
      <c r="AF82" s="111"/>
      <c r="AG82" s="209"/>
      <c r="AH82" s="209"/>
      <c r="AI82" s="209"/>
      <c r="AJ82" s="209"/>
      <c r="AK82" s="209"/>
      <c r="AL82" s="209"/>
      <c r="AM82" s="208"/>
      <c r="AN82" s="209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N82" s="86"/>
      <c r="BO82" s="87"/>
      <c r="BP82" s="88"/>
      <c r="BQ82" s="86"/>
      <c r="BR82" s="86"/>
      <c r="BS82" s="86"/>
      <c r="BT82" s="8"/>
      <c r="BV82" s="86"/>
      <c r="BW82" s="87"/>
      <c r="BX82" s="88"/>
      <c r="BY82" s="86"/>
      <c r="BZ82" s="86"/>
      <c r="CA82" s="86"/>
    </row>
    <row r="83" spans="1:80" ht="19" x14ac:dyDescent="0.25">
      <c r="A83" s="82"/>
      <c r="B83" s="152"/>
      <c r="C83" s="149"/>
      <c r="D83" s="211"/>
      <c r="E83" s="211"/>
      <c r="F83" s="211"/>
      <c r="G83" s="211"/>
      <c r="H83" s="211"/>
      <c r="I83" s="211"/>
      <c r="J83" s="153"/>
      <c r="K83" s="111"/>
      <c r="L83" s="111"/>
      <c r="M83" s="135"/>
      <c r="N83" s="202"/>
      <c r="O83" s="202"/>
      <c r="P83" s="202"/>
      <c r="Q83" s="202"/>
      <c r="R83" s="202"/>
      <c r="S83" s="202"/>
      <c r="T83" s="203"/>
      <c r="U83" s="203"/>
      <c r="V83" s="111"/>
      <c r="W83" s="121"/>
      <c r="X83" s="121"/>
      <c r="Y83" s="121"/>
      <c r="Z83" s="121"/>
      <c r="AA83" s="121"/>
      <c r="AB83" s="197"/>
      <c r="AC83" s="198"/>
      <c r="AD83" s="198"/>
      <c r="AE83" s="111"/>
      <c r="AF83" s="111"/>
      <c r="AG83" s="128"/>
      <c r="AH83" s="128"/>
      <c r="AI83" s="128"/>
      <c r="AJ83" s="128"/>
      <c r="AK83" s="128"/>
      <c r="AL83" s="207"/>
      <c r="AM83" s="208"/>
      <c r="AN83" s="208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N83" s="86"/>
      <c r="BO83" s="87"/>
      <c r="BP83" s="88"/>
      <c r="BQ83" s="86"/>
      <c r="BR83" s="86"/>
      <c r="BS83" s="86"/>
      <c r="BT83" s="8"/>
      <c r="BV83" s="86"/>
      <c r="BW83" s="87"/>
      <c r="BX83" s="88"/>
      <c r="BY83" s="86"/>
      <c r="BZ83" s="86"/>
      <c r="CA83" s="86"/>
    </row>
    <row r="84" spans="1:80" ht="19" x14ac:dyDescent="0.25">
      <c r="A84" s="82"/>
      <c r="B84" s="211"/>
      <c r="C84" s="149"/>
      <c r="D84" s="142"/>
      <c r="E84" s="142"/>
      <c r="F84" s="142"/>
      <c r="G84" s="141"/>
      <c r="H84" s="141"/>
      <c r="I84" s="212"/>
      <c r="J84" s="151"/>
      <c r="K84" s="111"/>
      <c r="L84" s="111"/>
      <c r="M84" s="135"/>
      <c r="N84" s="204"/>
      <c r="O84" s="204"/>
      <c r="P84" s="204"/>
      <c r="Q84" s="204"/>
      <c r="R84" s="204"/>
      <c r="S84" s="204"/>
      <c r="T84" s="204"/>
      <c r="U84" s="204"/>
      <c r="V84" s="111"/>
      <c r="W84" s="199"/>
      <c r="X84" s="199"/>
      <c r="Y84" s="199"/>
      <c r="Z84" s="199"/>
      <c r="AA84" s="199"/>
      <c r="AB84" s="199"/>
      <c r="AC84" s="199"/>
      <c r="AD84" s="199"/>
      <c r="AE84" s="111"/>
      <c r="AF84" s="111"/>
      <c r="AG84" s="209"/>
      <c r="AH84" s="209"/>
      <c r="AI84" s="209"/>
      <c r="AJ84" s="209"/>
      <c r="AK84" s="209"/>
      <c r="AL84" s="209"/>
      <c r="AM84" s="208"/>
      <c r="AN84" s="209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N84" s="86"/>
      <c r="BO84" s="87"/>
      <c r="BP84" s="88"/>
      <c r="BQ84" s="86"/>
      <c r="BR84" s="86"/>
      <c r="BS84" s="86"/>
      <c r="BT84" s="8"/>
      <c r="BV84" s="86"/>
      <c r="BW84" s="87"/>
      <c r="BX84" s="88"/>
      <c r="BY84" s="86"/>
      <c r="BZ84" s="86"/>
      <c r="CA84" s="86"/>
    </row>
    <row r="85" spans="1:80" ht="19" x14ac:dyDescent="0.25">
      <c r="A85" s="82"/>
      <c r="B85" s="152"/>
      <c r="C85" s="149"/>
      <c r="D85" s="211"/>
      <c r="E85" s="211"/>
      <c r="F85" s="211"/>
      <c r="G85" s="211"/>
      <c r="H85" s="211"/>
      <c r="I85" s="211"/>
      <c r="J85" s="153"/>
      <c r="K85" s="111"/>
      <c r="L85" s="111"/>
      <c r="M85" s="135"/>
      <c r="N85" s="202"/>
      <c r="O85" s="202"/>
      <c r="P85" s="202"/>
      <c r="Q85" s="202"/>
      <c r="R85" s="202"/>
      <c r="S85" s="202"/>
      <c r="T85" s="203"/>
      <c r="U85" s="203"/>
      <c r="V85" s="111"/>
      <c r="W85" s="121"/>
      <c r="X85" s="121"/>
      <c r="Y85" s="121"/>
      <c r="Z85" s="121"/>
      <c r="AA85" s="121"/>
      <c r="AB85" s="197"/>
      <c r="AC85" s="198"/>
      <c r="AD85" s="198"/>
      <c r="AE85" s="111"/>
      <c r="AF85" s="111"/>
      <c r="AG85" s="128"/>
      <c r="AH85" s="128"/>
      <c r="AI85" s="128"/>
      <c r="AJ85" s="128"/>
      <c r="AK85" s="128"/>
      <c r="AL85" s="207"/>
      <c r="AM85" s="208"/>
      <c r="AN85" s="208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N85" s="86"/>
      <c r="BO85" s="87"/>
      <c r="BP85" s="88"/>
      <c r="BQ85" s="86"/>
      <c r="BR85" s="86"/>
      <c r="BS85" s="86"/>
      <c r="BT85" s="8"/>
      <c r="BV85" s="86"/>
      <c r="BW85" s="87"/>
      <c r="BX85" s="88"/>
      <c r="BY85" s="86"/>
      <c r="BZ85" s="86"/>
      <c r="CA85" s="86"/>
    </row>
    <row r="86" spans="1:80" ht="19" x14ac:dyDescent="0.25">
      <c r="A86" s="82"/>
      <c r="B86" s="211"/>
      <c r="C86" s="149"/>
      <c r="D86" s="142"/>
      <c r="E86" s="142"/>
      <c r="F86" s="142"/>
      <c r="G86" s="141"/>
      <c r="H86" s="141"/>
      <c r="I86" s="212"/>
      <c r="J86" s="151"/>
      <c r="K86" s="111"/>
      <c r="L86" s="111"/>
      <c r="M86" s="135"/>
      <c r="N86" s="204"/>
      <c r="O86" s="204"/>
      <c r="P86" s="204"/>
      <c r="Q86" s="204"/>
      <c r="R86" s="204"/>
      <c r="S86" s="204"/>
      <c r="T86" s="204"/>
      <c r="U86" s="204"/>
      <c r="V86" s="111"/>
      <c r="W86" s="199"/>
      <c r="X86" s="199"/>
      <c r="Y86" s="199"/>
      <c r="Z86" s="199"/>
      <c r="AA86" s="199"/>
      <c r="AB86" s="199"/>
      <c r="AC86" s="199"/>
      <c r="AD86" s="199"/>
      <c r="AE86" s="111"/>
      <c r="AF86" s="111"/>
      <c r="AG86" s="209"/>
      <c r="AH86" s="209"/>
      <c r="AI86" s="209"/>
      <c r="AJ86" s="209"/>
      <c r="AK86" s="209"/>
      <c r="AL86" s="209"/>
      <c r="AM86" s="208"/>
      <c r="AN86" s="209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N86" s="86"/>
      <c r="BO86" s="87"/>
      <c r="BP86" s="88"/>
      <c r="BQ86" s="86"/>
      <c r="BR86" s="86"/>
      <c r="BS86" s="86"/>
      <c r="BT86" s="8"/>
      <c r="BV86" s="86"/>
      <c r="BW86" s="86"/>
      <c r="BX86" s="88"/>
      <c r="BY86" s="86"/>
      <c r="BZ86" s="86"/>
      <c r="CA86" s="86"/>
    </row>
    <row r="87" spans="1:80" ht="19" x14ac:dyDescent="0.25">
      <c r="A87" s="82" t="s">
        <v>8</v>
      </c>
      <c r="B87" s="152"/>
      <c r="C87" s="149"/>
      <c r="D87" s="211"/>
      <c r="E87" s="211"/>
      <c r="F87" s="211"/>
      <c r="G87" s="211"/>
      <c r="H87" s="211"/>
      <c r="I87" s="211"/>
      <c r="J87" s="153"/>
      <c r="K87" s="111"/>
      <c r="L87" s="111"/>
      <c r="M87" s="135"/>
      <c r="N87" s="202"/>
      <c r="O87" s="202"/>
      <c r="P87" s="202"/>
      <c r="Q87" s="202"/>
      <c r="R87" s="202"/>
      <c r="S87" s="202"/>
      <c r="T87" s="203"/>
      <c r="U87" s="203"/>
      <c r="V87" s="111"/>
      <c r="W87" s="121"/>
      <c r="X87" s="121"/>
      <c r="Y87" s="121"/>
      <c r="Z87" s="121"/>
      <c r="AA87" s="121"/>
      <c r="AB87" s="197"/>
      <c r="AC87" s="198"/>
      <c r="AD87" s="198"/>
      <c r="AE87" s="111"/>
      <c r="AF87" s="111"/>
      <c r="AG87" s="128"/>
      <c r="AH87" s="128"/>
      <c r="AI87" s="128"/>
      <c r="AJ87" s="128"/>
      <c r="AK87" s="128"/>
      <c r="AL87" s="207"/>
      <c r="AM87" s="208"/>
      <c r="AN87" s="208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N87" s="86"/>
      <c r="BO87" s="87"/>
      <c r="BP87" s="88"/>
      <c r="BQ87" s="86"/>
      <c r="BR87" s="86"/>
      <c r="BS87" s="86"/>
      <c r="BT87" s="8"/>
      <c r="BV87" s="86"/>
      <c r="BW87" s="86"/>
      <c r="BX87" s="88"/>
      <c r="BY87" s="86"/>
      <c r="BZ87" s="86"/>
      <c r="CA87" s="86"/>
    </row>
    <row r="88" spans="1:80" ht="19" x14ac:dyDescent="0.25">
      <c r="A88" s="82"/>
      <c r="B88" s="211"/>
      <c r="C88" s="149"/>
      <c r="D88" s="142"/>
      <c r="E88" s="142"/>
      <c r="F88" s="142"/>
      <c r="G88" s="141"/>
      <c r="H88" s="141"/>
      <c r="I88" s="212"/>
      <c r="J88" s="151"/>
      <c r="K88" s="111"/>
      <c r="L88" s="111"/>
      <c r="M88" s="135"/>
      <c r="N88" s="204"/>
      <c r="O88" s="204"/>
      <c r="P88" s="204"/>
      <c r="Q88" s="204"/>
      <c r="R88" s="204"/>
      <c r="S88" s="204"/>
      <c r="T88" s="204"/>
      <c r="U88" s="204"/>
      <c r="V88" s="111"/>
      <c r="W88" s="199"/>
      <c r="X88" s="199"/>
      <c r="Y88" s="199"/>
      <c r="Z88" s="199"/>
      <c r="AA88" s="199"/>
      <c r="AB88" s="199"/>
      <c r="AC88" s="199"/>
      <c r="AD88" s="199"/>
      <c r="AE88" s="111"/>
      <c r="AF88" s="111"/>
      <c r="AG88" s="209"/>
      <c r="AH88" s="209"/>
      <c r="AI88" s="209"/>
      <c r="AJ88" s="209"/>
      <c r="AK88" s="209"/>
      <c r="AL88" s="209"/>
      <c r="AM88" s="208"/>
      <c r="AN88" s="209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N88" s="86"/>
      <c r="BO88" s="87"/>
      <c r="BP88" s="88"/>
      <c r="BQ88" s="86"/>
      <c r="BR88" s="86"/>
      <c r="BS88" s="86"/>
      <c r="BT88" s="8"/>
      <c r="BV88" s="86"/>
      <c r="BW88" s="86"/>
      <c r="BX88" s="88"/>
      <c r="BY88" s="86"/>
      <c r="BZ88" s="86"/>
      <c r="CA88" s="86"/>
    </row>
    <row r="89" spans="1:80" ht="19" x14ac:dyDescent="0.25">
      <c r="A89" s="82"/>
      <c r="B89" s="152"/>
      <c r="C89" s="149"/>
      <c r="D89" s="211"/>
      <c r="E89" s="211"/>
      <c r="F89" s="211"/>
      <c r="G89" s="211"/>
      <c r="H89" s="211"/>
      <c r="I89" s="211"/>
      <c r="J89" s="153"/>
      <c r="K89" s="111"/>
      <c r="L89" s="111"/>
      <c r="M89" s="135"/>
      <c r="N89" s="202"/>
      <c r="O89" s="202"/>
      <c r="P89" s="202"/>
      <c r="Q89" s="202"/>
      <c r="R89" s="202"/>
      <c r="S89" s="202"/>
      <c r="T89" s="203"/>
      <c r="U89" s="203"/>
      <c r="V89" s="111"/>
      <c r="W89" s="121"/>
      <c r="X89" s="121"/>
      <c r="Y89" s="121"/>
      <c r="Z89" s="121"/>
      <c r="AA89" s="121"/>
      <c r="AB89" s="197"/>
      <c r="AC89" s="198"/>
      <c r="AD89" s="198"/>
      <c r="AE89" s="111"/>
      <c r="AF89" s="111"/>
      <c r="AG89" s="128"/>
      <c r="AH89" s="128"/>
      <c r="AI89" s="128"/>
      <c r="AJ89" s="128"/>
      <c r="AK89" s="128"/>
      <c r="AL89" s="207"/>
      <c r="AM89" s="208"/>
      <c r="AN89" s="208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N89" s="86"/>
      <c r="BO89" s="87"/>
      <c r="BP89" s="88"/>
      <c r="BQ89" s="86"/>
      <c r="BR89" s="86"/>
      <c r="BS89" s="86"/>
      <c r="BV89" s="86"/>
      <c r="BW89" s="86"/>
      <c r="BX89" s="13"/>
      <c r="BY89" s="86"/>
      <c r="BZ89" s="86"/>
      <c r="CA89" s="86"/>
    </row>
    <row r="90" spans="1:80" ht="19" x14ac:dyDescent="0.25">
      <c r="A90" s="82"/>
      <c r="B90" s="211"/>
      <c r="C90" s="149"/>
      <c r="D90" s="142"/>
      <c r="E90" s="142"/>
      <c r="F90" s="142"/>
      <c r="G90" s="141"/>
      <c r="H90" s="141"/>
      <c r="I90" s="212"/>
      <c r="J90" s="151"/>
      <c r="K90" s="111"/>
      <c r="L90" s="111"/>
      <c r="M90" s="135"/>
      <c r="N90" s="204"/>
      <c r="O90" s="204"/>
      <c r="P90" s="204"/>
      <c r="Q90" s="204"/>
      <c r="R90" s="204"/>
      <c r="S90" s="204"/>
      <c r="T90" s="180"/>
      <c r="U90" s="180"/>
      <c r="V90" s="111"/>
      <c r="W90" s="199"/>
      <c r="X90" s="199"/>
      <c r="Y90" s="199"/>
      <c r="Z90" s="199"/>
      <c r="AA90" s="199"/>
      <c r="AB90" s="199"/>
      <c r="AC90" s="121"/>
      <c r="AD90" s="121"/>
      <c r="AE90" s="111"/>
      <c r="AF90" s="111"/>
      <c r="AG90" s="209"/>
      <c r="AH90" s="209"/>
      <c r="AI90" s="209"/>
      <c r="AJ90" s="209"/>
      <c r="AK90" s="209"/>
      <c r="AL90" s="209"/>
      <c r="AM90" s="128"/>
      <c r="AN90" s="128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N90" s="86"/>
      <c r="BO90" s="87"/>
      <c r="BP90" s="88"/>
      <c r="BQ90" s="86"/>
      <c r="BR90" s="86"/>
      <c r="BS90" s="86"/>
      <c r="BV90" s="86"/>
      <c r="BW90" s="86"/>
      <c r="BX90" s="88"/>
      <c r="BY90" s="86"/>
      <c r="BZ90" s="86"/>
      <c r="CA90" s="86"/>
    </row>
    <row r="91" spans="1:80" ht="19" x14ac:dyDescent="0.25">
      <c r="A91" s="82"/>
      <c r="B91" s="152"/>
      <c r="C91" s="149"/>
      <c r="D91" s="211"/>
      <c r="E91" s="211"/>
      <c r="F91" s="211"/>
      <c r="G91" s="211"/>
      <c r="H91" s="211"/>
      <c r="I91" s="211"/>
      <c r="J91" s="153"/>
      <c r="K91" s="111"/>
      <c r="L91" s="111"/>
      <c r="M91" s="135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N91" s="86"/>
      <c r="BO91" s="87"/>
      <c r="BP91" s="88"/>
      <c r="BQ91" s="86"/>
      <c r="BR91" s="86"/>
      <c r="BS91" s="86"/>
      <c r="BV91" s="86"/>
      <c r="BW91" s="86"/>
      <c r="BX91" s="88"/>
      <c r="BY91" s="86"/>
      <c r="BZ91" s="86"/>
      <c r="CA91" s="86"/>
    </row>
    <row r="92" spans="1:80" ht="19" x14ac:dyDescent="0.25">
      <c r="A92" s="82"/>
      <c r="B92" s="149"/>
      <c r="C92" s="149"/>
      <c r="D92" s="149"/>
      <c r="E92" s="149"/>
      <c r="F92" s="149"/>
      <c r="G92" s="149"/>
      <c r="H92" s="149"/>
      <c r="I92" s="149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N92" s="86"/>
      <c r="BO92" s="86"/>
      <c r="BP92" s="86"/>
      <c r="BQ92" s="86"/>
      <c r="BR92" s="86"/>
      <c r="BS92" s="86"/>
      <c r="BV92" s="86"/>
      <c r="BW92" s="86"/>
      <c r="BX92" s="86"/>
      <c r="BY92" s="86"/>
      <c r="BZ92" s="86"/>
      <c r="CA92" s="86"/>
    </row>
    <row r="93" spans="1:80" x14ac:dyDescent="0.2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N93" s="86"/>
      <c r="BO93" s="86"/>
      <c r="BP93" s="86"/>
      <c r="BQ93" s="86"/>
      <c r="BR93" s="86"/>
      <c r="BS93" s="86"/>
      <c r="BV93" s="86"/>
      <c r="BW93" s="86"/>
      <c r="BX93" s="86"/>
      <c r="BY93" s="86"/>
      <c r="BZ93" s="86"/>
      <c r="CA93" s="86"/>
    </row>
    <row r="94" spans="1:80" x14ac:dyDescent="0.2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U94" s="86"/>
      <c r="BV94" s="87"/>
      <c r="BW94" s="86"/>
      <c r="BX94" s="86"/>
      <c r="BY94" s="86"/>
      <c r="BZ94" s="86"/>
    </row>
    <row r="95" spans="1:80" x14ac:dyDescent="0.2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M95" s="1"/>
      <c r="CB95" s="1"/>
    </row>
    <row r="96" spans="1:80" x14ac:dyDescent="0.2">
      <c r="B96" s="111"/>
      <c r="C96" s="144"/>
      <c r="D96" s="111"/>
      <c r="E96" s="142"/>
      <c r="F96" s="142"/>
      <c r="G96" s="142"/>
      <c r="H96" s="142"/>
      <c r="I96" s="142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M96" s="1"/>
      <c r="CB96" s="1"/>
    </row>
    <row r="97" spans="3:80" x14ac:dyDescent="0.2">
      <c r="C97" s="10"/>
      <c r="E97" s="8"/>
      <c r="F97" s="8"/>
      <c r="G97" s="8"/>
      <c r="H97" s="8"/>
      <c r="I97" s="8"/>
      <c r="BM97" s="1"/>
      <c r="BN97" s="72"/>
      <c r="BO97" s="72"/>
      <c r="BP97" s="72"/>
      <c r="BQ97" s="72"/>
      <c r="BR97" s="72"/>
      <c r="BS97" s="72"/>
      <c r="BT97" s="86"/>
      <c r="BV97" s="72"/>
      <c r="BW97" s="72"/>
      <c r="BX97" s="72"/>
      <c r="BY97" s="72"/>
      <c r="BZ97" s="72"/>
      <c r="CA97" s="72"/>
      <c r="CB97" s="1"/>
    </row>
    <row r="98" spans="3:80" x14ac:dyDescent="0.2">
      <c r="C98" s="10"/>
      <c r="E98" s="8"/>
      <c r="F98" s="8"/>
      <c r="G98" s="8"/>
      <c r="H98" s="8"/>
      <c r="I98" s="8"/>
      <c r="BM98" s="1"/>
      <c r="BN98" s="89"/>
      <c r="BO98" s="89"/>
      <c r="BP98" s="90"/>
      <c r="BQ98" s="90"/>
      <c r="BR98" s="90"/>
      <c r="BS98" s="91"/>
      <c r="BT98" s="86"/>
      <c r="BV98" s="72"/>
      <c r="BW98" s="89"/>
      <c r="BX98" s="89"/>
      <c r="BY98" s="89"/>
      <c r="BZ98" s="89"/>
      <c r="CA98" s="89"/>
      <c r="CB98" s="1"/>
    </row>
    <row r="99" spans="3:80" x14ac:dyDescent="0.2">
      <c r="BN99" s="72"/>
      <c r="BO99" s="72"/>
      <c r="BP99" s="72"/>
      <c r="BQ99" s="72"/>
      <c r="BR99" s="72"/>
      <c r="BT99" s="1"/>
      <c r="BV99" s="72"/>
      <c r="BW99" s="72"/>
      <c r="BX99" s="72"/>
      <c r="BY99" s="72"/>
      <c r="BZ99" s="72"/>
      <c r="CB99" s="1"/>
    </row>
    <row r="100" spans="3:80" x14ac:dyDescent="0.2">
      <c r="E100" s="8"/>
      <c r="F100" s="8"/>
      <c r="G100" s="8"/>
      <c r="H100" s="8"/>
      <c r="I100" s="8"/>
      <c r="BN100" s="90"/>
      <c r="BO100" s="90"/>
      <c r="BP100" s="90"/>
      <c r="BQ100" s="90"/>
      <c r="BR100" s="90"/>
      <c r="BS100" s="92"/>
      <c r="BT100" s="1"/>
      <c r="BV100" s="92"/>
      <c r="BW100" s="92"/>
      <c r="BX100" s="92"/>
      <c r="BY100" s="92"/>
      <c r="BZ100" s="92"/>
      <c r="CA100" s="92"/>
      <c r="CB100" s="1"/>
    </row>
    <row r="101" spans="3:80" x14ac:dyDescent="0.2">
      <c r="E101" s="8"/>
      <c r="F101" s="8"/>
      <c r="G101" s="8"/>
      <c r="H101" s="8"/>
      <c r="I101" s="8"/>
      <c r="BU101" s="86"/>
      <c r="BV101" s="87"/>
      <c r="BW101" s="86"/>
      <c r="BX101" s="86"/>
      <c r="BY101" s="86"/>
      <c r="BZ101" s="86"/>
    </row>
    <row r="102" spans="3:80" x14ac:dyDescent="0.2">
      <c r="BU102" s="86"/>
      <c r="BW102" s="86"/>
      <c r="BX102" s="86"/>
      <c r="BY102" s="86"/>
      <c r="BZ102" s="86"/>
    </row>
    <row r="103" spans="3:80" x14ac:dyDescent="0.2">
      <c r="BU103" s="86"/>
      <c r="BW103" s="86"/>
      <c r="BX103" s="86"/>
      <c r="BY103" s="86"/>
      <c r="BZ103" s="86"/>
    </row>
    <row r="104" spans="3:80" x14ac:dyDescent="0.2">
      <c r="BU104" s="86"/>
      <c r="BW104" s="86"/>
      <c r="BX104" s="86"/>
      <c r="BZ104" s="86"/>
    </row>
    <row r="105" spans="3:80" x14ac:dyDescent="0.2">
      <c r="E105" s="8"/>
      <c r="F105" s="8"/>
      <c r="G105" s="8"/>
      <c r="H105" s="8"/>
      <c r="I105" s="8"/>
      <c r="BU105" s="86"/>
      <c r="BW105" s="86"/>
      <c r="BX105" s="86"/>
      <c r="BY105" s="86"/>
      <c r="BZ105" s="86"/>
    </row>
    <row r="106" spans="3:80" x14ac:dyDescent="0.2">
      <c r="E106" s="8"/>
      <c r="F106" s="8"/>
      <c r="G106" s="8"/>
      <c r="H106" s="8"/>
      <c r="I106" s="8"/>
      <c r="BU106" s="86"/>
      <c r="BW106" s="8"/>
      <c r="BX106" s="86"/>
      <c r="BY106" s="86"/>
      <c r="BZ106" s="86"/>
    </row>
    <row r="107" spans="3:80" x14ac:dyDescent="0.2">
      <c r="BU107" s="86"/>
      <c r="BX107" s="86"/>
      <c r="BY107" s="86"/>
      <c r="BZ107" s="86"/>
    </row>
    <row r="108" spans="3:80" x14ac:dyDescent="0.2">
      <c r="AE108" s="8"/>
      <c r="AF108" s="8"/>
      <c r="AG108" s="8"/>
      <c r="AH108" s="9"/>
      <c r="AI108" s="9"/>
      <c r="AJ108" s="8"/>
      <c r="BU108" s="86"/>
      <c r="BV108" s="86"/>
      <c r="BY108" s="86"/>
      <c r="BZ108" s="86"/>
    </row>
    <row r="109" spans="3:80" x14ac:dyDescent="0.2">
      <c r="BU109" s="86"/>
      <c r="BV109" s="86"/>
      <c r="BY109" s="86"/>
      <c r="BZ109" s="86"/>
    </row>
    <row r="110" spans="3:80" x14ac:dyDescent="0.2">
      <c r="BU110" s="8"/>
      <c r="BV110" s="8"/>
      <c r="BX110" s="8"/>
      <c r="BY110" s="8"/>
    </row>
    <row r="117" spans="72:78" x14ac:dyDescent="0.2">
      <c r="BT117" s="1"/>
      <c r="BU117" s="8"/>
      <c r="BV117" s="8"/>
      <c r="BW117" s="8"/>
      <c r="BX117" s="8"/>
      <c r="BY117" s="8"/>
      <c r="BZ117" s="8"/>
    </row>
    <row r="118" spans="72:78" x14ac:dyDescent="0.2">
      <c r="BT118" s="1"/>
    </row>
    <row r="119" spans="72:78" x14ac:dyDescent="0.2">
      <c r="BT119" s="1"/>
      <c r="BV119" s="72"/>
      <c r="BW119" s="72"/>
      <c r="BX119" s="72"/>
      <c r="BY119" s="72"/>
      <c r="BZ119" s="72"/>
    </row>
    <row r="120" spans="72:78" x14ac:dyDescent="0.2">
      <c r="BT120" s="1"/>
      <c r="BV120" s="79"/>
      <c r="BW120" s="79"/>
      <c r="BX120" s="79"/>
      <c r="BY120" s="79"/>
      <c r="BZ120" s="79"/>
    </row>
  </sheetData>
  <mergeCells count="38">
    <mergeCell ref="D2:J2"/>
    <mergeCell ref="E16:F16"/>
    <mergeCell ref="G16:H16"/>
    <mergeCell ref="I16:J16"/>
    <mergeCell ref="BT20:BX20"/>
    <mergeCell ref="AZ20:BJ20"/>
    <mergeCell ref="BL20:BP20"/>
    <mergeCell ref="BF21:BJ21"/>
    <mergeCell ref="BL21:BP21"/>
    <mergeCell ref="D36:J36"/>
    <mergeCell ref="BT21:BX21"/>
    <mergeCell ref="U21:Y21"/>
    <mergeCell ref="AA21:AE21"/>
    <mergeCell ref="AG21:AK21"/>
    <mergeCell ref="AM21:AQ21"/>
    <mergeCell ref="AT21:AX21"/>
    <mergeCell ref="BD64:BO64"/>
    <mergeCell ref="N66:S66"/>
    <mergeCell ref="W66:AA66"/>
    <mergeCell ref="AG66:AK66"/>
    <mergeCell ref="B64:J64"/>
    <mergeCell ref="K64:O64"/>
    <mergeCell ref="D67:H67"/>
    <mergeCell ref="N21:Q21"/>
    <mergeCell ref="O2:O13"/>
    <mergeCell ref="N2:N13"/>
    <mergeCell ref="AN1:AQ1"/>
    <mergeCell ref="AG1:AK1"/>
    <mergeCell ref="Z1:AD1"/>
    <mergeCell ref="S1:W1"/>
    <mergeCell ref="Q64:AB64"/>
    <mergeCell ref="AD64:AO64"/>
    <mergeCell ref="AQ64:BB64"/>
    <mergeCell ref="AZ21:BD21"/>
    <mergeCell ref="N20:R20"/>
    <mergeCell ref="AG20:AQ20"/>
    <mergeCell ref="AT20:AX20"/>
    <mergeCell ref="C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6A3-B8B2-1E44-A8B3-F845CD4B5D36}">
  <dimension ref="A1:CF98"/>
  <sheetViews>
    <sheetView topLeftCell="W1" zoomScale="61" workbookViewId="0">
      <selection activeCell="B13" sqref="B13"/>
    </sheetView>
  </sheetViews>
  <sheetFormatPr baseColWidth="10" defaultRowHeight="16" x14ac:dyDescent="0.2"/>
  <cols>
    <col min="13" max="13" width="16.5" customWidth="1"/>
    <col min="14" max="14" width="15.33203125" customWidth="1"/>
    <col min="16" max="16" width="11.6640625" customWidth="1"/>
    <col min="17" max="17" width="12.1640625" customWidth="1"/>
    <col min="18" max="18" width="11.83203125" customWidth="1"/>
    <col min="24" max="24" width="14.1640625" customWidth="1"/>
    <col min="26" max="26" width="13.33203125" customWidth="1"/>
    <col min="27" max="27" width="11.6640625" customWidth="1"/>
    <col min="28" max="28" width="15.6640625" customWidth="1"/>
    <col min="30" max="30" width="13.5" customWidth="1"/>
    <col min="32" max="32" width="12.33203125" customWidth="1"/>
    <col min="33" max="33" width="15.33203125" customWidth="1"/>
    <col min="36" max="36" width="13" bestFit="1" customWidth="1"/>
    <col min="39" max="39" width="13" bestFit="1" customWidth="1"/>
    <col min="54" max="54" width="11.1640625" customWidth="1"/>
    <col min="57" max="57" width="14.5" customWidth="1"/>
    <col min="63" max="63" width="15.6640625" customWidth="1"/>
    <col min="65" max="65" width="14.5" customWidth="1"/>
    <col min="71" max="71" width="19.5" bestFit="1" customWidth="1"/>
    <col min="82" max="82" width="13.33203125" customWidth="1"/>
    <col min="83" max="83" width="12" customWidth="1"/>
  </cols>
  <sheetData>
    <row r="1" spans="1:54" x14ac:dyDescent="0.2">
      <c r="B1" s="114"/>
      <c r="K1" s="111"/>
      <c r="L1" s="111"/>
      <c r="M1" s="325" t="s">
        <v>55</v>
      </c>
      <c r="N1" s="324" t="s">
        <v>5</v>
      </c>
      <c r="O1" s="1" t="s">
        <v>0</v>
      </c>
      <c r="P1" s="131"/>
      <c r="Q1" s="118"/>
      <c r="R1" s="356" t="s">
        <v>1</v>
      </c>
      <c r="S1" s="356"/>
      <c r="T1" s="356"/>
      <c r="U1" s="356"/>
      <c r="V1" s="356"/>
      <c r="W1" s="356"/>
      <c r="X1" s="114"/>
      <c r="Y1" s="326" t="s">
        <v>46</v>
      </c>
      <c r="Z1" s="326"/>
      <c r="AA1" s="326"/>
      <c r="AB1" s="326"/>
      <c r="AC1" s="326"/>
      <c r="AD1" s="326"/>
      <c r="AE1" s="114"/>
      <c r="AF1" s="327" t="s">
        <v>3</v>
      </c>
      <c r="AG1" s="327"/>
      <c r="AH1" s="327"/>
      <c r="AI1" s="327"/>
      <c r="AJ1" s="327"/>
      <c r="AK1" s="327"/>
      <c r="AL1" s="114"/>
      <c r="AM1" s="355" t="s">
        <v>44</v>
      </c>
      <c r="AN1" s="355"/>
      <c r="AO1" s="355"/>
      <c r="AP1" s="355"/>
      <c r="AQ1" s="355"/>
      <c r="AR1" s="355"/>
      <c r="BA1" s="3"/>
    </row>
    <row r="2" spans="1:54" x14ac:dyDescent="0.2">
      <c r="B2" s="14"/>
      <c r="D2" s="347"/>
      <c r="E2" s="347"/>
      <c r="F2" s="347"/>
      <c r="G2" s="347"/>
      <c r="H2" s="347"/>
      <c r="I2" s="347"/>
      <c r="J2" s="347"/>
      <c r="K2" s="135"/>
      <c r="L2" s="111"/>
      <c r="M2" s="325"/>
      <c r="N2" s="324"/>
      <c r="O2" s="27">
        <v>1.35</v>
      </c>
      <c r="P2" s="132"/>
      <c r="Q2" s="114"/>
      <c r="R2" s="105">
        <v>153.586579146068</v>
      </c>
      <c r="S2" s="105">
        <v>167.55959308804799</v>
      </c>
      <c r="T2" s="105">
        <v>155.549476354148</v>
      </c>
      <c r="U2" s="105">
        <v>150.93316703345499</v>
      </c>
      <c r="V2" s="105">
        <v>159.698437775553</v>
      </c>
      <c r="W2" s="105">
        <v>153.225336924803</v>
      </c>
      <c r="X2" s="114"/>
      <c r="Y2" s="96">
        <v>148.24192455934701</v>
      </c>
      <c r="Z2" s="96">
        <v>141.95433663053899</v>
      </c>
      <c r="AA2" s="96">
        <v>155.52799014798001</v>
      </c>
      <c r="AB2" s="96">
        <v>143.25782536394499</v>
      </c>
      <c r="AC2" s="96">
        <v>139.69678593675499</v>
      </c>
      <c r="AD2" s="96">
        <v>138.33221106813201</v>
      </c>
      <c r="AE2" s="114"/>
      <c r="AF2" s="95">
        <v>154.994937998712</v>
      </c>
      <c r="AG2" s="95">
        <v>162.005322910047</v>
      </c>
      <c r="AH2" s="95">
        <v>150.70159447159301</v>
      </c>
      <c r="AI2" s="95">
        <v>155.802382666461</v>
      </c>
      <c r="AJ2" s="95">
        <v>158.72617195733801</v>
      </c>
      <c r="AK2" s="95">
        <v>152.515122344741</v>
      </c>
      <c r="AL2" s="114"/>
      <c r="AM2" s="102">
        <v>179.167067702937</v>
      </c>
      <c r="AN2" s="102">
        <v>168.05440424463399</v>
      </c>
      <c r="AO2" s="102">
        <v>164.92116608958699</v>
      </c>
      <c r="AP2" s="102">
        <v>170.111981922257</v>
      </c>
      <c r="AQ2" s="102">
        <v>152.895435665561</v>
      </c>
      <c r="AR2" s="102">
        <v>150.286183767842</v>
      </c>
    </row>
    <row r="3" spans="1:54" x14ac:dyDescent="0.2">
      <c r="B3" s="14"/>
      <c r="K3" s="137"/>
      <c r="L3" s="138"/>
      <c r="M3" s="325"/>
      <c r="N3" s="324"/>
      <c r="O3" s="27">
        <v>7.1</v>
      </c>
      <c r="P3" s="132"/>
      <c r="Q3" s="114"/>
      <c r="R3" s="105">
        <v>150.21120370930799</v>
      </c>
      <c r="S3" s="105">
        <v>156.4340790901</v>
      </c>
      <c r="T3" s="105">
        <v>143.17690778959499</v>
      </c>
      <c r="U3" s="105">
        <v>143.73398677428301</v>
      </c>
      <c r="V3" s="105">
        <v>153.59024817774201</v>
      </c>
      <c r="W3" s="105">
        <v>146.53158459283401</v>
      </c>
      <c r="X3" s="114"/>
      <c r="Y3" s="96">
        <v>141.29269431638701</v>
      </c>
      <c r="Z3" s="96">
        <v>138.42329719176001</v>
      </c>
      <c r="AA3" s="96">
        <v>146.651947032745</v>
      </c>
      <c r="AB3" s="96">
        <v>137.428473825174</v>
      </c>
      <c r="AC3" s="96">
        <v>134.466214656451</v>
      </c>
      <c r="AD3" s="96">
        <v>136.06956320873701</v>
      </c>
      <c r="AE3" s="114"/>
      <c r="AF3" s="95">
        <v>151.28615057987</v>
      </c>
      <c r="AG3" s="95">
        <v>154.08610044324899</v>
      </c>
      <c r="AH3" s="95">
        <v>146.50130191984999</v>
      </c>
      <c r="AI3" s="95">
        <v>150.55307637707901</v>
      </c>
      <c r="AJ3" s="95">
        <v>152.81419048685299</v>
      </c>
      <c r="AK3" s="95">
        <v>143.6926197226</v>
      </c>
      <c r="AL3" s="114"/>
      <c r="AM3" s="102">
        <v>173.81937180926201</v>
      </c>
      <c r="AN3" s="102">
        <v>161.99292867953901</v>
      </c>
      <c r="AO3" s="102">
        <v>159.32599304678999</v>
      </c>
      <c r="AP3" s="102">
        <v>163.930508127894</v>
      </c>
      <c r="AQ3" s="102">
        <v>141.97493179321</v>
      </c>
      <c r="AR3" s="102">
        <v>145.69109400125799</v>
      </c>
    </row>
    <row r="4" spans="1:54" x14ac:dyDescent="0.2">
      <c r="B4" s="14"/>
      <c r="K4" s="137"/>
      <c r="L4" s="138"/>
      <c r="M4" s="325"/>
      <c r="N4" s="324"/>
      <c r="O4" s="27">
        <v>12.85</v>
      </c>
      <c r="P4" s="132"/>
      <c r="Q4" s="114"/>
      <c r="R4" s="105">
        <v>149.75666843644501</v>
      </c>
      <c r="S4" s="105">
        <v>152.06317735199099</v>
      </c>
      <c r="T4" s="105">
        <v>136.641343801635</v>
      </c>
      <c r="U4" s="105">
        <v>141.63721013243801</v>
      </c>
      <c r="V4" s="105">
        <v>152.29142240007701</v>
      </c>
      <c r="W4" s="105">
        <v>146.422623084821</v>
      </c>
      <c r="X4" s="114"/>
      <c r="Y4" s="96">
        <v>138.464226200349</v>
      </c>
      <c r="Z4" s="96">
        <v>136.644096075574</v>
      </c>
      <c r="AA4" s="96">
        <v>143.603135501206</v>
      </c>
      <c r="AB4" s="96">
        <v>136.30019904046</v>
      </c>
      <c r="AC4" s="96">
        <v>135.60015446356701</v>
      </c>
      <c r="AD4" s="96">
        <v>136.340965798902</v>
      </c>
      <c r="AE4" s="114"/>
      <c r="AF4" s="95">
        <v>151.10642660526599</v>
      </c>
      <c r="AG4" s="95">
        <v>152.08059088163299</v>
      </c>
      <c r="AH4" s="95">
        <v>143.77954549798699</v>
      </c>
      <c r="AI4" s="95">
        <v>150.802690031737</v>
      </c>
      <c r="AJ4" s="95">
        <v>149.93936886386899</v>
      </c>
      <c r="AK4" s="95">
        <v>145.552437915561</v>
      </c>
      <c r="AL4" s="114"/>
      <c r="AM4" s="102">
        <v>171.65706063674901</v>
      </c>
      <c r="AN4" s="102">
        <v>159.59219264004699</v>
      </c>
      <c r="AO4" s="102">
        <v>158.07474247530001</v>
      </c>
      <c r="AP4" s="102">
        <v>161.52213703621601</v>
      </c>
      <c r="AQ4" s="102">
        <v>140.78564689805901</v>
      </c>
      <c r="AR4" s="102">
        <v>146.32107106766199</v>
      </c>
    </row>
    <row r="5" spans="1:54" x14ac:dyDescent="0.2">
      <c r="B5" s="14"/>
      <c r="K5" s="137"/>
      <c r="L5" s="138"/>
      <c r="M5" s="325"/>
      <c r="N5" s="324"/>
      <c r="O5" s="27">
        <v>18.75</v>
      </c>
      <c r="P5" s="132"/>
      <c r="Q5" s="1" t="s">
        <v>6</v>
      </c>
      <c r="R5" s="105">
        <v>100</v>
      </c>
      <c r="S5" s="105">
        <v>100</v>
      </c>
      <c r="T5" s="105">
        <v>100</v>
      </c>
      <c r="U5" s="105">
        <v>100</v>
      </c>
      <c r="V5" s="105">
        <v>100</v>
      </c>
      <c r="W5" s="105">
        <v>100</v>
      </c>
      <c r="X5" s="1" t="s">
        <v>6</v>
      </c>
      <c r="Y5" s="96">
        <v>100</v>
      </c>
      <c r="Z5" s="96">
        <v>100</v>
      </c>
      <c r="AA5" s="96">
        <v>100</v>
      </c>
      <c r="AB5" s="96">
        <v>100</v>
      </c>
      <c r="AC5" s="96">
        <v>100</v>
      </c>
      <c r="AD5" s="96">
        <v>100</v>
      </c>
      <c r="AE5" s="1" t="s">
        <v>6</v>
      </c>
      <c r="AF5" s="95">
        <v>100</v>
      </c>
      <c r="AG5" s="95">
        <v>100</v>
      </c>
      <c r="AH5" s="95">
        <v>100</v>
      </c>
      <c r="AI5" s="95">
        <v>100</v>
      </c>
      <c r="AJ5" s="95">
        <v>100</v>
      </c>
      <c r="AK5" s="95">
        <v>100</v>
      </c>
      <c r="AL5" s="1" t="s">
        <v>6</v>
      </c>
      <c r="AM5" s="102">
        <v>100</v>
      </c>
      <c r="AN5" s="102">
        <v>100</v>
      </c>
      <c r="AO5" s="102">
        <v>100</v>
      </c>
      <c r="AP5" s="102">
        <v>100</v>
      </c>
      <c r="AQ5" s="102">
        <v>100</v>
      </c>
      <c r="AR5" s="102">
        <v>100</v>
      </c>
      <c r="AS5" s="1" t="s">
        <v>6</v>
      </c>
    </row>
    <row r="6" spans="1:54" x14ac:dyDescent="0.2">
      <c r="B6" s="14"/>
      <c r="K6" s="137"/>
      <c r="L6" s="138"/>
      <c r="M6" s="325"/>
      <c r="N6" s="324"/>
      <c r="O6" s="27">
        <v>24.433330000000002</v>
      </c>
      <c r="P6" s="132"/>
      <c r="Q6" s="1"/>
      <c r="R6" s="105">
        <v>97.616993191286099</v>
      </c>
      <c r="S6" s="105">
        <v>100.42016191189001</v>
      </c>
      <c r="T6" s="105">
        <v>92.898268418345197</v>
      </c>
      <c r="U6" s="105">
        <v>93.1325358617094</v>
      </c>
      <c r="V6" s="105">
        <v>99.664985119176805</v>
      </c>
      <c r="W6" s="105">
        <v>95.773495325475494</v>
      </c>
      <c r="X6" s="1"/>
      <c r="Y6" s="96">
        <v>96.978109711261496</v>
      </c>
      <c r="Z6" s="96">
        <v>99.057387185317907</v>
      </c>
      <c r="AA6" s="96">
        <v>99.540473290514598</v>
      </c>
      <c r="AB6" s="96">
        <v>93.9518093045901</v>
      </c>
      <c r="AC6" s="96">
        <v>92.632855853640905</v>
      </c>
      <c r="AD6" s="96">
        <v>94.0916492537159</v>
      </c>
      <c r="AE6" s="1"/>
      <c r="AF6" s="95">
        <v>96.038528834442005</v>
      </c>
      <c r="AG6" s="95">
        <v>100.60664911089999</v>
      </c>
      <c r="AH6" s="95">
        <v>94.541675006432797</v>
      </c>
      <c r="AI6" s="95">
        <v>97.652867638957105</v>
      </c>
      <c r="AJ6" s="95">
        <v>95.061530897969206</v>
      </c>
      <c r="AK6" s="95">
        <v>101.593489274954</v>
      </c>
      <c r="AL6" s="1"/>
      <c r="AM6" s="102">
        <v>107.49963650508199</v>
      </c>
      <c r="AN6" s="102">
        <v>102.64666318763599</v>
      </c>
      <c r="AO6" s="102">
        <v>99.023968410000293</v>
      </c>
      <c r="AP6" s="102">
        <v>97.290133878949206</v>
      </c>
      <c r="AQ6" s="102">
        <v>97.729970660008902</v>
      </c>
      <c r="AR6" s="102">
        <v>93.572750919596103</v>
      </c>
      <c r="AS6" s="1"/>
    </row>
    <row r="7" spans="1:54" x14ac:dyDescent="0.2">
      <c r="B7" s="14"/>
      <c r="K7" s="137"/>
      <c r="L7" s="138"/>
      <c r="M7" s="325"/>
      <c r="N7" s="324"/>
      <c r="O7" s="27">
        <v>31.066669999999998</v>
      </c>
      <c r="P7" s="132"/>
      <c r="Q7" s="1"/>
      <c r="R7" s="105">
        <v>98.499431473364297</v>
      </c>
      <c r="S7" s="105">
        <v>100.41092908636899</v>
      </c>
      <c r="T7" s="105">
        <v>93.222630076891306</v>
      </c>
      <c r="U7" s="105">
        <v>93.155647061774204</v>
      </c>
      <c r="V7" s="105">
        <v>100.35079943901199</v>
      </c>
      <c r="W7" s="105">
        <v>98.614843798791298</v>
      </c>
      <c r="X7" s="1"/>
      <c r="Y7" s="96">
        <v>97.377326695158899</v>
      </c>
      <c r="Z7" s="96">
        <v>98.211600887200305</v>
      </c>
      <c r="AA7" s="96">
        <v>99.618192277021294</v>
      </c>
      <c r="AB7" s="96">
        <v>93.482395968903106</v>
      </c>
      <c r="AC7" s="96">
        <v>91.626062709497802</v>
      </c>
      <c r="AD7" s="96">
        <v>93.197569137054799</v>
      </c>
      <c r="AE7" s="1"/>
      <c r="AF7" s="95">
        <v>97.621151113149196</v>
      </c>
      <c r="AG7" s="95">
        <v>102.448250815596</v>
      </c>
      <c r="AH7" s="95">
        <v>95.817689221903606</v>
      </c>
      <c r="AI7" s="95">
        <v>100.20702112597201</v>
      </c>
      <c r="AJ7" s="95">
        <v>94.011076149245696</v>
      </c>
      <c r="AK7" s="95">
        <v>105.27537701605399</v>
      </c>
      <c r="AL7" s="1"/>
      <c r="AM7" s="102">
        <v>111.404250997213</v>
      </c>
      <c r="AN7" s="102">
        <v>106.16050030585799</v>
      </c>
      <c r="AO7" s="102">
        <v>101.583039049345</v>
      </c>
      <c r="AP7" s="102">
        <v>99.195551221028893</v>
      </c>
      <c r="AQ7" s="102">
        <v>98.557309517114803</v>
      </c>
      <c r="AR7" s="102">
        <v>93.279142650442296</v>
      </c>
      <c r="AS7" s="1"/>
    </row>
    <row r="8" spans="1:54" x14ac:dyDescent="0.2">
      <c r="B8" s="14"/>
      <c r="K8" s="137"/>
      <c r="L8" s="138"/>
      <c r="M8" s="325"/>
      <c r="N8" s="324"/>
      <c r="O8" s="27">
        <v>36.883330000000001</v>
      </c>
      <c r="P8" s="132"/>
      <c r="Q8" s="1" t="s">
        <v>7</v>
      </c>
      <c r="R8" s="105">
        <v>189.743299567078</v>
      </c>
      <c r="S8" s="105">
        <v>184.49598327517899</v>
      </c>
      <c r="T8" s="105">
        <v>181.860700457365</v>
      </c>
      <c r="U8" s="105">
        <v>189.70112773762301</v>
      </c>
      <c r="V8" s="105">
        <v>198.777270333302</v>
      </c>
      <c r="W8" s="105">
        <v>209.44461938047101</v>
      </c>
      <c r="X8" s="1" t="s">
        <v>7</v>
      </c>
      <c r="Y8" s="96">
        <v>162.015467447292</v>
      </c>
      <c r="Z8" s="96">
        <v>157.795404906854</v>
      </c>
      <c r="AA8" s="96">
        <v>166.44103786944601</v>
      </c>
      <c r="AB8" s="96">
        <v>169.492760889154</v>
      </c>
      <c r="AC8" s="96">
        <v>172.184492441233</v>
      </c>
      <c r="AD8" s="96">
        <v>181.63299555200101</v>
      </c>
      <c r="AE8" s="1" t="s">
        <v>7</v>
      </c>
      <c r="AF8" s="95">
        <v>158.93532226620101</v>
      </c>
      <c r="AG8" s="95">
        <v>159.31467816364301</v>
      </c>
      <c r="AH8" s="95">
        <v>156.15320614622601</v>
      </c>
      <c r="AI8" s="95">
        <v>157.99850503084801</v>
      </c>
      <c r="AJ8" s="95">
        <v>160.850487966522</v>
      </c>
      <c r="AK8" s="95">
        <v>162.30148431357</v>
      </c>
      <c r="AL8" s="1" t="s">
        <v>7</v>
      </c>
      <c r="AM8" s="102">
        <v>254.64055449387601</v>
      </c>
      <c r="AN8" s="102">
        <v>183.11390157750199</v>
      </c>
      <c r="AO8" s="102">
        <v>210.75273651786301</v>
      </c>
      <c r="AP8" s="102">
        <v>208.67356260846299</v>
      </c>
      <c r="AQ8" s="102">
        <v>182.236572484037</v>
      </c>
      <c r="AR8" s="102">
        <v>202.652137500647</v>
      </c>
      <c r="AS8" s="1" t="s">
        <v>7</v>
      </c>
    </row>
    <row r="9" spans="1:54" x14ac:dyDescent="0.2">
      <c r="B9" s="14"/>
      <c r="K9" s="137"/>
      <c r="L9" s="138"/>
      <c r="M9" s="325"/>
      <c r="N9" s="324"/>
      <c r="O9" s="27">
        <v>42.583329999999997</v>
      </c>
      <c r="P9" s="132"/>
      <c r="Q9" s="1"/>
      <c r="R9" s="105">
        <v>215.044448557838</v>
      </c>
      <c r="S9" s="105">
        <v>211.21693041573201</v>
      </c>
      <c r="T9" s="105">
        <v>187.33160510334699</v>
      </c>
      <c r="U9" s="105">
        <v>205.32528870410499</v>
      </c>
      <c r="V9" s="105">
        <v>220.34989550055801</v>
      </c>
      <c r="W9" s="105">
        <v>210.54520093370701</v>
      </c>
      <c r="X9" s="1"/>
      <c r="Y9" s="96">
        <v>180.91192458823099</v>
      </c>
      <c r="Z9" s="96">
        <v>181.23745785855601</v>
      </c>
      <c r="AA9" s="96">
        <v>187.203839886205</v>
      </c>
      <c r="AB9" s="96">
        <v>187.85029990503801</v>
      </c>
      <c r="AC9" s="96">
        <v>186.748552776266</v>
      </c>
      <c r="AD9" s="96">
        <v>187.22770725026101</v>
      </c>
      <c r="AE9" s="1"/>
      <c r="AF9" s="95">
        <v>157.525762320561</v>
      </c>
      <c r="AG9" s="95">
        <v>161.22907592420501</v>
      </c>
      <c r="AH9" s="95">
        <v>150.020159610577</v>
      </c>
      <c r="AI9" s="95">
        <v>154.39015867215201</v>
      </c>
      <c r="AJ9" s="95">
        <v>168.129649022118</v>
      </c>
      <c r="AK9" s="95">
        <v>163.26216558121999</v>
      </c>
      <c r="AL9" s="1"/>
      <c r="AM9" s="102">
        <v>257.81807929104701</v>
      </c>
      <c r="AN9" s="102">
        <v>201.95011838005499</v>
      </c>
      <c r="AO9" s="102">
        <v>230.070365018112</v>
      </c>
      <c r="AP9" s="102">
        <v>237.384648069543</v>
      </c>
      <c r="AQ9" s="102">
        <v>198.65116750209799</v>
      </c>
      <c r="AR9" s="102">
        <v>205.006555701883</v>
      </c>
      <c r="AS9" s="1"/>
    </row>
    <row r="10" spans="1:54" x14ac:dyDescent="0.2">
      <c r="B10" s="14"/>
      <c r="K10" s="137"/>
      <c r="L10" s="138"/>
      <c r="M10" s="325"/>
      <c r="N10" s="324"/>
      <c r="O10" s="27">
        <v>48.266669999999998</v>
      </c>
      <c r="P10" s="132"/>
      <c r="Q10" s="1"/>
      <c r="R10" s="105">
        <v>220.659492267947</v>
      </c>
      <c r="S10" s="105">
        <v>216.759419010377</v>
      </c>
      <c r="T10" s="105">
        <v>185.13360544101201</v>
      </c>
      <c r="U10" s="105">
        <v>207.29254607772799</v>
      </c>
      <c r="V10" s="105">
        <v>227.25451174873399</v>
      </c>
      <c r="W10" s="105">
        <v>214.44920757089301</v>
      </c>
      <c r="X10" s="1"/>
      <c r="Y10" s="96">
        <v>184.631881545092</v>
      </c>
      <c r="Z10" s="96">
        <v>184.729970174074</v>
      </c>
      <c r="AA10" s="96">
        <v>196.88546592416199</v>
      </c>
      <c r="AB10" s="96">
        <v>193.016713221092</v>
      </c>
      <c r="AC10" s="96">
        <v>190.25486151760799</v>
      </c>
      <c r="AD10" s="96">
        <v>189.64396024308499</v>
      </c>
      <c r="AE10" s="1"/>
      <c r="AF10" s="95">
        <v>162.11149797533199</v>
      </c>
      <c r="AG10" s="95">
        <v>160.751290449046</v>
      </c>
      <c r="AH10" s="95">
        <v>157.83540378351199</v>
      </c>
      <c r="AI10" s="95">
        <v>154.708659035083</v>
      </c>
      <c r="AJ10" s="95">
        <v>165.68847874804399</v>
      </c>
      <c r="AK10" s="95">
        <v>167.09739290166499</v>
      </c>
      <c r="AL10" s="1"/>
      <c r="AM10" s="102">
        <v>264.57466702024402</v>
      </c>
      <c r="AN10" s="102">
        <v>214.52914413963299</v>
      </c>
      <c r="AO10" s="102">
        <v>242.803774202363</v>
      </c>
      <c r="AP10" s="102">
        <v>248.96773844286</v>
      </c>
      <c r="AQ10" s="102">
        <v>205.642122914342</v>
      </c>
      <c r="AR10" s="102">
        <v>211.10394949621499</v>
      </c>
      <c r="AS10" s="1"/>
    </row>
    <row r="11" spans="1:54" x14ac:dyDescent="0.2">
      <c r="B11" s="14"/>
      <c r="K11" s="137"/>
      <c r="L11" s="138"/>
      <c r="M11" s="325"/>
      <c r="N11" s="324"/>
      <c r="O11" s="27">
        <v>54.1</v>
      </c>
      <c r="P11" s="132"/>
      <c r="Q11" s="1" t="s">
        <v>8</v>
      </c>
      <c r="R11" s="105">
        <v>94.340483472495393</v>
      </c>
      <c r="S11" s="105">
        <v>90.388161051142504</v>
      </c>
      <c r="T11" s="105">
        <v>81.708256674375306</v>
      </c>
      <c r="U11" s="105">
        <v>83.111597351948106</v>
      </c>
      <c r="V11" s="105">
        <v>85.535678704875295</v>
      </c>
      <c r="W11" s="105">
        <v>82.475268656781793</v>
      </c>
      <c r="X11" s="1" t="s">
        <v>8</v>
      </c>
      <c r="Y11" s="96">
        <v>87.3223335958251</v>
      </c>
      <c r="Z11" s="96">
        <v>88.050069080949299</v>
      </c>
      <c r="AA11" s="96">
        <v>89.871015751418895</v>
      </c>
      <c r="AB11" s="96">
        <v>70.743889350249603</v>
      </c>
      <c r="AC11" s="96">
        <v>81.536932662552502</v>
      </c>
      <c r="AD11" s="96">
        <v>75.912700185127093</v>
      </c>
      <c r="AE11" s="1" t="s">
        <v>8</v>
      </c>
      <c r="AF11" s="95">
        <v>76.209849428311202</v>
      </c>
      <c r="AG11" s="95">
        <v>84.254290166871598</v>
      </c>
      <c r="AH11" s="95">
        <v>85.8484601655624</v>
      </c>
      <c r="AI11" s="95">
        <v>84.987912102766899</v>
      </c>
      <c r="AJ11" s="95">
        <v>74.582194952277703</v>
      </c>
      <c r="AK11" s="95">
        <v>92.036672892924301</v>
      </c>
      <c r="AL11" s="1" t="s">
        <v>8</v>
      </c>
      <c r="AM11" s="102">
        <v>63.031123194424602</v>
      </c>
      <c r="AN11" s="102">
        <v>83.279082898713199</v>
      </c>
      <c r="AO11" s="102">
        <v>72.119166656687796</v>
      </c>
      <c r="AP11" s="102">
        <v>83.351530017896593</v>
      </c>
      <c r="AQ11" s="102">
        <v>80.646748843138894</v>
      </c>
      <c r="AR11" s="102">
        <v>72.444284511296004</v>
      </c>
      <c r="AS11" s="1" t="s">
        <v>8</v>
      </c>
    </row>
    <row r="12" spans="1:54" x14ac:dyDescent="0.2">
      <c r="B12" s="14"/>
      <c r="K12" s="137"/>
      <c r="L12" s="138"/>
      <c r="M12" s="325"/>
      <c r="N12" s="324"/>
      <c r="O12" s="27">
        <v>59.75</v>
      </c>
      <c r="P12" s="132"/>
      <c r="Q12" s="114"/>
      <c r="R12" s="105">
        <v>74.519545844143295</v>
      </c>
      <c r="S12" s="105">
        <v>69.6123114336566</v>
      </c>
      <c r="T12" s="105">
        <v>65.689585236294505</v>
      </c>
      <c r="U12" s="105">
        <v>65.539518466262393</v>
      </c>
      <c r="V12" s="105">
        <v>70.293487825486096</v>
      </c>
      <c r="W12" s="105">
        <v>67.338118493471498</v>
      </c>
      <c r="X12" s="114"/>
      <c r="Y12" s="96">
        <v>73.517941122184396</v>
      </c>
      <c r="Z12" s="96">
        <v>71.861873936797394</v>
      </c>
      <c r="AA12" s="96">
        <v>73.871629307897194</v>
      </c>
      <c r="AB12" s="96">
        <v>61.6003108504623</v>
      </c>
      <c r="AC12" s="96">
        <v>67.038391185502505</v>
      </c>
      <c r="AD12" s="96">
        <v>63.380651787677003</v>
      </c>
      <c r="AE12" s="114"/>
      <c r="AF12" s="95">
        <v>63.9080085658507</v>
      </c>
      <c r="AG12" s="95">
        <v>68.944189060402394</v>
      </c>
      <c r="AH12" s="95">
        <v>66.669513208382</v>
      </c>
      <c r="AI12" s="95">
        <v>71.878537398831099</v>
      </c>
      <c r="AJ12" s="95">
        <v>60.184474773013299</v>
      </c>
      <c r="AK12" s="95">
        <v>81.543531441014096</v>
      </c>
      <c r="AL12" s="114"/>
      <c r="AM12" s="102">
        <v>61.298837631118801</v>
      </c>
      <c r="AN12" s="102">
        <v>69.447272695898903</v>
      </c>
      <c r="AO12" s="102">
        <v>61.289842632363502</v>
      </c>
      <c r="AP12" s="102">
        <v>63.0619638039013</v>
      </c>
      <c r="AQ12" s="102">
        <v>67.704981835550697</v>
      </c>
      <c r="AR12" s="102">
        <v>60.937252398303599</v>
      </c>
    </row>
    <row r="13" spans="1:54" ht="17" thickBot="1" x14ac:dyDescent="0.25">
      <c r="B13" s="273" t="s">
        <v>53</v>
      </c>
      <c r="K13" s="137"/>
      <c r="L13" s="138"/>
      <c r="M13" s="136"/>
      <c r="N13" s="117"/>
      <c r="O13" s="64">
        <v>65.433329999999998</v>
      </c>
      <c r="P13" s="132"/>
      <c r="Q13" s="114"/>
      <c r="R13" s="105">
        <v>65.661758490926005</v>
      </c>
      <c r="S13" s="105">
        <v>61.119937676160703</v>
      </c>
      <c r="T13" s="105">
        <v>58.659787126569</v>
      </c>
      <c r="U13" s="105">
        <v>57.521671245849902</v>
      </c>
      <c r="V13" s="105">
        <v>60.402106554488199</v>
      </c>
      <c r="W13" s="105">
        <v>59.720319421619898</v>
      </c>
      <c r="X13" s="114"/>
      <c r="Y13" s="96">
        <v>66.533462019999902</v>
      </c>
      <c r="Z13" s="96">
        <v>64.398863112284104</v>
      </c>
      <c r="AA13" s="96">
        <v>65.725283196135805</v>
      </c>
      <c r="AB13" s="96">
        <v>53.847104759514004</v>
      </c>
      <c r="AC13" s="96">
        <v>59.162610460090697</v>
      </c>
      <c r="AD13" s="96">
        <v>56.538478496553999</v>
      </c>
      <c r="AE13" s="114"/>
      <c r="AF13" s="95">
        <v>58.214580751371997</v>
      </c>
      <c r="AG13" s="95">
        <v>62.274992315141198</v>
      </c>
      <c r="AH13" s="95">
        <v>59.9243392292273</v>
      </c>
      <c r="AI13" s="95">
        <v>63.8480551337286</v>
      </c>
      <c r="AJ13" s="95">
        <v>54.8396494816444</v>
      </c>
      <c r="AK13" s="95">
        <v>71.850329743544094</v>
      </c>
      <c r="AL13" s="114"/>
      <c r="AM13" s="102">
        <v>59.215229010077202</v>
      </c>
      <c r="AN13" s="102">
        <v>61.828354849254303</v>
      </c>
      <c r="AO13" s="102">
        <v>55.858054863447798</v>
      </c>
      <c r="AP13" s="102">
        <v>54.544271718939697</v>
      </c>
      <c r="AQ13" s="102">
        <v>63.454628619822103</v>
      </c>
      <c r="AR13" s="102">
        <v>56.515839621415303</v>
      </c>
    </row>
    <row r="14" spans="1:54" x14ac:dyDescent="0.2">
      <c r="B14" s="14"/>
      <c r="K14" s="137"/>
      <c r="L14" s="111"/>
      <c r="M14" s="111"/>
      <c r="N14" s="130"/>
      <c r="O14" s="130"/>
      <c r="P14" s="130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</row>
    <row r="15" spans="1:54" ht="17" thickBo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139"/>
      <c r="L15" s="139"/>
      <c r="M15" s="111"/>
      <c r="N15" s="130"/>
      <c r="O15" s="132"/>
      <c r="P15" s="130"/>
      <c r="Q15" s="1" t="s">
        <v>9</v>
      </c>
      <c r="R15" s="8">
        <f>AVERAGE(R11:R13)</f>
        <v>78.173929269188235</v>
      </c>
      <c r="S15" s="8">
        <f t="shared" ref="S15:W15" si="0">AVERAGE(S11:S13)</f>
        <v>73.706803386986607</v>
      </c>
      <c r="T15" s="8">
        <f t="shared" si="0"/>
        <v>68.685876345746266</v>
      </c>
      <c r="U15" s="8">
        <f t="shared" si="0"/>
        <v>68.7242623546868</v>
      </c>
      <c r="V15" s="8">
        <f t="shared" si="0"/>
        <v>72.077091028283192</v>
      </c>
      <c r="W15" s="8">
        <f t="shared" si="0"/>
        <v>69.844568857291065</v>
      </c>
      <c r="X15" s="1" t="s">
        <v>9</v>
      </c>
      <c r="Y15" s="8">
        <f>AVERAGE(Y11:Y13)</f>
        <v>75.791245579336461</v>
      </c>
      <c r="Z15" s="8">
        <f t="shared" ref="Z15:AC15" si="1">AVERAGE(Z11:Z13)</f>
        <v>74.770268710010271</v>
      </c>
      <c r="AA15" s="8">
        <f t="shared" si="1"/>
        <v>76.48930941848397</v>
      </c>
      <c r="AB15" s="8">
        <f t="shared" si="1"/>
        <v>62.063768320075297</v>
      </c>
      <c r="AC15" s="8">
        <f t="shared" si="1"/>
        <v>69.245978102715227</v>
      </c>
      <c r="AD15" s="8">
        <f>AVERAGE(AD11:AD13)</f>
        <v>65.277276823119365</v>
      </c>
      <c r="AE15" s="1" t="s">
        <v>9</v>
      </c>
      <c r="AF15" s="8">
        <f t="shared" ref="AF15:AK15" si="2">AVERAGE(AF11:AF13)</f>
        <v>66.110812915177974</v>
      </c>
      <c r="AG15" s="8">
        <f t="shared" si="2"/>
        <v>71.82449051413839</v>
      </c>
      <c r="AH15" s="8">
        <f t="shared" si="2"/>
        <v>70.814104201057248</v>
      </c>
      <c r="AI15" s="8">
        <f t="shared" si="2"/>
        <v>73.571501545108859</v>
      </c>
      <c r="AJ15" s="8">
        <f t="shared" si="2"/>
        <v>63.202106402311792</v>
      </c>
      <c r="AK15" s="8">
        <f t="shared" si="2"/>
        <v>81.810178025827497</v>
      </c>
      <c r="AL15" s="1" t="s">
        <v>9</v>
      </c>
      <c r="AM15" s="8">
        <f>AVERAGE(AM11:AM13)</f>
        <v>61.181729945206861</v>
      </c>
      <c r="AN15" s="8">
        <f>AVERAGE(AN11:AN13)</f>
        <v>71.518236814622142</v>
      </c>
      <c r="AO15" s="8">
        <f>AVERAGE(AO11:AO13)</f>
        <v>63.089021384166365</v>
      </c>
      <c r="AP15" s="8">
        <f>AVERAGE(AP11:AP13)</f>
        <v>66.985921846912518</v>
      </c>
      <c r="AQ15" s="8">
        <f t="shared" ref="AQ15:AR15" si="3">AVERAGE(AQ11:AQ13)</f>
        <v>70.60211976617056</v>
      </c>
      <c r="AR15" s="8">
        <f t="shared" si="3"/>
        <v>63.299125510338307</v>
      </c>
      <c r="BA15" s="8"/>
      <c r="BB15" s="8"/>
    </row>
    <row r="16" spans="1:54" x14ac:dyDescent="0.2">
      <c r="A16" s="20"/>
      <c r="B16" s="21" t="s">
        <v>10</v>
      </c>
      <c r="C16" s="359" t="s">
        <v>11</v>
      </c>
      <c r="D16" s="359"/>
      <c r="E16" s="360" t="s">
        <v>45</v>
      </c>
      <c r="F16" s="360"/>
      <c r="G16" s="361" t="s">
        <v>1</v>
      </c>
      <c r="H16" s="361" t="s">
        <v>13</v>
      </c>
      <c r="I16" s="362" t="s">
        <v>14</v>
      </c>
      <c r="J16" s="363"/>
      <c r="K16" s="140"/>
      <c r="L16" s="140"/>
      <c r="M16" s="111"/>
    </row>
    <row r="17" spans="1:76" x14ac:dyDescent="0.2">
      <c r="A17" s="20"/>
      <c r="B17" s="22" t="s">
        <v>15</v>
      </c>
      <c r="C17" s="23" t="s">
        <v>16</v>
      </c>
      <c r="D17" s="23" t="s">
        <v>17</v>
      </c>
      <c r="E17" s="23" t="s">
        <v>18</v>
      </c>
      <c r="F17" s="23" t="s">
        <v>17</v>
      </c>
      <c r="G17" s="23" t="s">
        <v>18</v>
      </c>
      <c r="H17" s="23" t="s">
        <v>17</v>
      </c>
      <c r="I17" s="23" t="s">
        <v>18</v>
      </c>
      <c r="J17" s="24" t="s">
        <v>17</v>
      </c>
      <c r="L17" s="25"/>
      <c r="M17" s="26"/>
      <c r="N17" s="25"/>
      <c r="O17" s="25"/>
      <c r="P17" s="25"/>
      <c r="Q17" s="25"/>
      <c r="R17" s="25"/>
      <c r="S17" s="25"/>
      <c r="T17" s="25"/>
    </row>
    <row r="18" spans="1:76" x14ac:dyDescent="0.2">
      <c r="A18" s="20"/>
      <c r="B18" s="27">
        <v>1.35</v>
      </c>
      <c r="C18" s="111">
        <v>155.79092205814868</v>
      </c>
      <c r="D18" s="111">
        <v>4.1109685217190384</v>
      </c>
      <c r="E18" s="128">
        <v>144.501845617783</v>
      </c>
      <c r="F18" s="128">
        <v>6.3992879468962842</v>
      </c>
      <c r="G18" s="125">
        <v>156.75876505367918</v>
      </c>
      <c r="H18" s="125">
        <v>6.053881584011541</v>
      </c>
      <c r="I18" s="121">
        <v>164.23937323213633</v>
      </c>
      <c r="J18" s="122">
        <v>10.915304062723099</v>
      </c>
      <c r="N18" s="114" t="s">
        <v>56</v>
      </c>
      <c r="AA18" s="28"/>
    </row>
    <row r="19" spans="1:76" x14ac:dyDescent="0.2">
      <c r="A19" s="20"/>
      <c r="B19" s="27">
        <v>7.1</v>
      </c>
      <c r="C19" s="111">
        <v>149.82223992158353</v>
      </c>
      <c r="D19" s="111">
        <v>3.9600581831206543</v>
      </c>
      <c r="E19" s="128">
        <v>139.05536503854233</v>
      </c>
      <c r="F19" s="128">
        <v>4.3757353409806257</v>
      </c>
      <c r="G19" s="125">
        <v>148.94633502231034</v>
      </c>
      <c r="H19" s="125">
        <v>5.3947755820650212</v>
      </c>
      <c r="I19" s="121">
        <v>157.78913790965882</v>
      </c>
      <c r="J19" s="122">
        <v>11.926192930570853</v>
      </c>
      <c r="AA19" s="28"/>
    </row>
    <row r="20" spans="1:76" ht="17" thickBot="1" x14ac:dyDescent="0.25">
      <c r="A20" s="20"/>
      <c r="B20" s="27">
        <v>12.85</v>
      </c>
      <c r="C20" s="111">
        <v>148.87684329934217</v>
      </c>
      <c r="D20" s="111">
        <v>3.3795562588141936</v>
      </c>
      <c r="E20" s="128">
        <v>137.82546284667634</v>
      </c>
      <c r="F20" s="128">
        <v>2.9888896244625909</v>
      </c>
      <c r="G20" s="125">
        <v>146.46874086790118</v>
      </c>
      <c r="H20" s="125">
        <v>6.2599577744797239</v>
      </c>
      <c r="I20" s="121">
        <v>156.32547512567217</v>
      </c>
      <c r="J20" s="122">
        <v>11.111872486442678</v>
      </c>
      <c r="N20" s="332" t="s">
        <v>19</v>
      </c>
      <c r="O20" s="332"/>
      <c r="P20" s="332"/>
      <c r="Q20" s="332"/>
      <c r="R20" s="332"/>
      <c r="S20" s="29"/>
      <c r="U20" s="30" t="s">
        <v>20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/>
      <c r="AG20" s="333" t="s">
        <v>21</v>
      </c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1"/>
      <c r="AS20" s="1"/>
      <c r="AT20" s="334" t="s">
        <v>22</v>
      </c>
      <c r="AU20" s="334"/>
      <c r="AV20" s="334"/>
      <c r="AW20" s="334"/>
      <c r="AX20" s="334"/>
      <c r="AY20" s="32"/>
      <c r="AZ20" s="333" t="s">
        <v>23</v>
      </c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1"/>
      <c r="BL20" s="334" t="s">
        <v>24</v>
      </c>
      <c r="BM20" s="334"/>
      <c r="BN20" s="334"/>
      <c r="BO20" s="334"/>
      <c r="BP20" s="334"/>
      <c r="BT20" s="354" t="s">
        <v>25</v>
      </c>
      <c r="BU20" s="354"/>
      <c r="BV20" s="354"/>
      <c r="BW20" s="354"/>
      <c r="BX20" s="354"/>
    </row>
    <row r="21" spans="1:76" ht="17" thickTop="1" x14ac:dyDescent="0.2">
      <c r="A21" s="20"/>
      <c r="B21" s="27">
        <v>18.75</v>
      </c>
      <c r="C21" s="111">
        <v>100</v>
      </c>
      <c r="D21" s="111">
        <v>0</v>
      </c>
      <c r="E21" s="128">
        <v>100</v>
      </c>
      <c r="F21" s="128">
        <v>0</v>
      </c>
      <c r="G21" s="125">
        <v>100</v>
      </c>
      <c r="H21" s="125">
        <v>0</v>
      </c>
      <c r="I21" s="121">
        <v>100</v>
      </c>
      <c r="J21" s="122">
        <v>0</v>
      </c>
      <c r="O21" s="343" t="s">
        <v>26</v>
      </c>
      <c r="P21" s="343"/>
      <c r="Q21" s="343"/>
      <c r="R21" s="343"/>
      <c r="S21" s="343"/>
      <c r="U21" s="345" t="s">
        <v>27</v>
      </c>
      <c r="V21" s="345"/>
      <c r="W21" s="345"/>
      <c r="X21" s="345"/>
      <c r="Y21" s="345"/>
      <c r="Z21" s="33"/>
      <c r="AA21" s="346" t="s">
        <v>28</v>
      </c>
      <c r="AB21" s="346"/>
      <c r="AC21" s="346"/>
      <c r="AD21" s="346"/>
      <c r="AE21" s="346"/>
      <c r="AG21" s="347" t="s">
        <v>29</v>
      </c>
      <c r="AH21" s="347"/>
      <c r="AI21" s="347"/>
      <c r="AJ21" s="347"/>
      <c r="AK21" s="347"/>
      <c r="AL21" s="33"/>
      <c r="AM21" s="342" t="s">
        <v>30</v>
      </c>
      <c r="AN21" s="342"/>
      <c r="AO21" s="342"/>
      <c r="AP21" s="342"/>
      <c r="AQ21" s="342"/>
      <c r="AR21" s="33"/>
      <c r="AS21" s="33"/>
      <c r="AT21" s="343" t="s">
        <v>31</v>
      </c>
      <c r="AU21" s="343"/>
      <c r="AV21" s="343"/>
      <c r="AW21" s="343"/>
      <c r="AX21" s="343"/>
      <c r="AY21" s="34"/>
      <c r="AZ21" s="323" t="s">
        <v>32</v>
      </c>
      <c r="BA21" s="323"/>
      <c r="BB21" s="323"/>
      <c r="BC21" s="323"/>
      <c r="BD21" s="323"/>
      <c r="BF21" s="342" t="s">
        <v>33</v>
      </c>
      <c r="BG21" s="342"/>
      <c r="BH21" s="342"/>
      <c r="BI21" s="342"/>
      <c r="BJ21" s="342"/>
      <c r="BK21" s="33"/>
      <c r="BL21" s="343" t="s">
        <v>34</v>
      </c>
      <c r="BM21" s="343"/>
      <c r="BN21" s="343"/>
      <c r="BO21" s="343"/>
      <c r="BP21" s="343"/>
      <c r="BT21" s="323" t="s">
        <v>35</v>
      </c>
      <c r="BU21" s="323"/>
      <c r="BV21" s="323"/>
      <c r="BW21" s="323"/>
      <c r="BX21" s="323"/>
    </row>
    <row r="22" spans="1:76" ht="34" x14ac:dyDescent="0.2">
      <c r="A22" s="20"/>
      <c r="B22" s="27">
        <v>24.433330000000002</v>
      </c>
      <c r="C22" s="111">
        <v>97.582456793942512</v>
      </c>
      <c r="D22" s="111">
        <v>2.9402113263211698</v>
      </c>
      <c r="E22" s="128">
        <v>96.042047433173479</v>
      </c>
      <c r="F22" s="128">
        <v>2.8983859510840055</v>
      </c>
      <c r="G22" s="125">
        <v>96.584406637980507</v>
      </c>
      <c r="H22" s="125">
        <v>3.2071738735927933</v>
      </c>
      <c r="I22" s="121">
        <v>99.627187260212096</v>
      </c>
      <c r="J22" s="122">
        <v>4.8409506030970055</v>
      </c>
      <c r="N22" s="37" t="s">
        <v>45</v>
      </c>
      <c r="O22" s="36" t="s">
        <v>36</v>
      </c>
      <c r="P22" s="35" t="s">
        <v>14</v>
      </c>
      <c r="Q22" s="38" t="s">
        <v>1</v>
      </c>
      <c r="R22" s="39"/>
      <c r="U22" s="37" t="s">
        <v>45</v>
      </c>
      <c r="V22" s="36" t="s">
        <v>36</v>
      </c>
      <c r="W22" s="35" t="s">
        <v>14</v>
      </c>
      <c r="X22" s="38" t="s">
        <v>1</v>
      </c>
      <c r="Y22" s="39"/>
      <c r="AA22" s="37" t="s">
        <v>45</v>
      </c>
      <c r="AB22" s="36" t="s">
        <v>36</v>
      </c>
      <c r="AC22" s="35" t="s">
        <v>14</v>
      </c>
      <c r="AD22" s="38" t="s">
        <v>1</v>
      </c>
      <c r="AE22" s="39"/>
      <c r="AG22" s="37" t="s">
        <v>45</v>
      </c>
      <c r="AH22" s="36" t="s">
        <v>36</v>
      </c>
      <c r="AI22" s="35" t="s">
        <v>14</v>
      </c>
      <c r="AJ22" s="38" t="s">
        <v>1</v>
      </c>
      <c r="AK22" s="39"/>
      <c r="AM22" s="37" t="s">
        <v>45</v>
      </c>
      <c r="AN22" s="36" t="s">
        <v>36</v>
      </c>
      <c r="AO22" s="35" t="s">
        <v>14</v>
      </c>
      <c r="AP22" s="38" t="s">
        <v>1</v>
      </c>
      <c r="AQ22" s="39"/>
      <c r="AT22" s="37" t="s">
        <v>45</v>
      </c>
      <c r="AU22" s="36" t="s">
        <v>36</v>
      </c>
      <c r="AV22" s="35" t="s">
        <v>14</v>
      </c>
      <c r="AW22" s="38" t="s">
        <v>1</v>
      </c>
      <c r="AX22" s="39"/>
      <c r="AZ22" s="37" t="s">
        <v>45</v>
      </c>
      <c r="BA22" s="36" t="s">
        <v>36</v>
      </c>
      <c r="BB22" s="35" t="s">
        <v>14</v>
      </c>
      <c r="BC22" s="38" t="s">
        <v>1</v>
      </c>
      <c r="BD22" s="39"/>
      <c r="BF22" s="37" t="s">
        <v>45</v>
      </c>
      <c r="BG22" s="36" t="s">
        <v>36</v>
      </c>
      <c r="BH22" s="35" t="s">
        <v>14</v>
      </c>
      <c r="BI22" s="38" t="s">
        <v>1</v>
      </c>
      <c r="BJ22" s="39"/>
      <c r="BL22" s="37" t="s">
        <v>45</v>
      </c>
      <c r="BM22" s="36" t="s">
        <v>36</v>
      </c>
      <c r="BN22" s="35" t="s">
        <v>14</v>
      </c>
      <c r="BO22" s="38" t="s">
        <v>1</v>
      </c>
      <c r="BP22" s="39"/>
      <c r="BT22" s="37" t="s">
        <v>45</v>
      </c>
      <c r="BU22" s="36" t="s">
        <v>36</v>
      </c>
      <c r="BV22" s="35" t="s">
        <v>14</v>
      </c>
      <c r="BW22" s="38" t="s">
        <v>1</v>
      </c>
      <c r="BX22" s="39"/>
    </row>
    <row r="23" spans="1:76" x14ac:dyDescent="0.2">
      <c r="A23" s="20"/>
      <c r="B23" s="27">
        <v>31.066669999999998</v>
      </c>
      <c r="C23" s="111">
        <v>99.230094240320071</v>
      </c>
      <c r="D23" s="111">
        <v>4.2267651354820366</v>
      </c>
      <c r="E23" s="128">
        <v>95.585524612472696</v>
      </c>
      <c r="F23" s="128">
        <v>3.2302340411181492</v>
      </c>
      <c r="G23" s="125">
        <v>97.375713489367016</v>
      </c>
      <c r="H23" s="125">
        <v>3.3442164596098953</v>
      </c>
      <c r="I23" s="121">
        <v>101.69663229016699</v>
      </c>
      <c r="J23" s="122">
        <v>6.3425825634348154</v>
      </c>
      <c r="L23" s="111"/>
      <c r="M23" s="111"/>
      <c r="N23" s="254">
        <v>87.3223335958251</v>
      </c>
      <c r="O23" s="132">
        <v>76.209849428311202</v>
      </c>
      <c r="P23" s="231">
        <v>63.031123194424602</v>
      </c>
      <c r="Q23" s="224">
        <v>94.340483472495393</v>
      </c>
      <c r="R23" s="255"/>
      <c r="S23" s="243"/>
      <c r="T23" s="243"/>
      <c r="U23" s="254">
        <v>148.24192455934701</v>
      </c>
      <c r="V23" s="132">
        <v>154.994937998712</v>
      </c>
      <c r="W23" s="231">
        <v>179.167067702937</v>
      </c>
      <c r="X23" s="224">
        <v>153.586579146068</v>
      </c>
      <c r="Y23" s="255"/>
      <c r="Z23" s="111"/>
      <c r="AA23" s="256">
        <f>U23-N23</f>
        <v>60.919590963521912</v>
      </c>
      <c r="AB23" s="243">
        <f>V23-O23</f>
        <v>78.785088570400802</v>
      </c>
      <c r="AC23" s="257">
        <f t="shared" ref="AC23:AD38" si="4">W23-P23</f>
        <v>116.13594450851241</v>
      </c>
      <c r="AD23" s="258">
        <f t="shared" si="4"/>
        <v>59.246095673572611</v>
      </c>
      <c r="AE23" s="249"/>
      <c r="AF23" s="111"/>
      <c r="AG23" s="254">
        <v>100</v>
      </c>
      <c r="AH23" s="132">
        <v>100</v>
      </c>
      <c r="AI23" s="231">
        <v>100</v>
      </c>
      <c r="AJ23" s="224">
        <v>100</v>
      </c>
      <c r="AK23" s="255"/>
      <c r="AL23" s="111"/>
      <c r="AM23" s="256">
        <f>AG23-N23</f>
        <v>12.6776664041749</v>
      </c>
      <c r="AN23" s="259">
        <f>AH23-O23</f>
        <v>23.790150571688798</v>
      </c>
      <c r="AO23" s="251">
        <f>AI23-P23</f>
        <v>36.968876805575398</v>
      </c>
      <c r="AP23" s="258">
        <f>AJ23-Q23</f>
        <v>5.6595165275046071</v>
      </c>
      <c r="AQ23" s="249"/>
      <c r="AR23" s="111"/>
      <c r="AS23" s="111"/>
      <c r="AT23" s="260">
        <f>AA23-AM23</f>
        <v>48.241924559347012</v>
      </c>
      <c r="AU23" s="261">
        <f t="shared" ref="AU23:AW38" si="5">AB23-AN23</f>
        <v>54.994937998712004</v>
      </c>
      <c r="AV23" s="262">
        <f t="shared" si="5"/>
        <v>79.167067702937004</v>
      </c>
      <c r="AW23" s="263">
        <f t="shared" si="5"/>
        <v>53.586579146068004</v>
      </c>
      <c r="AX23" s="264"/>
      <c r="AY23" s="111"/>
      <c r="AZ23" s="254">
        <v>162.015467447292</v>
      </c>
      <c r="BA23" s="132">
        <v>158.93532226620101</v>
      </c>
      <c r="BB23" s="231">
        <v>254.64055449387601</v>
      </c>
      <c r="BC23" s="224">
        <v>189.743299567078</v>
      </c>
      <c r="BD23" s="255"/>
      <c r="BE23" s="111"/>
      <c r="BF23" s="207">
        <f>AZ23-N23</f>
        <v>74.693133851466897</v>
      </c>
      <c r="BG23" s="265">
        <f t="shared" ref="BG23:BI38" si="6">BA23-O23</f>
        <v>82.725472837889811</v>
      </c>
      <c r="BH23" s="197">
        <f t="shared" si="6"/>
        <v>191.60943129945142</v>
      </c>
      <c r="BI23" s="213">
        <f t="shared" si="6"/>
        <v>95.402816094582604</v>
      </c>
      <c r="BJ23" s="110"/>
      <c r="BK23" s="8"/>
      <c r="BL23" s="98">
        <f>BF23-AA23</f>
        <v>13.773542887944984</v>
      </c>
      <c r="BM23" s="101">
        <f>BG23-AB23</f>
        <v>3.9403842674890086</v>
      </c>
      <c r="BN23" s="60">
        <f t="shared" ref="BN23:BO38" si="7">BH23-AC23</f>
        <v>75.473486790939006</v>
      </c>
      <c r="BO23" s="108">
        <f t="shared" si="7"/>
        <v>36.156720421009993</v>
      </c>
      <c r="BP23" s="62"/>
      <c r="BT23" s="97">
        <f>100*AT23/N23</f>
        <v>55.245803190094158</v>
      </c>
      <c r="BU23" s="8">
        <f t="shared" ref="BU23:BW38" si="8">100*AU23/O23</f>
        <v>72.162507092268214</v>
      </c>
      <c r="BV23" s="60">
        <f t="shared" si="8"/>
        <v>125.59996346366822</v>
      </c>
      <c r="BW23" s="108">
        <f t="shared" si="8"/>
        <v>56.801255594255004</v>
      </c>
      <c r="BX23" s="62"/>
    </row>
    <row r="24" spans="1:76" x14ac:dyDescent="0.2">
      <c r="A24" s="20"/>
      <c r="B24" s="27">
        <v>36.883330000000001</v>
      </c>
      <c r="C24" s="111">
        <v>159.25894731450168</v>
      </c>
      <c r="D24" s="111">
        <v>2.1509167855549847</v>
      </c>
      <c r="E24" s="128">
        <v>168.26035985099668</v>
      </c>
      <c r="F24" s="128">
        <v>8.3374925497504311</v>
      </c>
      <c r="G24" s="125">
        <v>192.33716679183632</v>
      </c>
      <c r="H24" s="125">
        <v>10.188790139868477</v>
      </c>
      <c r="I24" s="121">
        <v>207.011577530398</v>
      </c>
      <c r="J24" s="122">
        <v>26.416594859771426</v>
      </c>
      <c r="L24" s="111"/>
      <c r="M24" s="111"/>
      <c r="N24" s="254">
        <v>73.517941122184396</v>
      </c>
      <c r="O24" s="132">
        <v>63.9080085658507</v>
      </c>
      <c r="P24" s="231">
        <v>61.298837631118801</v>
      </c>
      <c r="Q24" s="224">
        <v>74.519545844143295</v>
      </c>
      <c r="R24" s="255"/>
      <c r="S24" s="243"/>
      <c r="T24" s="243"/>
      <c r="U24" s="254">
        <v>141.29269431638701</v>
      </c>
      <c r="V24" s="132">
        <v>151.28615057987</v>
      </c>
      <c r="W24" s="231">
        <v>173.81937180926201</v>
      </c>
      <c r="X24" s="224">
        <v>150.21120370930799</v>
      </c>
      <c r="Y24" s="255"/>
      <c r="Z24" s="111"/>
      <c r="AA24" s="256">
        <f t="shared" ref="AA24:AA40" si="9">U24-N24</f>
        <v>67.774753194202617</v>
      </c>
      <c r="AB24" s="243">
        <f t="shared" ref="AB24:AB39" si="10">V24-O24</f>
        <v>87.378142014019289</v>
      </c>
      <c r="AC24" s="257">
        <f t="shared" si="4"/>
        <v>112.52053417814321</v>
      </c>
      <c r="AD24" s="258">
        <f t="shared" si="4"/>
        <v>75.6916578651647</v>
      </c>
      <c r="AE24" s="249"/>
      <c r="AF24" s="111"/>
      <c r="AG24" s="254">
        <v>96.978109711261496</v>
      </c>
      <c r="AH24" s="132">
        <v>96.038528834442005</v>
      </c>
      <c r="AI24" s="231">
        <v>107.49963650508199</v>
      </c>
      <c r="AJ24" s="224">
        <v>97.616993191286099</v>
      </c>
      <c r="AK24" s="255"/>
      <c r="AL24" s="111"/>
      <c r="AM24" s="256">
        <f t="shared" ref="AM24:AM40" si="11">AG24-N24</f>
        <v>23.460168589077099</v>
      </c>
      <c r="AN24" s="259">
        <f t="shared" ref="AN24:AN40" si="12">AH24-O24</f>
        <v>32.130520268591305</v>
      </c>
      <c r="AO24" s="251">
        <f t="shared" ref="AO24:AO40" si="13">AI24-P24</f>
        <v>46.200798873963194</v>
      </c>
      <c r="AP24" s="258">
        <f t="shared" ref="AP24:AP40" si="14">AJ24-Q24</f>
        <v>23.097447347142804</v>
      </c>
      <c r="AQ24" s="249"/>
      <c r="AR24" s="111"/>
      <c r="AS24" s="111"/>
      <c r="AT24" s="260">
        <f t="shared" ref="AT24:AT40" si="15">AA24-AM24</f>
        <v>44.314584605125518</v>
      </c>
      <c r="AU24" s="261">
        <f t="shared" si="5"/>
        <v>55.247621745427985</v>
      </c>
      <c r="AV24" s="262">
        <f t="shared" si="5"/>
        <v>66.319735304180014</v>
      </c>
      <c r="AW24" s="263">
        <f t="shared" si="5"/>
        <v>52.594210518021896</v>
      </c>
      <c r="AX24" s="264"/>
      <c r="AY24" s="111"/>
      <c r="AZ24" s="254">
        <v>180.91192458823099</v>
      </c>
      <c r="BA24" s="132">
        <v>157.525762320561</v>
      </c>
      <c r="BB24" s="231">
        <v>257.81807929104701</v>
      </c>
      <c r="BC24" s="224">
        <v>215.044448557838</v>
      </c>
      <c r="BD24" s="255"/>
      <c r="BE24" s="111"/>
      <c r="BF24" s="207">
        <f t="shared" ref="BF24:BF40" si="16">AZ24-N24</f>
        <v>107.39398346604659</v>
      </c>
      <c r="BG24" s="265">
        <f t="shared" si="6"/>
        <v>93.617753754710293</v>
      </c>
      <c r="BH24" s="197">
        <f t="shared" si="6"/>
        <v>196.51924165992821</v>
      </c>
      <c r="BI24" s="213">
        <f t="shared" si="6"/>
        <v>140.5249027136947</v>
      </c>
      <c r="BJ24" s="110"/>
      <c r="BK24" s="8"/>
      <c r="BL24" s="98">
        <f t="shared" ref="BL24:BL40" si="17">BF24-AA24</f>
        <v>39.619230271843975</v>
      </c>
      <c r="BM24" s="101">
        <f t="shared" ref="BM24:BM39" si="18">BG24-AB24</f>
        <v>6.2396117406910037</v>
      </c>
      <c r="BN24" s="60">
        <f t="shared" si="7"/>
        <v>83.998707481785004</v>
      </c>
      <c r="BO24" s="108">
        <f t="shared" si="7"/>
        <v>64.833244848530001</v>
      </c>
      <c r="BP24" s="62"/>
      <c r="BT24" s="97">
        <f t="shared" ref="BT24:BT39" si="19">100*AT24/N24</f>
        <v>60.277238356656561</v>
      </c>
      <c r="BU24" s="8">
        <f t="shared" si="8"/>
        <v>86.44866736615792</v>
      </c>
      <c r="BV24" s="60">
        <f t="shared" si="8"/>
        <v>108.19085298692893</v>
      </c>
      <c r="BW24" s="108">
        <f t="shared" si="8"/>
        <v>70.577738930430471</v>
      </c>
      <c r="BX24" s="62"/>
    </row>
    <row r="25" spans="1:76" x14ac:dyDescent="0.2">
      <c r="A25" s="20"/>
      <c r="B25" s="27">
        <v>42.583329999999997</v>
      </c>
      <c r="C25" s="111">
        <v>159.0928285218055</v>
      </c>
      <c r="D25" s="111">
        <v>6.4883768478846697</v>
      </c>
      <c r="E25" s="128">
        <v>185.1966303774262</v>
      </c>
      <c r="F25" s="128">
        <v>3.2136689034009862</v>
      </c>
      <c r="G25" s="125">
        <v>208.30222820254787</v>
      </c>
      <c r="H25" s="125">
        <v>11.425930511369497</v>
      </c>
      <c r="I25" s="121">
        <v>221.81348899378966</v>
      </c>
      <c r="J25" s="122">
        <v>23.750735377324485</v>
      </c>
      <c r="L25" s="111"/>
      <c r="M25" s="111"/>
      <c r="N25" s="254">
        <v>66.533462019999902</v>
      </c>
      <c r="O25" s="132">
        <v>58.214580751371997</v>
      </c>
      <c r="P25" s="231">
        <v>59.215229010077202</v>
      </c>
      <c r="Q25" s="224">
        <v>65.661758490926005</v>
      </c>
      <c r="R25" s="255"/>
      <c r="S25" s="243"/>
      <c r="T25" s="243"/>
      <c r="U25" s="254">
        <v>138.464226200349</v>
      </c>
      <c r="V25" s="132">
        <v>151.10642660526599</v>
      </c>
      <c r="W25" s="231">
        <v>171.65706063674901</v>
      </c>
      <c r="X25" s="224">
        <v>149.75666843644501</v>
      </c>
      <c r="Y25" s="255"/>
      <c r="Z25" s="111"/>
      <c r="AA25" s="256">
        <f t="shared" si="9"/>
        <v>71.930764180349101</v>
      </c>
      <c r="AB25" s="243">
        <f t="shared" si="10"/>
        <v>92.891845853893997</v>
      </c>
      <c r="AC25" s="257">
        <f t="shared" si="4"/>
        <v>112.44183162667181</v>
      </c>
      <c r="AD25" s="258">
        <f t="shared" si="4"/>
        <v>84.094909945519007</v>
      </c>
      <c r="AE25" s="249"/>
      <c r="AF25" s="111"/>
      <c r="AG25" s="254">
        <v>97.377326695158899</v>
      </c>
      <c r="AH25" s="132">
        <v>97.621151113149196</v>
      </c>
      <c r="AI25" s="231">
        <v>111.404250997213</v>
      </c>
      <c r="AJ25" s="224">
        <v>98.499431473364297</v>
      </c>
      <c r="AK25" s="255"/>
      <c r="AL25" s="111"/>
      <c r="AM25" s="256">
        <f t="shared" si="11"/>
        <v>30.843864675158997</v>
      </c>
      <c r="AN25" s="259">
        <f t="shared" si="12"/>
        <v>39.406570361777199</v>
      </c>
      <c r="AO25" s="251">
        <f t="shared" si="13"/>
        <v>52.189021987135796</v>
      </c>
      <c r="AP25" s="258">
        <f t="shared" si="14"/>
        <v>32.837672982438292</v>
      </c>
      <c r="AQ25" s="249"/>
      <c r="AR25" s="111"/>
      <c r="AS25" s="111"/>
      <c r="AT25" s="260">
        <f t="shared" si="15"/>
        <v>41.086899505190104</v>
      </c>
      <c r="AU25" s="261">
        <f t="shared" si="5"/>
        <v>53.485275492116799</v>
      </c>
      <c r="AV25" s="262">
        <f t="shared" si="5"/>
        <v>60.252809639536018</v>
      </c>
      <c r="AW25" s="263">
        <f t="shared" si="5"/>
        <v>51.257236963080715</v>
      </c>
      <c r="AX25" s="264"/>
      <c r="AY25" s="111"/>
      <c r="AZ25" s="254">
        <v>184.631881545092</v>
      </c>
      <c r="BA25" s="132">
        <v>162.11149797533199</v>
      </c>
      <c r="BB25" s="231">
        <v>264.57466702024402</v>
      </c>
      <c r="BC25" s="224">
        <v>220.659492267947</v>
      </c>
      <c r="BD25" s="255"/>
      <c r="BE25" s="111"/>
      <c r="BF25" s="207">
        <f t="shared" si="16"/>
        <v>118.0984195250921</v>
      </c>
      <c r="BG25" s="265">
        <f t="shared" si="6"/>
        <v>103.89691722395999</v>
      </c>
      <c r="BH25" s="197">
        <f t="shared" si="6"/>
        <v>205.35943801016683</v>
      </c>
      <c r="BI25" s="213">
        <f t="shared" si="6"/>
        <v>154.99773377702098</v>
      </c>
      <c r="BJ25" s="110"/>
      <c r="BK25" s="8"/>
      <c r="BL25" s="98">
        <f t="shared" si="17"/>
        <v>46.167655344742997</v>
      </c>
      <c r="BM25" s="101">
        <f t="shared" si="18"/>
        <v>11.005071370065991</v>
      </c>
      <c r="BN25" s="60">
        <f t="shared" si="7"/>
        <v>92.917606383495013</v>
      </c>
      <c r="BO25" s="108">
        <f t="shared" si="7"/>
        <v>70.902823831501976</v>
      </c>
      <c r="BP25" s="62"/>
      <c r="BT25" s="97">
        <f t="shared" si="19"/>
        <v>61.753737529604905</v>
      </c>
      <c r="BU25" s="8">
        <f t="shared" si="8"/>
        <v>91.876081218460484</v>
      </c>
      <c r="BV25" s="60">
        <f t="shared" si="8"/>
        <v>101.75221922941857</v>
      </c>
      <c r="BW25" s="108">
        <f t="shared" si="8"/>
        <v>78.062540725533722</v>
      </c>
      <c r="BX25" s="62"/>
    </row>
    <row r="26" spans="1:76" x14ac:dyDescent="0.2">
      <c r="A26" s="20"/>
      <c r="B26" s="27">
        <v>48.266669999999998</v>
      </c>
      <c r="C26" s="111">
        <v>161.36545381544698</v>
      </c>
      <c r="D26" s="111">
        <v>4.6744329872390296</v>
      </c>
      <c r="E26" s="128">
        <v>189.86047543751883</v>
      </c>
      <c r="F26" s="128">
        <v>4.7576260013504408</v>
      </c>
      <c r="G26" s="125">
        <v>211.92479701944853</v>
      </c>
      <c r="H26" s="125">
        <v>14.698754832790332</v>
      </c>
      <c r="I26" s="121">
        <v>231.27023270260949</v>
      </c>
      <c r="J26" s="122">
        <v>24.079670554738875</v>
      </c>
      <c r="L26" s="111"/>
      <c r="M26" s="111"/>
      <c r="N26" s="254">
        <v>88.050069080949299</v>
      </c>
      <c r="O26" s="132">
        <v>84.254290166871598</v>
      </c>
      <c r="P26" s="231">
        <v>83.279082898713199</v>
      </c>
      <c r="Q26" s="224">
        <v>90.388161051142504</v>
      </c>
      <c r="R26" s="255"/>
      <c r="S26" s="243"/>
      <c r="T26" s="243"/>
      <c r="U26" s="254">
        <v>141.95433663053899</v>
      </c>
      <c r="V26" s="132">
        <v>162.005322910047</v>
      </c>
      <c r="W26" s="231">
        <v>168.05440424463399</v>
      </c>
      <c r="X26" s="224">
        <v>167.55959308804799</v>
      </c>
      <c r="Y26" s="255"/>
      <c r="Z26" s="111"/>
      <c r="AA26" s="256">
        <f t="shared" si="9"/>
        <v>53.90426754958969</v>
      </c>
      <c r="AB26" s="243">
        <f t="shared" si="10"/>
        <v>77.751032743175401</v>
      </c>
      <c r="AC26" s="257">
        <f t="shared" si="4"/>
        <v>84.775321345920787</v>
      </c>
      <c r="AD26" s="258">
        <f t="shared" si="4"/>
        <v>77.171432036905486</v>
      </c>
      <c r="AE26" s="249"/>
      <c r="AF26" s="111"/>
      <c r="AG26" s="254">
        <v>100</v>
      </c>
      <c r="AH26" s="132">
        <v>100</v>
      </c>
      <c r="AI26" s="231">
        <v>100</v>
      </c>
      <c r="AJ26" s="224">
        <v>100</v>
      </c>
      <c r="AK26" s="255"/>
      <c r="AL26" s="111"/>
      <c r="AM26" s="256">
        <f t="shared" si="11"/>
        <v>11.949930919050701</v>
      </c>
      <c r="AN26" s="259">
        <f t="shared" si="12"/>
        <v>15.745709833128402</v>
      </c>
      <c r="AO26" s="251">
        <f t="shared" si="13"/>
        <v>16.720917101286801</v>
      </c>
      <c r="AP26" s="258">
        <f t="shared" si="14"/>
        <v>9.6118389488574962</v>
      </c>
      <c r="AQ26" s="249"/>
      <c r="AR26" s="111"/>
      <c r="AS26" s="111"/>
      <c r="AT26" s="260">
        <f t="shared" si="15"/>
        <v>41.95433663053899</v>
      </c>
      <c r="AU26" s="261">
        <f t="shared" si="5"/>
        <v>62.005322910046999</v>
      </c>
      <c r="AV26" s="262">
        <f t="shared" si="5"/>
        <v>68.054404244633986</v>
      </c>
      <c r="AW26" s="263">
        <f t="shared" si="5"/>
        <v>67.55959308804799</v>
      </c>
      <c r="AX26" s="264"/>
      <c r="AY26" s="266"/>
      <c r="AZ26" s="254">
        <v>157.795404906854</v>
      </c>
      <c r="BA26" s="132">
        <v>159.31467816364301</v>
      </c>
      <c r="BB26" s="231">
        <v>183.11390157750199</v>
      </c>
      <c r="BC26" s="224">
        <v>184.49598327517899</v>
      </c>
      <c r="BD26" s="255"/>
      <c r="BE26" s="111"/>
      <c r="BF26" s="207">
        <f t="shared" si="16"/>
        <v>69.745335825904704</v>
      </c>
      <c r="BG26" s="265">
        <f t="shared" si="6"/>
        <v>75.060387996771411</v>
      </c>
      <c r="BH26" s="197">
        <f t="shared" si="6"/>
        <v>99.834818678788793</v>
      </c>
      <c r="BI26" s="213">
        <f t="shared" si="6"/>
        <v>94.107822224036482</v>
      </c>
      <c r="BJ26" s="110"/>
      <c r="BK26" s="8"/>
      <c r="BL26" s="98">
        <f t="shared" si="17"/>
        <v>15.841068276315013</v>
      </c>
      <c r="BM26" s="101">
        <f t="shared" si="18"/>
        <v>-2.69064474640399</v>
      </c>
      <c r="BN26" s="60">
        <f t="shared" si="7"/>
        <v>15.059497332868006</v>
      </c>
      <c r="BO26" s="108">
        <f t="shared" si="7"/>
        <v>16.936390187130996</v>
      </c>
      <c r="BP26" s="62"/>
      <c r="BT26" s="97">
        <f t="shared" si="19"/>
        <v>47.648272248336397</v>
      </c>
      <c r="BU26" s="8">
        <f t="shared" si="8"/>
        <v>73.593074948754605</v>
      </c>
      <c r="BV26" s="60">
        <f t="shared" si="8"/>
        <v>81.718484253007475</v>
      </c>
      <c r="BW26" s="108">
        <f t="shared" si="8"/>
        <v>74.743851741625889</v>
      </c>
      <c r="BX26" s="62"/>
    </row>
    <row r="27" spans="1:76" x14ac:dyDescent="0.2">
      <c r="A27" s="20"/>
      <c r="B27" s="27">
        <v>54.1</v>
      </c>
      <c r="C27" s="111">
        <v>82.986563284785689</v>
      </c>
      <c r="D27" s="111">
        <v>6.5155924362304418</v>
      </c>
      <c r="E27" s="128">
        <v>82.239490104353749</v>
      </c>
      <c r="F27" s="128">
        <v>7.622453726231182</v>
      </c>
      <c r="G27" s="125">
        <v>86.259907651936416</v>
      </c>
      <c r="H27" s="125">
        <v>5.0559977448137925</v>
      </c>
      <c r="I27" s="121">
        <v>75.811989353692852</v>
      </c>
      <c r="J27" s="122">
        <v>8.0536448135760512</v>
      </c>
      <c r="L27" s="111"/>
      <c r="M27" s="111"/>
      <c r="N27" s="254">
        <v>71.861873936797394</v>
      </c>
      <c r="O27" s="132">
        <v>68.944189060402394</v>
      </c>
      <c r="P27" s="231">
        <v>69.447272695898903</v>
      </c>
      <c r="Q27" s="224">
        <v>69.6123114336566</v>
      </c>
      <c r="R27" s="255"/>
      <c r="S27" s="243"/>
      <c r="T27" s="243"/>
      <c r="U27" s="254">
        <v>138.42329719176001</v>
      </c>
      <c r="V27" s="132">
        <v>154.08610044324899</v>
      </c>
      <c r="W27" s="231">
        <v>161.99292867953901</v>
      </c>
      <c r="X27" s="224">
        <v>156.4340790901</v>
      </c>
      <c r="Y27" s="255"/>
      <c r="Z27" s="111"/>
      <c r="AA27" s="256">
        <f t="shared" si="9"/>
        <v>66.561423254962619</v>
      </c>
      <c r="AB27" s="243">
        <f t="shared" si="10"/>
        <v>85.141911382846601</v>
      </c>
      <c r="AC27" s="257">
        <f t="shared" si="4"/>
        <v>92.545655983640103</v>
      </c>
      <c r="AD27" s="258">
        <f t="shared" si="4"/>
        <v>86.821767656443399</v>
      </c>
      <c r="AE27" s="249"/>
      <c r="AF27" s="111"/>
      <c r="AG27" s="254">
        <v>99.057387185317907</v>
      </c>
      <c r="AH27" s="132">
        <v>100.60664911089999</v>
      </c>
      <c r="AI27" s="231">
        <v>102.64666318763599</v>
      </c>
      <c r="AJ27" s="224">
        <v>100.42016191189001</v>
      </c>
      <c r="AK27" s="255"/>
      <c r="AL27" s="111"/>
      <c r="AM27" s="256">
        <f t="shared" si="11"/>
        <v>27.195513248520513</v>
      </c>
      <c r="AN27" s="259">
        <f t="shared" si="12"/>
        <v>31.6624600504976</v>
      </c>
      <c r="AO27" s="251">
        <f t="shared" si="13"/>
        <v>33.199390491737091</v>
      </c>
      <c r="AP27" s="258">
        <f t="shared" si="14"/>
        <v>30.807850478233405</v>
      </c>
      <c r="AQ27" s="249"/>
      <c r="AR27" s="111"/>
      <c r="AS27" s="111"/>
      <c r="AT27" s="260">
        <f t="shared" si="15"/>
        <v>39.365910006442107</v>
      </c>
      <c r="AU27" s="261">
        <f t="shared" si="5"/>
        <v>53.479451332349001</v>
      </c>
      <c r="AV27" s="262">
        <f t="shared" si="5"/>
        <v>59.346265491903011</v>
      </c>
      <c r="AW27" s="263">
        <f t="shared" si="5"/>
        <v>56.013917178209994</v>
      </c>
      <c r="AX27" s="264"/>
      <c r="AY27" s="266"/>
      <c r="AZ27" s="254">
        <v>181.23745785855601</v>
      </c>
      <c r="BA27" s="132">
        <v>161.22907592420501</v>
      </c>
      <c r="BB27" s="231">
        <v>201.95011838005499</v>
      </c>
      <c r="BC27" s="224">
        <v>211.21693041573201</v>
      </c>
      <c r="BD27" s="255"/>
      <c r="BE27" s="111"/>
      <c r="BF27" s="207">
        <f t="shared" si="16"/>
        <v>109.37558392175862</v>
      </c>
      <c r="BG27" s="265">
        <f t="shared" si="6"/>
        <v>92.284886863802612</v>
      </c>
      <c r="BH27" s="197">
        <f t="shared" si="6"/>
        <v>132.50284568415609</v>
      </c>
      <c r="BI27" s="213">
        <f t="shared" si="6"/>
        <v>141.60461898207541</v>
      </c>
      <c r="BJ27" s="110"/>
      <c r="BK27" s="8"/>
      <c r="BL27" s="98">
        <f t="shared" si="17"/>
        <v>42.814160666795999</v>
      </c>
      <c r="BM27" s="101">
        <f t="shared" si="18"/>
        <v>7.1429754809560109</v>
      </c>
      <c r="BN27" s="60">
        <f t="shared" si="7"/>
        <v>39.957189700515983</v>
      </c>
      <c r="BO27" s="108">
        <f t="shared" si="7"/>
        <v>54.782851325632009</v>
      </c>
      <c r="BP27" s="62"/>
      <c r="BT27" s="97">
        <f t="shared" si="19"/>
        <v>54.779965856532598</v>
      </c>
      <c r="BU27" s="8">
        <f t="shared" si="8"/>
        <v>77.569193373926481</v>
      </c>
      <c r="BV27" s="60">
        <f t="shared" si="8"/>
        <v>85.455141992073663</v>
      </c>
      <c r="BW27" s="108">
        <f t="shared" si="8"/>
        <v>80.465532640147373</v>
      </c>
      <c r="BX27" s="62"/>
    </row>
    <row r="28" spans="1:76" x14ac:dyDescent="0.2">
      <c r="A28" s="20"/>
      <c r="B28" s="27">
        <v>59.75</v>
      </c>
      <c r="C28" s="111">
        <v>68.85470907458226</v>
      </c>
      <c r="D28" s="111">
        <v>7.4104743058740787</v>
      </c>
      <c r="E28" s="128">
        <v>68.545133031753466</v>
      </c>
      <c r="F28" s="128">
        <v>5.3155215314517363</v>
      </c>
      <c r="G28" s="125">
        <v>68.832094549885724</v>
      </c>
      <c r="H28" s="125">
        <v>3.4070485005599243</v>
      </c>
      <c r="I28" s="121">
        <v>63.956691832856137</v>
      </c>
      <c r="J28" s="122">
        <v>3.6956726726943989</v>
      </c>
      <c r="L28" s="147"/>
      <c r="M28" s="147"/>
      <c r="N28" s="254">
        <v>64.398863112284104</v>
      </c>
      <c r="O28" s="132">
        <v>62.274992315141198</v>
      </c>
      <c r="P28" s="231">
        <v>61.828354849254303</v>
      </c>
      <c r="Q28" s="224">
        <v>61.119937676160703</v>
      </c>
      <c r="R28" s="255"/>
      <c r="S28" s="243"/>
      <c r="T28" s="243"/>
      <c r="U28" s="254">
        <v>136.644096075574</v>
      </c>
      <c r="V28" s="132">
        <v>152.08059088163299</v>
      </c>
      <c r="W28" s="231">
        <v>159.59219264004699</v>
      </c>
      <c r="X28" s="224">
        <v>152.06317735199099</v>
      </c>
      <c r="Y28" s="255"/>
      <c r="Z28" s="111"/>
      <c r="AA28" s="256">
        <f t="shared" si="9"/>
        <v>72.245232963289894</v>
      </c>
      <c r="AB28" s="243">
        <f t="shared" si="10"/>
        <v>89.805598566491796</v>
      </c>
      <c r="AC28" s="257">
        <f t="shared" si="4"/>
        <v>97.763837790792678</v>
      </c>
      <c r="AD28" s="258">
        <f t="shared" si="4"/>
        <v>90.943239675830284</v>
      </c>
      <c r="AE28" s="249"/>
      <c r="AF28" s="111"/>
      <c r="AG28" s="254">
        <v>98.211600887200305</v>
      </c>
      <c r="AH28" s="132">
        <v>102.448250815596</v>
      </c>
      <c r="AI28" s="231">
        <v>106.16050030585799</v>
      </c>
      <c r="AJ28" s="224">
        <v>100.41092908636899</v>
      </c>
      <c r="AK28" s="255"/>
      <c r="AL28" s="111"/>
      <c r="AM28" s="256">
        <f t="shared" si="11"/>
        <v>33.812737774916201</v>
      </c>
      <c r="AN28" s="259">
        <f t="shared" si="12"/>
        <v>40.1732585004548</v>
      </c>
      <c r="AO28" s="251">
        <f t="shared" si="13"/>
        <v>44.332145456603691</v>
      </c>
      <c r="AP28" s="258">
        <f t="shared" si="14"/>
        <v>39.290991410208292</v>
      </c>
      <c r="AQ28" s="249"/>
      <c r="AR28" s="111"/>
      <c r="AS28" s="111"/>
      <c r="AT28" s="260">
        <f t="shared" si="15"/>
        <v>38.432495188373693</v>
      </c>
      <c r="AU28" s="261">
        <f t="shared" si="5"/>
        <v>49.632340066036996</v>
      </c>
      <c r="AV28" s="262">
        <f t="shared" si="5"/>
        <v>53.431692334188988</v>
      </c>
      <c r="AW28" s="263">
        <f t="shared" si="5"/>
        <v>51.652248265621992</v>
      </c>
      <c r="AX28" s="264"/>
      <c r="AY28" s="266"/>
      <c r="AZ28" s="254">
        <v>184.729970174074</v>
      </c>
      <c r="BA28" s="132">
        <v>160.751290449046</v>
      </c>
      <c r="BB28" s="231">
        <v>214.52914413963299</v>
      </c>
      <c r="BC28" s="224">
        <v>216.759419010377</v>
      </c>
      <c r="BD28" s="255"/>
      <c r="BE28" s="111"/>
      <c r="BF28" s="207">
        <f t="shared" si="16"/>
        <v>120.33110706178989</v>
      </c>
      <c r="BG28" s="265">
        <f t="shared" si="6"/>
        <v>98.476298133904805</v>
      </c>
      <c r="BH28" s="197">
        <f t="shared" si="6"/>
        <v>152.70078929037868</v>
      </c>
      <c r="BI28" s="213">
        <f t="shared" si="6"/>
        <v>155.6394813342163</v>
      </c>
      <c r="BJ28" s="110"/>
      <c r="BK28" s="8"/>
      <c r="BL28" s="98">
        <f t="shared" si="17"/>
        <v>48.0858740985</v>
      </c>
      <c r="BM28" s="101">
        <f t="shared" si="18"/>
        <v>8.6706995674130098</v>
      </c>
      <c r="BN28" s="60">
        <f t="shared" si="7"/>
        <v>54.936951499586002</v>
      </c>
      <c r="BO28" s="108">
        <f t="shared" si="7"/>
        <v>64.696241658386015</v>
      </c>
      <c r="BP28" s="62"/>
      <c r="BT28" s="97">
        <f t="shared" si="19"/>
        <v>59.678841102153989</v>
      </c>
      <c r="BU28" s="8">
        <f t="shared" si="8"/>
        <v>79.698669114038026</v>
      </c>
      <c r="BV28" s="60">
        <f t="shared" si="8"/>
        <v>86.419398453124799</v>
      </c>
      <c r="BW28" s="108">
        <f t="shared" si="8"/>
        <v>84.509654671602362</v>
      </c>
      <c r="BX28" s="62"/>
    </row>
    <row r="29" spans="1:76" ht="17" thickBot="1" x14ac:dyDescent="0.25">
      <c r="A29" s="20"/>
      <c r="B29" s="64">
        <v>65.433329999999998</v>
      </c>
      <c r="C29" s="65">
        <v>61.825324442442927</v>
      </c>
      <c r="D29" s="65">
        <v>5.8351562339617438</v>
      </c>
      <c r="E29" s="129">
        <v>61.034300340763082</v>
      </c>
      <c r="F29" s="129">
        <v>5.2713906961009442</v>
      </c>
      <c r="G29" s="126">
        <v>60.51426341926895</v>
      </c>
      <c r="H29" s="126">
        <v>2.8249305580318445</v>
      </c>
      <c r="I29" s="123">
        <v>58.569396447159392</v>
      </c>
      <c r="J29" s="124">
        <v>3.5404378498874496</v>
      </c>
      <c r="L29" s="357"/>
      <c r="M29" s="357"/>
      <c r="N29" s="254">
        <v>89.871015751418895</v>
      </c>
      <c r="O29" s="132">
        <v>85.8484601655624</v>
      </c>
      <c r="P29" s="231">
        <v>72.119166656687796</v>
      </c>
      <c r="Q29" s="224">
        <v>81.708256674375306</v>
      </c>
      <c r="R29" s="255"/>
      <c r="S29" s="111"/>
      <c r="T29" s="243"/>
      <c r="U29" s="254">
        <v>155.52799014798001</v>
      </c>
      <c r="V29" s="132">
        <v>150.70159447159301</v>
      </c>
      <c r="W29" s="231">
        <v>164.92116608958699</v>
      </c>
      <c r="X29" s="224">
        <v>155.549476354148</v>
      </c>
      <c r="Y29" s="255"/>
      <c r="Z29" s="111"/>
      <c r="AA29" s="256">
        <f t="shared" si="9"/>
        <v>65.656974396561111</v>
      </c>
      <c r="AB29" s="243">
        <f t="shared" si="10"/>
        <v>64.853134306030611</v>
      </c>
      <c r="AC29" s="257">
        <f t="shared" si="4"/>
        <v>92.801999432899194</v>
      </c>
      <c r="AD29" s="258">
        <f t="shared" si="4"/>
        <v>73.841219679772692</v>
      </c>
      <c r="AE29" s="249"/>
      <c r="AF29" s="111"/>
      <c r="AG29" s="254">
        <v>100</v>
      </c>
      <c r="AH29" s="132">
        <v>100</v>
      </c>
      <c r="AI29" s="231">
        <v>100</v>
      </c>
      <c r="AJ29" s="224">
        <v>100</v>
      </c>
      <c r="AK29" s="255"/>
      <c r="AL29" s="111"/>
      <c r="AM29" s="256">
        <f t="shared" si="11"/>
        <v>10.128984248581105</v>
      </c>
      <c r="AN29" s="259">
        <f t="shared" si="12"/>
        <v>14.1515398344376</v>
      </c>
      <c r="AO29" s="251">
        <f t="shared" si="13"/>
        <v>27.880833343312204</v>
      </c>
      <c r="AP29" s="258">
        <f t="shared" si="14"/>
        <v>18.291743325624694</v>
      </c>
      <c r="AQ29" s="249"/>
      <c r="AR29" s="111"/>
      <c r="AS29" s="111"/>
      <c r="AT29" s="260">
        <f t="shared" si="15"/>
        <v>55.527990147980006</v>
      </c>
      <c r="AU29" s="261">
        <f t="shared" si="5"/>
        <v>50.701594471593012</v>
      </c>
      <c r="AV29" s="262">
        <f t="shared" si="5"/>
        <v>64.92116608958699</v>
      </c>
      <c r="AW29" s="263">
        <f t="shared" si="5"/>
        <v>55.549476354147998</v>
      </c>
      <c r="AX29" s="264"/>
      <c r="AY29" s="266"/>
      <c r="AZ29" s="254">
        <v>166.44103786944601</v>
      </c>
      <c r="BA29" s="132">
        <v>156.15320614622601</v>
      </c>
      <c r="BB29" s="231">
        <v>210.75273651786301</v>
      </c>
      <c r="BC29" s="224">
        <v>181.860700457365</v>
      </c>
      <c r="BD29" s="255"/>
      <c r="BE29" s="111"/>
      <c r="BF29" s="207">
        <f t="shared" si="16"/>
        <v>76.570022118027111</v>
      </c>
      <c r="BG29" s="265">
        <f t="shared" si="6"/>
        <v>70.304745980663611</v>
      </c>
      <c r="BH29" s="197">
        <f t="shared" si="6"/>
        <v>138.6335698611752</v>
      </c>
      <c r="BI29" s="213">
        <f t="shared" si="6"/>
        <v>100.15244378298969</v>
      </c>
      <c r="BJ29" s="110"/>
      <c r="BK29" s="8"/>
      <c r="BL29" s="98">
        <f t="shared" si="17"/>
        <v>10.913047721466</v>
      </c>
      <c r="BM29" s="101">
        <f t="shared" si="18"/>
        <v>5.4516116746329999</v>
      </c>
      <c r="BN29" s="60">
        <f t="shared" si="7"/>
        <v>45.831570428276009</v>
      </c>
      <c r="BO29" s="108">
        <f t="shared" si="7"/>
        <v>26.311224103217</v>
      </c>
      <c r="BP29" s="62"/>
      <c r="BT29" s="97">
        <f t="shared" si="19"/>
        <v>61.786316404355681</v>
      </c>
      <c r="BU29" s="8">
        <f t="shared" si="8"/>
        <v>59.059410470278486</v>
      </c>
      <c r="BV29" s="60">
        <f t="shared" si="8"/>
        <v>90.019295978050067</v>
      </c>
      <c r="BW29" s="108">
        <f t="shared" si="8"/>
        <v>67.985144482429021</v>
      </c>
      <c r="BX29" s="62"/>
    </row>
    <row r="30" spans="1:76" x14ac:dyDescent="0.2">
      <c r="A30" s="20"/>
      <c r="B30" s="20"/>
      <c r="C30" s="20"/>
      <c r="D30" s="20"/>
      <c r="E30" s="20"/>
      <c r="F30" s="20"/>
      <c r="G30" s="127"/>
      <c r="H30" s="127"/>
      <c r="L30" s="358"/>
      <c r="M30" s="358"/>
      <c r="N30" s="254">
        <v>73.871629307897194</v>
      </c>
      <c r="O30" s="132">
        <v>66.669513208382</v>
      </c>
      <c r="P30" s="231">
        <v>61.289842632363502</v>
      </c>
      <c r="Q30" s="224">
        <v>65.689585236294505</v>
      </c>
      <c r="R30" s="255"/>
      <c r="S30" s="111"/>
      <c r="T30" s="243"/>
      <c r="U30" s="254">
        <v>146.651947032745</v>
      </c>
      <c r="V30" s="132">
        <v>146.50130191984999</v>
      </c>
      <c r="W30" s="231">
        <v>159.32599304678999</v>
      </c>
      <c r="X30" s="224">
        <v>143.17690778959499</v>
      </c>
      <c r="Y30" s="255"/>
      <c r="Z30" s="111"/>
      <c r="AA30" s="256">
        <f t="shared" si="9"/>
        <v>72.780317724847805</v>
      </c>
      <c r="AB30" s="243">
        <f t="shared" si="10"/>
        <v>79.831788711467993</v>
      </c>
      <c r="AC30" s="257">
        <f t="shared" si="4"/>
        <v>98.036150414426487</v>
      </c>
      <c r="AD30" s="258">
        <f t="shared" si="4"/>
        <v>77.487322553300487</v>
      </c>
      <c r="AE30" s="249"/>
      <c r="AF30" s="111"/>
      <c r="AG30" s="254">
        <v>99.540473290514598</v>
      </c>
      <c r="AH30" s="132">
        <v>94.541675006432797</v>
      </c>
      <c r="AI30" s="231">
        <v>99.023968410000293</v>
      </c>
      <c r="AJ30" s="224">
        <v>92.898268418345197</v>
      </c>
      <c r="AK30" s="255"/>
      <c r="AL30" s="111"/>
      <c r="AM30" s="256">
        <f t="shared" si="11"/>
        <v>25.668843982617403</v>
      </c>
      <c r="AN30" s="259">
        <f t="shared" si="12"/>
        <v>27.872161798050797</v>
      </c>
      <c r="AO30" s="251">
        <f t="shared" si="13"/>
        <v>37.734125777636791</v>
      </c>
      <c r="AP30" s="258">
        <f t="shared" si="14"/>
        <v>27.208683182050692</v>
      </c>
      <c r="AQ30" s="249"/>
      <c r="AR30" s="111"/>
      <c r="AS30" s="111"/>
      <c r="AT30" s="260">
        <f t="shared" si="15"/>
        <v>47.111473742230402</v>
      </c>
      <c r="AU30" s="261">
        <f t="shared" si="5"/>
        <v>51.959626913417196</v>
      </c>
      <c r="AV30" s="262">
        <f t="shared" si="5"/>
        <v>60.302024636789696</v>
      </c>
      <c r="AW30" s="263">
        <f t="shared" si="5"/>
        <v>50.278639371249795</v>
      </c>
      <c r="AX30" s="264"/>
      <c r="AY30" s="266"/>
      <c r="AZ30" s="254">
        <v>187.203839886205</v>
      </c>
      <c r="BA30" s="132">
        <v>150.020159610577</v>
      </c>
      <c r="BB30" s="231">
        <v>230.070365018112</v>
      </c>
      <c r="BC30" s="224">
        <v>187.33160510334699</v>
      </c>
      <c r="BD30" s="255"/>
      <c r="BE30" s="111"/>
      <c r="BF30" s="207">
        <f t="shared" si="16"/>
        <v>113.33221057830781</v>
      </c>
      <c r="BG30" s="265">
        <f t="shared" si="6"/>
        <v>83.350646402194997</v>
      </c>
      <c r="BH30" s="197">
        <f t="shared" si="6"/>
        <v>168.7805223857485</v>
      </c>
      <c r="BI30" s="213">
        <f t="shared" si="6"/>
        <v>121.64201986705248</v>
      </c>
      <c r="BJ30" s="110"/>
      <c r="BK30" s="8"/>
      <c r="BL30" s="98">
        <f t="shared" si="17"/>
        <v>40.551892853460004</v>
      </c>
      <c r="BM30" s="101">
        <f t="shared" si="18"/>
        <v>3.5188576907270033</v>
      </c>
      <c r="BN30" s="60">
        <f t="shared" si="7"/>
        <v>70.74437197132201</v>
      </c>
      <c r="BO30" s="108">
        <f t="shared" si="7"/>
        <v>44.154697313751996</v>
      </c>
      <c r="BP30" s="62"/>
      <c r="BT30" s="97">
        <f t="shared" si="19"/>
        <v>63.774786320022294</v>
      </c>
      <c r="BU30" s="8">
        <f t="shared" si="8"/>
        <v>77.936112644189208</v>
      </c>
      <c r="BV30" s="60">
        <f t="shared" si="8"/>
        <v>98.388284333671621</v>
      </c>
      <c r="BW30" s="108">
        <f t="shared" si="8"/>
        <v>76.539742472707943</v>
      </c>
      <c r="BX30" s="62"/>
    </row>
    <row r="31" spans="1:76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L31" s="148"/>
      <c r="M31" s="147"/>
      <c r="N31" s="254">
        <v>65.725283196135805</v>
      </c>
      <c r="O31" s="132">
        <v>59.9243392292273</v>
      </c>
      <c r="P31" s="231">
        <v>55.858054863447798</v>
      </c>
      <c r="Q31" s="224">
        <v>58.659787126569</v>
      </c>
      <c r="R31" s="255"/>
      <c r="S31" s="111"/>
      <c r="T31" s="243"/>
      <c r="U31" s="254">
        <v>143.603135501206</v>
      </c>
      <c r="V31" s="132">
        <v>143.77954549798699</v>
      </c>
      <c r="W31" s="231">
        <v>158.07474247530001</v>
      </c>
      <c r="X31" s="224">
        <v>136.641343801635</v>
      </c>
      <c r="Y31" s="255"/>
      <c r="Z31" s="111"/>
      <c r="AA31" s="256">
        <f t="shared" si="9"/>
        <v>77.877852305070192</v>
      </c>
      <c r="AB31" s="243">
        <f t="shared" si="10"/>
        <v>83.855206268759687</v>
      </c>
      <c r="AC31" s="257">
        <f t="shared" si="4"/>
        <v>102.21668761185222</v>
      </c>
      <c r="AD31" s="258">
        <f t="shared" si="4"/>
        <v>77.981556675066003</v>
      </c>
      <c r="AE31" s="249"/>
      <c r="AF31" s="111"/>
      <c r="AG31" s="254">
        <v>99.618192277021294</v>
      </c>
      <c r="AH31" s="132">
        <v>95.817689221903606</v>
      </c>
      <c r="AI31" s="231">
        <v>101.583039049345</v>
      </c>
      <c r="AJ31" s="224">
        <v>93.222630076891306</v>
      </c>
      <c r="AK31" s="255"/>
      <c r="AL31" s="111"/>
      <c r="AM31" s="256">
        <f t="shared" si="11"/>
        <v>33.892909080885488</v>
      </c>
      <c r="AN31" s="259">
        <f t="shared" si="12"/>
        <v>35.893349992676306</v>
      </c>
      <c r="AO31" s="251">
        <f t="shared" si="13"/>
        <v>45.724984185897206</v>
      </c>
      <c r="AP31" s="258">
        <f t="shared" si="14"/>
        <v>34.562842950322306</v>
      </c>
      <c r="AQ31" s="249"/>
      <c r="AR31" s="111"/>
      <c r="AS31" s="111"/>
      <c r="AT31" s="260">
        <f t="shared" si="15"/>
        <v>43.984943224184704</v>
      </c>
      <c r="AU31" s="261">
        <f t="shared" si="5"/>
        <v>47.961856276083381</v>
      </c>
      <c r="AV31" s="262">
        <f t="shared" si="5"/>
        <v>56.491703425955016</v>
      </c>
      <c r="AW31" s="263">
        <f t="shared" si="5"/>
        <v>43.418713724743697</v>
      </c>
      <c r="AX31" s="264"/>
      <c r="AY31" s="266"/>
      <c r="AZ31" s="254">
        <v>196.88546592416199</v>
      </c>
      <c r="BA31" s="132">
        <v>157.83540378351199</v>
      </c>
      <c r="BB31" s="231">
        <v>242.803774202363</v>
      </c>
      <c r="BC31" s="224">
        <v>185.13360544101201</v>
      </c>
      <c r="BD31" s="255"/>
      <c r="BE31" s="111"/>
      <c r="BF31" s="207">
        <f t="shared" si="16"/>
        <v>131.1601827280262</v>
      </c>
      <c r="BG31" s="265">
        <f t="shared" si="6"/>
        <v>97.911064554284692</v>
      </c>
      <c r="BH31" s="197">
        <f t="shared" si="6"/>
        <v>186.94571933891521</v>
      </c>
      <c r="BI31" s="213">
        <f t="shared" si="6"/>
        <v>126.47381831444301</v>
      </c>
      <c r="BJ31" s="110"/>
      <c r="BK31" s="8"/>
      <c r="BL31" s="98">
        <f t="shared" si="17"/>
        <v>53.282330422956008</v>
      </c>
      <c r="BM31" s="101">
        <f t="shared" si="18"/>
        <v>14.055858285525005</v>
      </c>
      <c r="BN31" s="60">
        <f t="shared" si="7"/>
        <v>84.729031727062988</v>
      </c>
      <c r="BO31" s="108">
        <f t="shared" si="7"/>
        <v>48.492261639377006</v>
      </c>
      <c r="BP31" s="62"/>
      <c r="BT31" s="97">
        <f t="shared" si="19"/>
        <v>66.922409589207703</v>
      </c>
      <c r="BU31" s="8">
        <f t="shared" si="8"/>
        <v>80.037355259965253</v>
      </c>
      <c r="BV31" s="60">
        <f t="shared" si="8"/>
        <v>101.13439066945001</v>
      </c>
      <c r="BW31" s="108">
        <f t="shared" si="8"/>
        <v>74.017850816710322</v>
      </c>
      <c r="BX31" s="62"/>
    </row>
    <row r="32" spans="1:7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L32" s="148"/>
      <c r="M32" s="147"/>
      <c r="N32" s="254">
        <v>70.743889350249603</v>
      </c>
      <c r="O32" s="132">
        <v>84.987912102766899</v>
      </c>
      <c r="P32" s="231">
        <v>83.351530017896593</v>
      </c>
      <c r="Q32" s="224">
        <v>83.111597351948106</v>
      </c>
      <c r="R32" s="255"/>
      <c r="S32" s="111"/>
      <c r="T32" s="111"/>
      <c r="U32" s="254">
        <v>143.25782536394499</v>
      </c>
      <c r="V32" s="132">
        <v>155.802382666461</v>
      </c>
      <c r="W32" s="231">
        <v>170.111981922257</v>
      </c>
      <c r="X32" s="224">
        <v>150.93316703345499</v>
      </c>
      <c r="Y32" s="255"/>
      <c r="Z32" s="111"/>
      <c r="AA32" s="256">
        <f t="shared" si="9"/>
        <v>72.513936013695385</v>
      </c>
      <c r="AB32" s="243">
        <f t="shared" si="10"/>
        <v>70.814470563694101</v>
      </c>
      <c r="AC32" s="257">
        <f t="shared" si="4"/>
        <v>86.760451904360409</v>
      </c>
      <c r="AD32" s="258">
        <f t="shared" si="4"/>
        <v>67.821569681506887</v>
      </c>
      <c r="AE32" s="249"/>
      <c r="AF32" s="111"/>
      <c r="AG32" s="254">
        <v>100</v>
      </c>
      <c r="AH32" s="132">
        <v>100</v>
      </c>
      <c r="AI32" s="231">
        <v>100</v>
      </c>
      <c r="AJ32" s="224">
        <v>100</v>
      </c>
      <c r="AK32" s="255"/>
      <c r="AL32" s="111"/>
      <c r="AM32" s="256">
        <f t="shared" si="11"/>
        <v>29.256110649750397</v>
      </c>
      <c r="AN32" s="259">
        <f t="shared" si="12"/>
        <v>15.012087897233101</v>
      </c>
      <c r="AO32" s="251">
        <f t="shared" si="13"/>
        <v>16.648469982103407</v>
      </c>
      <c r="AP32" s="258">
        <f t="shared" si="14"/>
        <v>16.888402648051894</v>
      </c>
      <c r="AQ32" s="249"/>
      <c r="AR32" s="111"/>
      <c r="AS32" s="111"/>
      <c r="AT32" s="260">
        <f t="shared" si="15"/>
        <v>43.257825363944988</v>
      </c>
      <c r="AU32" s="261">
        <f t="shared" si="5"/>
        <v>55.802382666461</v>
      </c>
      <c r="AV32" s="262">
        <f t="shared" si="5"/>
        <v>70.111981922257002</v>
      </c>
      <c r="AW32" s="263">
        <f t="shared" si="5"/>
        <v>50.933167033454993</v>
      </c>
      <c r="AX32" s="264"/>
      <c r="AY32" s="266"/>
      <c r="AZ32" s="254">
        <v>169.492760889154</v>
      </c>
      <c r="BA32" s="132">
        <v>157.99850503084801</v>
      </c>
      <c r="BB32" s="231">
        <v>208.67356260846299</v>
      </c>
      <c r="BC32" s="224">
        <v>189.70112773762301</v>
      </c>
      <c r="BD32" s="255"/>
      <c r="BE32" s="111"/>
      <c r="BF32" s="207">
        <f t="shared" si="16"/>
        <v>98.748871538904396</v>
      </c>
      <c r="BG32" s="265">
        <f t="shared" si="6"/>
        <v>73.01059292808111</v>
      </c>
      <c r="BH32" s="197">
        <f t="shared" si="6"/>
        <v>125.32203259056639</v>
      </c>
      <c r="BI32" s="213">
        <f t="shared" si="6"/>
        <v>106.58953038567491</v>
      </c>
      <c r="BJ32" s="110"/>
      <c r="BK32" s="8"/>
      <c r="BL32" s="98">
        <f t="shared" si="17"/>
        <v>26.234935525209011</v>
      </c>
      <c r="BM32" s="101">
        <f t="shared" si="18"/>
        <v>2.1961223643870085</v>
      </c>
      <c r="BN32" s="60">
        <f t="shared" si="7"/>
        <v>38.561580686205986</v>
      </c>
      <c r="BO32" s="108">
        <f t="shared" si="7"/>
        <v>38.767960704168019</v>
      </c>
      <c r="BP32" s="62"/>
      <c r="BT32" s="97">
        <f t="shared" si="19"/>
        <v>61.147083884203155</v>
      </c>
      <c r="BU32" s="8">
        <f t="shared" si="8"/>
        <v>65.659199391773598</v>
      </c>
      <c r="BV32" s="60">
        <f t="shared" si="8"/>
        <v>84.116010716543656</v>
      </c>
      <c r="BW32" s="108">
        <f t="shared" si="8"/>
        <v>61.282863831591534</v>
      </c>
      <c r="BX32" s="62"/>
    </row>
    <row r="33" spans="1:84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L33" s="148"/>
      <c r="M33" s="147"/>
      <c r="N33" s="254">
        <v>61.6003108504623</v>
      </c>
      <c r="O33" s="132">
        <v>71.878537398831099</v>
      </c>
      <c r="P33" s="231">
        <v>63.0619638039013</v>
      </c>
      <c r="Q33" s="224">
        <v>65.539518466262393</v>
      </c>
      <c r="R33" s="255"/>
      <c r="S33" s="111"/>
      <c r="T33" s="111"/>
      <c r="U33" s="254">
        <v>137.428473825174</v>
      </c>
      <c r="V33" s="132">
        <v>150.55307637707901</v>
      </c>
      <c r="W33" s="231">
        <v>163.930508127894</v>
      </c>
      <c r="X33" s="224">
        <v>143.73398677428301</v>
      </c>
      <c r="Y33" s="255"/>
      <c r="Z33" s="111"/>
      <c r="AA33" s="256">
        <f t="shared" si="9"/>
        <v>75.828162974711688</v>
      </c>
      <c r="AB33" s="243">
        <f t="shared" si="10"/>
        <v>78.674538978247909</v>
      </c>
      <c r="AC33" s="257">
        <f t="shared" si="4"/>
        <v>100.86854432399269</v>
      </c>
      <c r="AD33" s="258">
        <f t="shared" si="4"/>
        <v>78.194468308020618</v>
      </c>
      <c r="AE33" s="249"/>
      <c r="AF33" s="111"/>
      <c r="AG33" s="254">
        <v>93.9518093045901</v>
      </c>
      <c r="AH33" s="132">
        <v>97.652867638957105</v>
      </c>
      <c r="AI33" s="231">
        <v>97.290133878949206</v>
      </c>
      <c r="AJ33" s="224">
        <v>93.1325358617094</v>
      </c>
      <c r="AK33" s="255"/>
      <c r="AL33" s="111"/>
      <c r="AM33" s="256">
        <f t="shared" si="11"/>
        <v>32.3514984541278</v>
      </c>
      <c r="AN33" s="259">
        <f t="shared" si="12"/>
        <v>25.774330240126005</v>
      </c>
      <c r="AO33" s="251">
        <f t="shared" si="13"/>
        <v>34.228170075047906</v>
      </c>
      <c r="AP33" s="258">
        <f t="shared" si="14"/>
        <v>27.593017395447006</v>
      </c>
      <c r="AQ33" s="249"/>
      <c r="AR33" s="111"/>
      <c r="AS33" s="111"/>
      <c r="AT33" s="260">
        <f t="shared" si="15"/>
        <v>43.476664520583888</v>
      </c>
      <c r="AU33" s="261">
        <f t="shared" si="5"/>
        <v>52.900208738121904</v>
      </c>
      <c r="AV33" s="262">
        <f t="shared" si="5"/>
        <v>66.640374248944795</v>
      </c>
      <c r="AW33" s="263">
        <f t="shared" si="5"/>
        <v>50.601450912573611</v>
      </c>
      <c r="AX33" s="264"/>
      <c r="AY33" s="266"/>
      <c r="AZ33" s="254">
        <v>187.85029990503801</v>
      </c>
      <c r="BA33" s="132">
        <v>154.39015867215201</v>
      </c>
      <c r="BB33" s="231">
        <v>237.384648069543</v>
      </c>
      <c r="BC33" s="224">
        <v>205.32528870410499</v>
      </c>
      <c r="BD33" s="255"/>
      <c r="BE33" s="111"/>
      <c r="BF33" s="207">
        <f t="shared" si="16"/>
        <v>126.24998905457571</v>
      </c>
      <c r="BG33" s="265">
        <f t="shared" si="6"/>
        <v>82.511621273320912</v>
      </c>
      <c r="BH33" s="197">
        <f t="shared" si="6"/>
        <v>174.3226842656417</v>
      </c>
      <c r="BI33" s="213">
        <f t="shared" si="6"/>
        <v>139.7857702378426</v>
      </c>
      <c r="BJ33" s="110"/>
      <c r="BK33" s="8"/>
      <c r="BL33" s="98">
        <f t="shared" si="17"/>
        <v>50.421826079864019</v>
      </c>
      <c r="BM33" s="101">
        <f t="shared" si="18"/>
        <v>3.837082295073003</v>
      </c>
      <c r="BN33" s="60">
        <f t="shared" si="7"/>
        <v>73.454139941649004</v>
      </c>
      <c r="BO33" s="108">
        <f t="shared" si="7"/>
        <v>61.591301929821981</v>
      </c>
      <c r="BP33" s="62"/>
      <c r="BT33" s="97">
        <f t="shared" si="19"/>
        <v>70.578644685942535</v>
      </c>
      <c r="BU33" s="8">
        <f t="shared" si="8"/>
        <v>73.596668285827107</v>
      </c>
      <c r="BV33" s="60">
        <f t="shared" si="8"/>
        <v>105.67443547456115</v>
      </c>
      <c r="BW33" s="108">
        <f t="shared" si="8"/>
        <v>77.207541490591794</v>
      </c>
      <c r="BX33" s="62"/>
    </row>
    <row r="34" spans="1:84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L34" s="357"/>
      <c r="M34" s="357"/>
      <c r="N34" s="254">
        <v>53.847104759514004</v>
      </c>
      <c r="O34" s="132">
        <v>63.8480551337286</v>
      </c>
      <c r="P34" s="231">
        <v>54.544271718939697</v>
      </c>
      <c r="Q34" s="224">
        <v>57.521671245849902</v>
      </c>
      <c r="R34" s="255"/>
      <c r="S34" s="111"/>
      <c r="T34" s="111"/>
      <c r="U34" s="254">
        <v>136.30019904046</v>
      </c>
      <c r="V34" s="132">
        <v>150.802690031737</v>
      </c>
      <c r="W34" s="231">
        <v>161.52213703621601</v>
      </c>
      <c r="X34" s="224">
        <v>141.63721013243801</v>
      </c>
      <c r="Y34" s="255"/>
      <c r="Z34" s="111"/>
      <c r="AA34" s="256">
        <f t="shared" si="9"/>
        <v>82.453094280946004</v>
      </c>
      <c r="AB34" s="243">
        <f t="shared" si="10"/>
        <v>86.954634898008408</v>
      </c>
      <c r="AC34" s="257">
        <f t="shared" si="4"/>
        <v>106.97786531727631</v>
      </c>
      <c r="AD34" s="258">
        <f t="shared" si="4"/>
        <v>84.115538886588112</v>
      </c>
      <c r="AE34" s="249"/>
      <c r="AF34" s="111"/>
      <c r="AG34" s="254">
        <v>93.482395968903106</v>
      </c>
      <c r="AH34" s="132">
        <v>100.20702112597201</v>
      </c>
      <c r="AI34" s="231">
        <v>99.195551221028893</v>
      </c>
      <c r="AJ34" s="224">
        <v>93.155647061774204</v>
      </c>
      <c r="AK34" s="255"/>
      <c r="AL34" s="111"/>
      <c r="AM34" s="256">
        <f t="shared" si="11"/>
        <v>39.635291209389102</v>
      </c>
      <c r="AN34" s="259">
        <f t="shared" si="12"/>
        <v>36.358965992243405</v>
      </c>
      <c r="AO34" s="251">
        <f t="shared" si="13"/>
        <v>44.651279502089196</v>
      </c>
      <c r="AP34" s="258">
        <f t="shared" si="14"/>
        <v>35.633975815924302</v>
      </c>
      <c r="AQ34" s="249"/>
      <c r="AR34" s="111"/>
      <c r="AS34" s="111"/>
      <c r="AT34" s="260">
        <f t="shared" si="15"/>
        <v>42.817803071556902</v>
      </c>
      <c r="AU34" s="261">
        <f t="shared" si="5"/>
        <v>50.595668905765002</v>
      </c>
      <c r="AV34" s="262">
        <f t="shared" si="5"/>
        <v>62.326585815187116</v>
      </c>
      <c r="AW34" s="263">
        <f t="shared" si="5"/>
        <v>48.48156307066381</v>
      </c>
      <c r="AX34" s="264"/>
      <c r="AY34" s="266"/>
      <c r="AZ34" s="254">
        <v>193.016713221092</v>
      </c>
      <c r="BA34" s="132">
        <v>154.708659035083</v>
      </c>
      <c r="BB34" s="231">
        <v>248.96773844286</v>
      </c>
      <c r="BC34" s="224">
        <v>207.29254607772799</v>
      </c>
      <c r="BD34" s="255"/>
      <c r="BE34" s="111"/>
      <c r="BF34" s="207">
        <f t="shared" si="16"/>
        <v>139.16960846157801</v>
      </c>
      <c r="BG34" s="265">
        <f t="shared" si="6"/>
        <v>90.860603901354409</v>
      </c>
      <c r="BH34" s="197">
        <f t="shared" si="6"/>
        <v>194.42346672392028</v>
      </c>
      <c r="BI34" s="213">
        <f t="shared" si="6"/>
        <v>149.77087483187807</v>
      </c>
      <c r="BJ34" s="110"/>
      <c r="BK34" s="8"/>
      <c r="BL34" s="98">
        <f t="shared" si="17"/>
        <v>56.716514180632004</v>
      </c>
      <c r="BM34" s="101">
        <f t="shared" si="18"/>
        <v>3.9059690033460015</v>
      </c>
      <c r="BN34" s="60">
        <f t="shared" si="7"/>
        <v>87.445601406643974</v>
      </c>
      <c r="BO34" s="108">
        <f t="shared" si="7"/>
        <v>65.655335945289963</v>
      </c>
      <c r="BP34" s="62"/>
      <c r="BT34" s="97">
        <f t="shared" si="19"/>
        <v>79.517372870435736</v>
      </c>
      <c r="BU34" s="8">
        <f t="shared" si="8"/>
        <v>79.243868587372461</v>
      </c>
      <c r="BV34" s="60">
        <f t="shared" si="8"/>
        <v>114.26788524439154</v>
      </c>
      <c r="BW34" s="108">
        <f t="shared" si="8"/>
        <v>84.283995962933162</v>
      </c>
      <c r="BX34" s="62"/>
    </row>
    <row r="35" spans="1:84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L35" s="358"/>
      <c r="M35" s="358"/>
      <c r="N35" s="254">
        <v>81.536932662552502</v>
      </c>
      <c r="O35" s="132">
        <v>74.582194952277703</v>
      </c>
      <c r="P35" s="231">
        <v>80.646748843138894</v>
      </c>
      <c r="Q35" s="224">
        <v>85.535678704875295</v>
      </c>
      <c r="R35" s="255"/>
      <c r="S35" s="111"/>
      <c r="T35" s="243"/>
      <c r="U35" s="254">
        <v>139.69678593675499</v>
      </c>
      <c r="V35" s="132">
        <v>158.72617195733801</v>
      </c>
      <c r="W35" s="231">
        <v>152.895435665561</v>
      </c>
      <c r="X35" s="224">
        <v>159.698437775553</v>
      </c>
      <c r="Y35" s="255"/>
      <c r="Z35" s="111"/>
      <c r="AA35" s="256">
        <f t="shared" ref="AA35:AA36" si="20">U35-N35</f>
        <v>58.15985327420249</v>
      </c>
      <c r="AB35" s="243">
        <f t="shared" si="10"/>
        <v>84.143977005060307</v>
      </c>
      <c r="AC35" s="257">
        <f t="shared" si="4"/>
        <v>72.248686822422101</v>
      </c>
      <c r="AD35" s="258">
        <f t="shared" si="4"/>
        <v>74.162759070677708</v>
      </c>
      <c r="AE35" s="249"/>
      <c r="AF35" s="111"/>
      <c r="AG35" s="254">
        <v>100</v>
      </c>
      <c r="AH35" s="132">
        <v>100</v>
      </c>
      <c r="AI35" s="231">
        <v>100</v>
      </c>
      <c r="AJ35" s="224">
        <v>100</v>
      </c>
      <c r="AK35" s="255"/>
      <c r="AL35" s="111"/>
      <c r="AM35" s="256">
        <f t="shared" si="11"/>
        <v>18.463067337447498</v>
      </c>
      <c r="AN35" s="259">
        <f t="shared" si="12"/>
        <v>25.417805047722297</v>
      </c>
      <c r="AO35" s="251">
        <f t="shared" si="13"/>
        <v>19.353251156861106</v>
      </c>
      <c r="AP35" s="258">
        <f t="shared" si="14"/>
        <v>14.464321295124705</v>
      </c>
      <c r="AQ35" s="249"/>
      <c r="AR35" s="111"/>
      <c r="AS35" s="111"/>
      <c r="AT35" s="260">
        <f t="shared" si="15"/>
        <v>39.696785936754992</v>
      </c>
      <c r="AU35" s="261">
        <f t="shared" si="5"/>
        <v>58.726171957338011</v>
      </c>
      <c r="AV35" s="262">
        <f t="shared" si="5"/>
        <v>52.895435665560996</v>
      </c>
      <c r="AW35" s="263">
        <f t="shared" si="5"/>
        <v>59.698437775553003</v>
      </c>
      <c r="AX35" s="264"/>
      <c r="AY35" s="266"/>
      <c r="AZ35" s="254">
        <v>172.184492441233</v>
      </c>
      <c r="BA35" s="132">
        <v>160.850487966522</v>
      </c>
      <c r="BB35" s="231">
        <v>182.236572484037</v>
      </c>
      <c r="BC35" s="224">
        <v>198.777270333302</v>
      </c>
      <c r="BD35" s="255"/>
      <c r="BE35" s="111"/>
      <c r="BF35" s="207">
        <f t="shared" si="16"/>
        <v>90.647559778680503</v>
      </c>
      <c r="BG35" s="265">
        <f t="shared" si="6"/>
        <v>86.268293014244293</v>
      </c>
      <c r="BH35" s="197">
        <f t="shared" si="6"/>
        <v>101.5898236408981</v>
      </c>
      <c r="BI35" s="213">
        <f t="shared" si="6"/>
        <v>113.2415916284267</v>
      </c>
      <c r="BJ35" s="110"/>
      <c r="BK35" s="8"/>
      <c r="BL35" s="98">
        <f t="shared" ref="BL35:BL36" si="21">BF35-AA35</f>
        <v>32.487706504478012</v>
      </c>
      <c r="BM35" s="101">
        <f t="shared" si="18"/>
        <v>2.1243160091839854</v>
      </c>
      <c r="BN35" s="60">
        <f t="shared" si="7"/>
        <v>29.341136818476002</v>
      </c>
      <c r="BO35" s="108">
        <f t="shared" ref="BO35:BO36" si="22">BI35-AD35</f>
        <v>39.078832557748996</v>
      </c>
      <c r="BP35" s="62"/>
      <c r="BT35" s="97">
        <f t="shared" si="19"/>
        <v>48.685650343315586</v>
      </c>
      <c r="BU35" s="8">
        <f t="shared" si="8"/>
        <v>78.740203335279475</v>
      </c>
      <c r="BV35" s="60">
        <f t="shared" si="8"/>
        <v>65.589049061909122</v>
      </c>
      <c r="BW35" s="108">
        <f>100*AW35/Q35</f>
        <v>69.793609730427448</v>
      </c>
      <c r="BX35" s="62"/>
    </row>
    <row r="36" spans="1:84" ht="19" x14ac:dyDescent="0.25">
      <c r="A36" s="20"/>
      <c r="B36" s="67"/>
      <c r="C36" s="67"/>
      <c r="D36" s="344"/>
      <c r="E36" s="344"/>
      <c r="F36" s="344"/>
      <c r="G36" s="344"/>
      <c r="H36" s="344"/>
      <c r="I36" s="344"/>
      <c r="J36" s="344"/>
      <c r="L36" s="358"/>
      <c r="M36" s="358"/>
      <c r="N36" s="254">
        <v>67.038391185502505</v>
      </c>
      <c r="O36" s="132">
        <v>60.184474773013299</v>
      </c>
      <c r="P36" s="231">
        <v>67.704981835550697</v>
      </c>
      <c r="Q36" s="224">
        <v>70.293487825486096</v>
      </c>
      <c r="R36" s="255"/>
      <c r="S36" s="111"/>
      <c r="T36" s="243"/>
      <c r="U36" s="254">
        <v>134.466214656451</v>
      </c>
      <c r="V36" s="132">
        <v>152.81419048685299</v>
      </c>
      <c r="W36" s="231">
        <v>141.97493179321</v>
      </c>
      <c r="X36" s="224">
        <v>153.59024817774201</v>
      </c>
      <c r="Y36" s="255"/>
      <c r="Z36" s="111"/>
      <c r="AA36" s="256">
        <f t="shared" si="20"/>
        <v>67.427823470948496</v>
      </c>
      <c r="AB36" s="243">
        <f t="shared" si="10"/>
        <v>92.629715713839687</v>
      </c>
      <c r="AC36" s="257">
        <f t="shared" si="4"/>
        <v>74.269949957659307</v>
      </c>
      <c r="AD36" s="258">
        <f t="shared" si="4"/>
        <v>83.296760352255916</v>
      </c>
      <c r="AE36" s="249"/>
      <c r="AF36" s="111"/>
      <c r="AG36" s="254">
        <v>92.632855853640905</v>
      </c>
      <c r="AH36" s="132">
        <v>95.061530897969206</v>
      </c>
      <c r="AI36" s="231">
        <v>97.729970660008902</v>
      </c>
      <c r="AJ36" s="224">
        <v>99.664985119176805</v>
      </c>
      <c r="AK36" s="255"/>
      <c r="AL36" s="111"/>
      <c r="AM36" s="256">
        <f t="shared" si="11"/>
        <v>25.5944646681384</v>
      </c>
      <c r="AN36" s="259">
        <f t="shared" si="12"/>
        <v>34.877056124955907</v>
      </c>
      <c r="AO36" s="251">
        <f t="shared" si="13"/>
        <v>30.024988824458205</v>
      </c>
      <c r="AP36" s="258">
        <f t="shared" si="14"/>
        <v>29.371497293690709</v>
      </c>
      <c r="AQ36" s="249"/>
      <c r="AR36" s="111"/>
      <c r="AS36" s="111"/>
      <c r="AT36" s="260">
        <f t="shared" si="15"/>
        <v>41.833358802810096</v>
      </c>
      <c r="AU36" s="261">
        <f t="shared" si="5"/>
        <v>57.75265958888378</v>
      </c>
      <c r="AV36" s="262">
        <f t="shared" si="5"/>
        <v>44.244961133201102</v>
      </c>
      <c r="AW36" s="263">
        <f t="shared" si="5"/>
        <v>53.925263058565207</v>
      </c>
      <c r="AX36" s="264"/>
      <c r="AY36" s="266"/>
      <c r="AZ36" s="254">
        <v>186.748552776266</v>
      </c>
      <c r="BA36" s="132">
        <v>168.129649022118</v>
      </c>
      <c r="BB36" s="231">
        <v>198.65116750209799</v>
      </c>
      <c r="BC36" s="224">
        <v>220.34989550055801</v>
      </c>
      <c r="BD36" s="255"/>
      <c r="BE36" s="111"/>
      <c r="BF36" s="207">
        <f t="shared" si="16"/>
        <v>119.71016159076349</v>
      </c>
      <c r="BG36" s="265">
        <f t="shared" si="6"/>
        <v>107.9451742491047</v>
      </c>
      <c r="BH36" s="197">
        <f t="shared" si="6"/>
        <v>130.94618566654731</v>
      </c>
      <c r="BI36" s="213">
        <f t="shared" si="6"/>
        <v>150.05640767507191</v>
      </c>
      <c r="BJ36" s="110"/>
      <c r="BK36" s="8"/>
      <c r="BL36" s="98">
        <f t="shared" si="21"/>
        <v>52.282338119814995</v>
      </c>
      <c r="BM36" s="101">
        <f t="shared" si="18"/>
        <v>15.315458535265009</v>
      </c>
      <c r="BN36" s="60">
        <f t="shared" si="7"/>
        <v>56.676235708888001</v>
      </c>
      <c r="BO36" s="108">
        <f t="shared" si="22"/>
        <v>66.759647322815994</v>
      </c>
      <c r="BP36" s="62"/>
      <c r="BT36" s="97">
        <f t="shared" si="19"/>
        <v>62.402092387707597</v>
      </c>
      <c r="BU36" s="8">
        <f t="shared" si="8"/>
        <v>95.959397845871138</v>
      </c>
      <c r="BV36" s="60">
        <f t="shared" si="8"/>
        <v>65.349638879851014</v>
      </c>
      <c r="BW36" s="108">
        <f>100*AW36/Q36</f>
        <v>76.714450693416424</v>
      </c>
      <c r="BX36" s="62"/>
    </row>
    <row r="37" spans="1:84" ht="19" x14ac:dyDescent="0.25">
      <c r="A37" s="20"/>
      <c r="B37" s="68"/>
      <c r="C37" s="67"/>
      <c r="D37" s="69"/>
      <c r="E37" s="69"/>
      <c r="F37" s="69"/>
      <c r="G37" s="69"/>
      <c r="H37" s="69"/>
      <c r="I37" s="69"/>
      <c r="J37" s="69"/>
      <c r="L37" s="148"/>
      <c r="M37" s="147"/>
      <c r="N37" s="254">
        <v>59.162610460090697</v>
      </c>
      <c r="O37" s="132">
        <v>54.8396494816444</v>
      </c>
      <c r="P37" s="231">
        <v>63.454628619822103</v>
      </c>
      <c r="Q37" s="224">
        <v>60.402106554488199</v>
      </c>
      <c r="R37" s="255"/>
      <c r="S37" s="111"/>
      <c r="T37" s="243"/>
      <c r="U37" s="254">
        <v>135.60015446356701</v>
      </c>
      <c r="V37" s="132">
        <v>149.93936886386899</v>
      </c>
      <c r="W37" s="231">
        <v>140.78564689805901</v>
      </c>
      <c r="X37" s="224">
        <v>152.29142240007701</v>
      </c>
      <c r="Y37" s="255"/>
      <c r="Z37" s="111"/>
      <c r="AA37" s="256">
        <f t="shared" si="9"/>
        <v>76.437544003476319</v>
      </c>
      <c r="AB37" s="243">
        <f t="shared" si="10"/>
        <v>95.099719382224592</v>
      </c>
      <c r="AC37" s="257">
        <f t="shared" ref="AC37:AC40" si="23">W37-P37</f>
        <v>77.331018278236911</v>
      </c>
      <c r="AD37" s="258">
        <f t="shared" si="4"/>
        <v>91.889315845588811</v>
      </c>
      <c r="AE37" s="249"/>
      <c r="AF37" s="111"/>
      <c r="AG37" s="254">
        <v>91.626062709497802</v>
      </c>
      <c r="AH37" s="132">
        <v>94.011076149245696</v>
      </c>
      <c r="AI37" s="231">
        <v>98.557309517114803</v>
      </c>
      <c r="AJ37" s="224">
        <v>100.35079943901199</v>
      </c>
      <c r="AK37" s="255"/>
      <c r="AL37" s="111"/>
      <c r="AM37" s="256">
        <f t="shared" si="11"/>
        <v>32.463452249407105</v>
      </c>
      <c r="AN37" s="259">
        <f t="shared" si="12"/>
        <v>39.171426667601295</v>
      </c>
      <c r="AO37" s="251">
        <f t="shared" si="13"/>
        <v>35.1026808972927</v>
      </c>
      <c r="AP37" s="258">
        <f t="shared" si="14"/>
        <v>39.948692884523794</v>
      </c>
      <c r="AQ37" s="249"/>
      <c r="AR37" s="111"/>
      <c r="AS37" s="111"/>
      <c r="AT37" s="260">
        <f t="shared" si="15"/>
        <v>43.974091754069214</v>
      </c>
      <c r="AU37" s="261">
        <f t="shared" si="5"/>
        <v>55.928292714623296</v>
      </c>
      <c r="AV37" s="262">
        <f t="shared" si="5"/>
        <v>42.228337380944211</v>
      </c>
      <c r="AW37" s="263">
        <f t="shared" si="5"/>
        <v>51.940622961065017</v>
      </c>
      <c r="AX37" s="264"/>
      <c r="AY37" s="266"/>
      <c r="AZ37" s="254">
        <v>190.25486151760799</v>
      </c>
      <c r="BA37" s="132">
        <v>165.68847874804399</v>
      </c>
      <c r="BB37" s="231">
        <v>205.642122914342</v>
      </c>
      <c r="BC37" s="224">
        <v>227.25451174873399</v>
      </c>
      <c r="BD37" s="255"/>
      <c r="BE37" s="111"/>
      <c r="BF37" s="207">
        <f t="shared" si="16"/>
        <v>131.0922510575173</v>
      </c>
      <c r="BG37" s="265">
        <f t="shared" si="6"/>
        <v>110.84882926639959</v>
      </c>
      <c r="BH37" s="197">
        <f t="shared" si="6"/>
        <v>142.18749429451989</v>
      </c>
      <c r="BI37" s="213">
        <f t="shared" si="6"/>
        <v>166.85240519424579</v>
      </c>
      <c r="BJ37" s="110"/>
      <c r="BK37" s="8"/>
      <c r="BL37" s="98">
        <f t="shared" si="17"/>
        <v>54.654707054040983</v>
      </c>
      <c r="BM37" s="101">
        <f t="shared" si="18"/>
        <v>15.749109884174999</v>
      </c>
      <c r="BN37" s="60">
        <f t="shared" ref="BN37:BN40" si="24">BH37-AC37</f>
        <v>64.856476016282983</v>
      </c>
      <c r="BO37" s="108">
        <f t="shared" si="7"/>
        <v>74.963089348656979</v>
      </c>
      <c r="BP37" s="62"/>
      <c r="BT37" s="97">
        <f t="shared" si="19"/>
        <v>74.327504165376212</v>
      </c>
      <c r="BU37" s="8">
        <f t="shared" si="8"/>
        <v>101.98513893372582</v>
      </c>
      <c r="BV37" s="60">
        <f t="shared" ref="BV37:BV39" si="25">100*AV37/P37</f>
        <v>66.548868537153226</v>
      </c>
      <c r="BW37" s="108">
        <f t="shared" ref="BW37:BW39" si="26">100*AW37/Q37</f>
        <v>85.991409776759767</v>
      </c>
      <c r="BX37" s="62"/>
    </row>
    <row r="38" spans="1:84" ht="19" x14ac:dyDescent="0.25">
      <c r="A38" s="20"/>
      <c r="B38" s="70"/>
      <c r="C38" s="67"/>
      <c r="D38" s="68"/>
      <c r="E38" s="68"/>
      <c r="F38" s="68"/>
      <c r="G38" s="68"/>
      <c r="H38" s="68"/>
      <c r="I38" s="68"/>
      <c r="J38" s="68"/>
      <c r="L38" s="148"/>
      <c r="M38" s="147"/>
      <c r="N38" s="254">
        <v>75.912700185127093</v>
      </c>
      <c r="O38" s="132">
        <v>92.036672892924301</v>
      </c>
      <c r="P38" s="231">
        <v>72.444284511296004</v>
      </c>
      <c r="Q38" s="224">
        <v>82.475268656781793</v>
      </c>
      <c r="R38" s="111"/>
      <c r="S38" s="142"/>
      <c r="T38" s="243"/>
      <c r="U38" s="254">
        <v>138.33221106813201</v>
      </c>
      <c r="V38" s="132">
        <v>152.515122344741</v>
      </c>
      <c r="W38" s="231">
        <v>150.286183767842</v>
      </c>
      <c r="X38" s="224">
        <v>153.225336924803</v>
      </c>
      <c r="Y38" s="142"/>
      <c r="Z38" s="111"/>
      <c r="AA38" s="256">
        <f t="shared" si="9"/>
        <v>62.419510883004918</v>
      </c>
      <c r="AB38" s="243">
        <f t="shared" si="10"/>
        <v>60.478449451816701</v>
      </c>
      <c r="AC38" s="257">
        <f t="shared" si="23"/>
        <v>77.841899256546</v>
      </c>
      <c r="AD38" s="258">
        <f t="shared" si="4"/>
        <v>70.750068268021209</v>
      </c>
      <c r="AE38" s="243"/>
      <c r="AF38" s="111"/>
      <c r="AG38" s="254">
        <v>100</v>
      </c>
      <c r="AH38" s="132">
        <v>100</v>
      </c>
      <c r="AI38" s="231">
        <v>100</v>
      </c>
      <c r="AJ38" s="224">
        <v>100</v>
      </c>
      <c r="AK38" s="141"/>
      <c r="AL38" s="142"/>
      <c r="AM38" s="256">
        <f t="shared" si="11"/>
        <v>24.087299814872907</v>
      </c>
      <c r="AN38" s="259">
        <f t="shared" si="12"/>
        <v>7.963327107075699</v>
      </c>
      <c r="AO38" s="251">
        <f t="shared" si="13"/>
        <v>27.555715488703996</v>
      </c>
      <c r="AP38" s="258">
        <f t="shared" si="14"/>
        <v>17.524731343218207</v>
      </c>
      <c r="AQ38" s="243"/>
      <c r="AR38" s="142"/>
      <c r="AS38" s="111"/>
      <c r="AT38" s="260">
        <f t="shared" si="15"/>
        <v>38.332211068132011</v>
      </c>
      <c r="AU38" s="142">
        <f t="shared" si="5"/>
        <v>52.515122344741002</v>
      </c>
      <c r="AV38" s="121">
        <f t="shared" si="5"/>
        <v>50.286183767842004</v>
      </c>
      <c r="AW38" s="267">
        <f t="shared" si="5"/>
        <v>53.225336924803003</v>
      </c>
      <c r="AX38" s="142"/>
      <c r="AY38" s="142"/>
      <c r="AZ38" s="254">
        <v>181.63299555200101</v>
      </c>
      <c r="BA38" s="132">
        <v>162.30148431357</v>
      </c>
      <c r="BB38" s="231">
        <v>202.652137500647</v>
      </c>
      <c r="BC38" s="224">
        <v>209.44461938047101</v>
      </c>
      <c r="BD38" s="268"/>
      <c r="BE38" s="111"/>
      <c r="BF38" s="207">
        <f t="shared" si="16"/>
        <v>105.72029536687391</v>
      </c>
      <c r="BG38" s="265">
        <f t="shared" si="6"/>
        <v>70.2648114206457</v>
      </c>
      <c r="BH38" s="197">
        <f t="shared" si="6"/>
        <v>130.20785298935101</v>
      </c>
      <c r="BI38" s="213">
        <f t="shared" si="6"/>
        <v>126.96935072368922</v>
      </c>
      <c r="BJ38" s="60"/>
      <c r="BK38" s="8"/>
      <c r="BL38" s="98">
        <f t="shared" si="17"/>
        <v>43.300784483868995</v>
      </c>
      <c r="BM38" s="101">
        <f t="shared" si="18"/>
        <v>9.7863619688289987</v>
      </c>
      <c r="BN38" s="60">
        <f t="shared" si="24"/>
        <v>52.365953732805011</v>
      </c>
      <c r="BO38" s="108">
        <f t="shared" si="7"/>
        <v>56.219282455668008</v>
      </c>
      <c r="BP38" s="60"/>
      <c r="BR38" s="8"/>
      <c r="BS38" s="8"/>
      <c r="BT38" s="97">
        <f t="shared" si="19"/>
        <v>50.495122653590052</v>
      </c>
      <c r="BU38" s="8">
        <f t="shared" si="8"/>
        <v>57.058909991061093</v>
      </c>
      <c r="BV38" s="13">
        <f t="shared" si="25"/>
        <v>69.413597093364956</v>
      </c>
      <c r="BW38" s="109">
        <f t="shared" si="26"/>
        <v>64.534905786483165</v>
      </c>
      <c r="BY38" s="8"/>
      <c r="BZ38" s="8"/>
      <c r="CA38" s="8"/>
      <c r="CB38" s="8"/>
      <c r="CC38" s="8"/>
    </row>
    <row r="39" spans="1:84" ht="19" x14ac:dyDescent="0.25">
      <c r="A39" s="20"/>
      <c r="B39" s="68"/>
      <c r="C39" s="67"/>
      <c r="D39" s="69"/>
      <c r="E39" s="69"/>
      <c r="F39" s="69"/>
      <c r="G39" s="69"/>
      <c r="H39" s="69"/>
      <c r="I39" s="69"/>
      <c r="J39" s="69"/>
      <c r="L39" s="148"/>
      <c r="M39" s="148"/>
      <c r="N39" s="254">
        <v>63.380651787677003</v>
      </c>
      <c r="O39" s="132">
        <v>81.543531441014096</v>
      </c>
      <c r="P39" s="231">
        <v>60.937252398303599</v>
      </c>
      <c r="Q39" s="224">
        <v>67.338118493471498</v>
      </c>
      <c r="R39" s="111"/>
      <c r="S39" s="142"/>
      <c r="T39" s="243"/>
      <c r="U39" s="254">
        <v>136.06956320873701</v>
      </c>
      <c r="V39" s="132">
        <v>143.6926197226</v>
      </c>
      <c r="W39" s="231">
        <v>145.69109400125799</v>
      </c>
      <c r="X39" s="224">
        <v>146.53158459283401</v>
      </c>
      <c r="Y39" s="142"/>
      <c r="Z39" s="111"/>
      <c r="AA39" s="256">
        <f t="shared" si="9"/>
        <v>72.688911421059998</v>
      </c>
      <c r="AB39" s="243">
        <f t="shared" si="10"/>
        <v>62.149088281585904</v>
      </c>
      <c r="AC39" s="257">
        <f t="shared" si="23"/>
        <v>84.753841602954395</v>
      </c>
      <c r="AD39" s="258">
        <f t="shared" ref="AD39:AD40" si="27">X39-Q39</f>
        <v>79.19346609936251</v>
      </c>
      <c r="AE39" s="243"/>
      <c r="AF39" s="111"/>
      <c r="AG39" s="254">
        <v>94.0916492537159</v>
      </c>
      <c r="AH39" s="132">
        <v>101.593489274954</v>
      </c>
      <c r="AI39" s="231">
        <v>93.572750919596103</v>
      </c>
      <c r="AJ39" s="224">
        <v>95.773495325475494</v>
      </c>
      <c r="AK39" s="141"/>
      <c r="AL39" s="142"/>
      <c r="AM39" s="256">
        <f t="shared" si="11"/>
        <v>30.710997466038897</v>
      </c>
      <c r="AN39" s="259">
        <f t="shared" si="12"/>
        <v>20.049957833939899</v>
      </c>
      <c r="AO39" s="251">
        <f t="shared" si="13"/>
        <v>32.635498521292504</v>
      </c>
      <c r="AP39" s="258">
        <f t="shared" si="14"/>
        <v>28.435376832003996</v>
      </c>
      <c r="AQ39" s="243"/>
      <c r="AR39" s="142"/>
      <c r="AS39" s="111"/>
      <c r="AT39" s="260">
        <f t="shared" si="15"/>
        <v>41.977913955021101</v>
      </c>
      <c r="AU39" s="142">
        <f t="shared" ref="AU39:AU40" si="28">AB39-AN39</f>
        <v>42.099130447646004</v>
      </c>
      <c r="AV39" s="121">
        <f t="shared" ref="AV39:AV40" si="29">AC39-AO39</f>
        <v>52.118343081661891</v>
      </c>
      <c r="AW39" s="269">
        <f t="shared" ref="AW39:AW40" si="30">AD39-AP39</f>
        <v>50.758089267358514</v>
      </c>
      <c r="AX39" s="142"/>
      <c r="AY39" s="142"/>
      <c r="AZ39" s="254">
        <v>187.22770725026101</v>
      </c>
      <c r="BA39" s="132">
        <v>163.26216558121999</v>
      </c>
      <c r="BB39" s="231">
        <v>205.006555701883</v>
      </c>
      <c r="BC39" s="224">
        <v>210.54520093370701</v>
      </c>
      <c r="BD39" s="111"/>
      <c r="BE39" s="111"/>
      <c r="BF39" s="207">
        <f t="shared" si="16"/>
        <v>123.847055462584</v>
      </c>
      <c r="BG39" s="265">
        <f t="shared" ref="BG39:BG40" si="31">BA39-O39</f>
        <v>81.718634140205893</v>
      </c>
      <c r="BH39" s="197">
        <f t="shared" ref="BH39:BH40" si="32">BB39-P39</f>
        <v>144.0693033035794</v>
      </c>
      <c r="BI39" s="213">
        <f t="shared" ref="BI39:BI40" si="33">BC39-Q39</f>
        <v>143.20708244023552</v>
      </c>
      <c r="BJ39" s="60"/>
      <c r="BK39" s="8"/>
      <c r="BL39" s="98">
        <f t="shared" si="17"/>
        <v>51.158144041523997</v>
      </c>
      <c r="BM39" s="101">
        <f t="shared" si="18"/>
        <v>19.569545858619989</v>
      </c>
      <c r="BN39" s="60">
        <f t="shared" si="24"/>
        <v>59.315461700625008</v>
      </c>
      <c r="BO39" s="108">
        <f t="shared" ref="BO39:BO40" si="34">BI39-AD39</f>
        <v>64.013616340873014</v>
      </c>
      <c r="BP39" s="60"/>
      <c r="BR39" s="8"/>
      <c r="BS39" s="8"/>
      <c r="BT39" s="97">
        <f t="shared" si="19"/>
        <v>66.231433049388116</v>
      </c>
      <c r="BU39" s="8">
        <f t="shared" ref="BU39" si="35">100*AU39/O39</f>
        <v>51.627798923694058</v>
      </c>
      <c r="BV39" s="13">
        <f t="shared" si="25"/>
        <v>85.527884882306878</v>
      </c>
      <c r="BW39" s="109">
        <f t="shared" si="26"/>
        <v>75.377944027764258</v>
      </c>
      <c r="BY39" s="8"/>
      <c r="BZ39" s="8"/>
      <c r="CA39" s="8"/>
      <c r="CB39" s="8"/>
      <c r="CC39" s="8"/>
    </row>
    <row r="40" spans="1:84" ht="19" x14ac:dyDescent="0.25">
      <c r="A40" s="20"/>
      <c r="B40" s="70"/>
      <c r="C40" s="67"/>
      <c r="D40" s="68"/>
      <c r="E40" s="68"/>
      <c r="F40" s="68"/>
      <c r="G40" s="68"/>
      <c r="H40" s="68"/>
      <c r="I40" s="68"/>
      <c r="J40" s="68"/>
      <c r="L40" s="135"/>
      <c r="M40" s="135"/>
      <c r="N40" s="254">
        <v>56.538478496553999</v>
      </c>
      <c r="O40" s="132">
        <v>71.850329743544094</v>
      </c>
      <c r="P40" s="231">
        <v>56.515839621415303</v>
      </c>
      <c r="Q40" s="224">
        <v>59.720319421619898</v>
      </c>
      <c r="R40" s="111"/>
      <c r="S40" s="142"/>
      <c r="T40" s="243"/>
      <c r="U40" s="254">
        <v>136.340965798902</v>
      </c>
      <c r="V40" s="132">
        <v>145.552437915561</v>
      </c>
      <c r="W40" s="231">
        <v>146.32107106766199</v>
      </c>
      <c r="X40" s="224">
        <v>146.422623084821</v>
      </c>
      <c r="Y40" s="142"/>
      <c r="Z40" s="111"/>
      <c r="AA40" s="256">
        <f t="shared" si="9"/>
        <v>79.802487302347998</v>
      </c>
      <c r="AB40" s="243">
        <f>V40-O40</f>
        <v>73.702108172016906</v>
      </c>
      <c r="AC40" s="257">
        <f t="shared" si="23"/>
        <v>89.805231446246694</v>
      </c>
      <c r="AD40" s="258">
        <f t="shared" si="27"/>
        <v>86.702303663201093</v>
      </c>
      <c r="AE40" s="243"/>
      <c r="AF40" s="111"/>
      <c r="AG40" s="254">
        <v>93.197569137054799</v>
      </c>
      <c r="AH40" s="132">
        <v>105.27537701605399</v>
      </c>
      <c r="AI40" s="231">
        <v>93.279142650442296</v>
      </c>
      <c r="AJ40" s="224">
        <v>98.614843798791298</v>
      </c>
      <c r="AK40" s="141"/>
      <c r="AL40" s="142"/>
      <c r="AM40" s="256">
        <f t="shared" si="11"/>
        <v>36.6590906405008</v>
      </c>
      <c r="AN40" s="259">
        <f t="shared" si="12"/>
        <v>33.4250472725099</v>
      </c>
      <c r="AO40" s="251">
        <f t="shared" si="13"/>
        <v>36.763303029026993</v>
      </c>
      <c r="AP40" s="258">
        <f t="shared" si="14"/>
        <v>38.8945243771714</v>
      </c>
      <c r="AQ40" s="243"/>
      <c r="AR40" s="142"/>
      <c r="AS40" s="111"/>
      <c r="AT40" s="260">
        <f t="shared" si="15"/>
        <v>43.143396661847198</v>
      </c>
      <c r="AU40" s="142">
        <f t="shared" si="28"/>
        <v>40.277060899507006</v>
      </c>
      <c r="AV40" s="121">
        <f t="shared" si="29"/>
        <v>53.041928417219701</v>
      </c>
      <c r="AW40" s="267">
        <f t="shared" si="30"/>
        <v>47.807779286029692</v>
      </c>
      <c r="AX40" s="142"/>
      <c r="AY40" s="142"/>
      <c r="AZ40" s="254">
        <v>189.64396024308499</v>
      </c>
      <c r="BA40" s="132">
        <v>167.09739290166499</v>
      </c>
      <c r="BB40" s="231">
        <v>211.10394949621499</v>
      </c>
      <c r="BC40" s="224">
        <v>214.44920757089301</v>
      </c>
      <c r="BD40" s="111"/>
      <c r="BE40" s="111"/>
      <c r="BF40" s="207">
        <f t="shared" si="16"/>
        <v>133.10548174653098</v>
      </c>
      <c r="BG40" s="265">
        <f t="shared" si="31"/>
        <v>95.247063158120895</v>
      </c>
      <c r="BH40" s="197">
        <f t="shared" si="32"/>
        <v>154.5881098747997</v>
      </c>
      <c r="BI40" s="213">
        <f t="shared" si="33"/>
        <v>154.7288881492731</v>
      </c>
      <c r="BJ40" s="60"/>
      <c r="BK40" s="8"/>
      <c r="BL40" s="98">
        <f t="shared" si="17"/>
        <v>53.302994444182985</v>
      </c>
      <c r="BM40" s="101">
        <f>BG40-AB40</f>
        <v>21.544954986103988</v>
      </c>
      <c r="BN40" s="60">
        <f t="shared" si="24"/>
        <v>64.782878428553005</v>
      </c>
      <c r="BO40" s="108">
        <f t="shared" si="34"/>
        <v>68.026584486072011</v>
      </c>
      <c r="BR40" s="8"/>
      <c r="BS40" s="8"/>
      <c r="BT40" s="8"/>
      <c r="BU40" s="8"/>
      <c r="BY40" s="8"/>
      <c r="BZ40" s="8"/>
      <c r="CA40" s="8"/>
      <c r="CB40" s="8"/>
      <c r="CC40" s="8"/>
    </row>
    <row r="41" spans="1:84" ht="19" x14ac:dyDescent="0.25">
      <c r="A41" s="20"/>
      <c r="B41" s="68"/>
      <c r="C41" s="67"/>
      <c r="D41" s="69"/>
      <c r="E41" s="69"/>
      <c r="F41" s="69"/>
      <c r="G41" s="69"/>
      <c r="H41" s="69"/>
      <c r="I41" s="69"/>
      <c r="J41" s="69"/>
      <c r="L41" s="66"/>
      <c r="M41" s="66"/>
      <c r="O41" s="99"/>
      <c r="Q41" s="3"/>
      <c r="V41" s="100"/>
      <c r="Y41" s="3"/>
      <c r="AC41" s="103"/>
      <c r="AH41" s="100"/>
      <c r="AI41" s="104"/>
      <c r="AJ41" s="106"/>
      <c r="AL41" s="28"/>
      <c r="AN41" s="100"/>
      <c r="AS41" s="28"/>
      <c r="AW41" s="28"/>
      <c r="AX41" s="28"/>
      <c r="BA41" s="100"/>
      <c r="BC41" s="107"/>
      <c r="BF41" s="28"/>
      <c r="BH41" s="28"/>
      <c r="BN41" s="60"/>
    </row>
    <row r="42" spans="1:84" ht="19" x14ac:dyDescent="0.25">
      <c r="A42" s="20"/>
      <c r="B42" s="70"/>
      <c r="C42" s="67"/>
      <c r="D42" s="68"/>
      <c r="E42" s="68"/>
      <c r="F42" s="68"/>
      <c r="G42" s="68"/>
      <c r="H42" s="68"/>
      <c r="I42" s="68"/>
      <c r="J42" s="68"/>
      <c r="L42" s="63"/>
      <c r="M42" s="63"/>
      <c r="AC42" s="3"/>
      <c r="AS42" s="28"/>
      <c r="AW42" s="28"/>
      <c r="AX42" s="28"/>
      <c r="BA42" s="100"/>
      <c r="BC42" s="28"/>
      <c r="BL42" s="28"/>
    </row>
    <row r="43" spans="1:84" ht="19" x14ac:dyDescent="0.25">
      <c r="A43" s="20"/>
      <c r="B43" s="68"/>
      <c r="C43" s="67"/>
      <c r="D43" s="69"/>
      <c r="E43" s="69"/>
      <c r="F43" s="69"/>
      <c r="G43" s="69"/>
      <c r="H43" s="69"/>
      <c r="I43" s="69"/>
      <c r="J43" s="69"/>
      <c r="L43" s="63"/>
      <c r="M43" s="63"/>
      <c r="AC43" s="3"/>
      <c r="AS43" s="28"/>
      <c r="AW43" s="28"/>
      <c r="AX43" s="28"/>
      <c r="BC43" s="28"/>
      <c r="BL43" s="28"/>
    </row>
    <row r="44" spans="1:84" ht="19" x14ac:dyDescent="0.25">
      <c r="A44" s="20"/>
      <c r="B44" s="70"/>
      <c r="C44" s="67"/>
      <c r="D44" s="68"/>
      <c r="E44" s="68"/>
      <c r="F44" s="68"/>
      <c r="G44" s="68"/>
      <c r="H44" s="68"/>
      <c r="I44" s="68"/>
      <c r="J44" s="68"/>
      <c r="L44" s="63"/>
      <c r="M44" s="63"/>
      <c r="AC44" s="3"/>
      <c r="AS44" s="28"/>
      <c r="AW44" s="73"/>
      <c r="AX44" s="28"/>
      <c r="BC44" s="28"/>
      <c r="BL44" s="28"/>
    </row>
    <row r="45" spans="1:84" ht="19" x14ac:dyDescent="0.25">
      <c r="A45" s="20"/>
      <c r="B45" s="68"/>
      <c r="C45" s="67"/>
      <c r="D45" s="69"/>
      <c r="E45" s="69"/>
      <c r="F45" s="69"/>
      <c r="G45" s="69"/>
      <c r="H45" s="69"/>
      <c r="I45" s="69"/>
      <c r="J45" s="69"/>
      <c r="L45" s="63"/>
      <c r="M45" s="63"/>
      <c r="O45" s="3"/>
      <c r="P45" s="3"/>
      <c r="Q45" s="3"/>
      <c r="W45" s="3"/>
      <c r="Y45" s="3"/>
      <c r="AC45" s="3"/>
      <c r="AJ45" s="28"/>
      <c r="AL45" s="28"/>
      <c r="AS45" s="28"/>
      <c r="AW45" s="28"/>
      <c r="AX45" s="28"/>
      <c r="BC45" s="28"/>
      <c r="BL45" s="28"/>
    </row>
    <row r="46" spans="1:84" ht="19" x14ac:dyDescent="0.25">
      <c r="A46" s="20"/>
      <c r="B46" s="70"/>
      <c r="C46" s="67"/>
      <c r="D46" s="68"/>
      <c r="E46" s="68"/>
      <c r="F46" s="68"/>
      <c r="G46" s="68"/>
      <c r="H46" s="68"/>
      <c r="I46" s="68"/>
      <c r="J46" s="68"/>
      <c r="L46" s="63"/>
      <c r="M46" s="63"/>
      <c r="P46" s="3"/>
      <c r="AJ46" s="28"/>
      <c r="AL46" s="28"/>
      <c r="AS46" s="28"/>
      <c r="AW46" s="28"/>
      <c r="BC46" s="28"/>
      <c r="BL46" s="28"/>
    </row>
    <row r="47" spans="1:84" ht="19" x14ac:dyDescent="0.25">
      <c r="A47" s="20"/>
      <c r="B47" s="68"/>
      <c r="C47" s="67"/>
      <c r="D47" s="69"/>
      <c r="E47" s="69"/>
      <c r="F47" s="69"/>
      <c r="G47" s="69"/>
      <c r="H47" s="69"/>
      <c r="I47" s="69"/>
      <c r="J47" s="69"/>
      <c r="L47" s="63"/>
      <c r="M47" s="1" t="s">
        <v>37</v>
      </c>
      <c r="N47">
        <f>AVERAGE(N23:N37)</f>
        <v>71.672114026124248</v>
      </c>
      <c r="O47">
        <f t="shared" ref="O47:Q47" si="36">AVERAGE(O23:O37)</f>
        <v>69.104603115558859</v>
      </c>
      <c r="P47">
        <f t="shared" si="36"/>
        <v>66.675405951415698</v>
      </c>
      <c r="Q47">
        <f t="shared" si="36"/>
        <v>72.273592476978209</v>
      </c>
      <c r="U47">
        <f>AVERAGE(U23:U37)</f>
        <v>141.17022006281596</v>
      </c>
      <c r="V47">
        <f t="shared" ref="V47:X47" si="37">AVERAGE(V23:V37)</f>
        <v>152.34532344610292</v>
      </c>
      <c r="W47">
        <f t="shared" si="37"/>
        <v>161.85503791786948</v>
      </c>
      <c r="X47">
        <f t="shared" si="37"/>
        <v>151.12423340405905</v>
      </c>
      <c r="Z47" s="74" t="s">
        <v>38</v>
      </c>
      <c r="AA47">
        <f>AVERAGE(AA23:AA37)</f>
        <v>69.498106036691695</v>
      </c>
      <c r="AB47">
        <f t="shared" ref="AB47:AD47" si="38">AVERAGE(AB23:AB37)</f>
        <v>83.240720330544079</v>
      </c>
      <c r="AC47">
        <f t="shared" si="38"/>
        <v>95.179631966453783</v>
      </c>
      <c r="AD47">
        <f t="shared" si="38"/>
        <v>78.850640927080832</v>
      </c>
      <c r="AF47" s="74" t="s">
        <v>38</v>
      </c>
      <c r="AG47">
        <f>AVERAGE(AG23:AG37)</f>
        <v>97.498414258873751</v>
      </c>
      <c r="AH47">
        <f t="shared" ref="AH47:AJ47" si="39">AVERAGE(AH23:AH37)</f>
        <v>98.267095994304512</v>
      </c>
      <c r="AI47">
        <f t="shared" si="39"/>
        <v>101.40606824881573</v>
      </c>
      <c r="AJ47">
        <f t="shared" si="39"/>
        <v>97.958158775987897</v>
      </c>
      <c r="AL47" s="74" t="s">
        <v>38</v>
      </c>
      <c r="AM47">
        <f>AVERAGE(AM23:AM37)</f>
        <v>25.826300232749517</v>
      </c>
      <c r="AN47">
        <f t="shared" ref="AN47:AP47" si="40">AVERAGE(AN23:AN37)</f>
        <v>29.162492878745653</v>
      </c>
      <c r="AO47">
        <f t="shared" si="40"/>
        <v>34.730662297400045</v>
      </c>
      <c r="AP47">
        <f t="shared" si="40"/>
        <v>25.684566299009663</v>
      </c>
      <c r="AR47" s="74" t="s">
        <v>38</v>
      </c>
      <c r="AT47" s="94">
        <f t="shared" ref="AT47:AW47" si="41">AVERAGE(AT23:AT40)</f>
        <v>43.251700485785165</v>
      </c>
      <c r="AU47" s="94">
        <f t="shared" si="41"/>
        <v>52.559151414937247</v>
      </c>
      <c r="AV47" s="94">
        <f>AVERAGE(AV23:AV40)</f>
        <v>59.010055572362752</v>
      </c>
      <c r="AW47" s="94">
        <f t="shared" si="41"/>
        <v>52.737906938847715</v>
      </c>
      <c r="AX47" s="94"/>
      <c r="AY47" s="74" t="s">
        <v>38</v>
      </c>
      <c r="AZ47">
        <f>AVERAGE(AZ23:AZ37)</f>
        <v>180.09334206335356</v>
      </c>
      <c r="BA47">
        <f t="shared" ref="BA47:BB47" si="42">AVERAGE(BA23:BA37)</f>
        <v>159.04282234093799</v>
      </c>
      <c r="BB47">
        <f t="shared" si="42"/>
        <v>222.78727684413585</v>
      </c>
      <c r="BC47">
        <f>AVERAGE(BC23:BC37)</f>
        <v>202.72974161319499</v>
      </c>
      <c r="BE47" s="74" t="s">
        <v>38</v>
      </c>
      <c r="BF47">
        <f>AVERAGE(BF23:BF40)</f>
        <v>110.49951406302378</v>
      </c>
      <c r="BG47" s="8">
        <f>AVERAGE(BG23:BG40)</f>
        <v>88.683544283314433</v>
      </c>
      <c r="BH47" s="8">
        <f>AVERAGE(BH23:BH37)</f>
        <v>156.11187089272022</v>
      </c>
      <c r="BI47">
        <f t="shared" ref="BI47" si="43">AVERAGE(BI23:BI37)</f>
        <v>130.45614913621679</v>
      </c>
      <c r="BJ47" s="8"/>
      <c r="BK47" s="74" t="s">
        <v>38</v>
      </c>
      <c r="BL47" s="8">
        <f>AVERAGE(BL23:BL40)</f>
        <v>40.64493072098</v>
      </c>
      <c r="BM47" s="8">
        <f>AVERAGE(BM23:BM40)</f>
        <v>8.4090747908932784</v>
      </c>
      <c r="BN47" s="8">
        <f>AVERAGE(BN23:BN40)</f>
        <v>60.580437653109939</v>
      </c>
      <c r="BO47" s="8">
        <f>AVERAGE(BO23:BO40)</f>
        <v>53.463450356647321</v>
      </c>
      <c r="BP47" s="8"/>
      <c r="BQ47" s="74" t="s">
        <v>38</v>
      </c>
      <c r="BR47" s="1"/>
      <c r="BS47" s="8"/>
      <c r="BT47">
        <f>AVERAGE(BT23:BT37)</f>
        <v>61.901714595596353</v>
      </c>
      <c r="BU47">
        <f t="shared" ref="BU47:BW47" si="44">AVERAGE(BU23:BU37)</f>
        <v>79.571036524525894</v>
      </c>
      <c r="BV47">
        <f t="shared" si="44"/>
        <v>92.01492795158687</v>
      </c>
      <c r="BW47">
        <f t="shared" si="44"/>
        <v>74.598478904077481</v>
      </c>
      <c r="BY47" s="74" t="s">
        <v>38</v>
      </c>
      <c r="CB47" s="8"/>
      <c r="CC47" s="8"/>
      <c r="CD47" s="8"/>
      <c r="CE47" s="8"/>
      <c r="CF47" s="8"/>
    </row>
    <row r="48" spans="1:84" ht="19" x14ac:dyDescent="0.25">
      <c r="A48" s="20"/>
      <c r="B48" s="70"/>
      <c r="C48" s="67"/>
      <c r="D48" s="68"/>
      <c r="E48" s="68"/>
      <c r="F48" s="68"/>
      <c r="G48" s="68"/>
      <c r="H48" s="68"/>
      <c r="I48" s="68"/>
      <c r="J48" s="68"/>
      <c r="L48" s="63"/>
      <c r="M48" s="1" t="s">
        <v>17</v>
      </c>
      <c r="N48">
        <f>STDEV(N23:N37)</f>
        <v>10.897660206677092</v>
      </c>
      <c r="O48">
        <f t="shared" ref="O48:Q48" si="45">STDEV(O23:O37)</f>
        <v>10.154150505016224</v>
      </c>
      <c r="P48">
        <f t="shared" si="45"/>
        <v>9.3552965138842961</v>
      </c>
      <c r="Q48">
        <f t="shared" si="45"/>
        <v>11.994627673099318</v>
      </c>
      <c r="U48">
        <f>STDEV(U23:U37)</f>
        <v>5.6588918178406367</v>
      </c>
      <c r="V48">
        <f t="shared" ref="V48:X48" si="46">STDEV(V23:V37)</f>
        <v>4.476820771509562</v>
      </c>
      <c r="W48">
        <f t="shared" si="46"/>
        <v>10.705801608156417</v>
      </c>
      <c r="X48">
        <f t="shared" si="46"/>
        <v>7.6815055314499334</v>
      </c>
      <c r="Z48" s="1" t="s">
        <v>17</v>
      </c>
      <c r="AA48">
        <f>STDEV(AA23:AA37)</f>
        <v>7.7254637972791302</v>
      </c>
      <c r="AB48">
        <f t="shared" ref="AB48:AD48" si="47">STDEV(AB23:AB37)</f>
        <v>8.3483339216110206</v>
      </c>
      <c r="AC48">
        <f t="shared" si="47"/>
        <v>14.007948665432972</v>
      </c>
      <c r="AD48">
        <f t="shared" si="47"/>
        <v>8.5509352184932155</v>
      </c>
      <c r="AF48" s="1" t="s">
        <v>17</v>
      </c>
      <c r="AG48">
        <f>STDEV(AG23:AG37)</f>
        <v>3.0477452055323799</v>
      </c>
      <c r="AH48">
        <f t="shared" ref="AH48:AJ48" si="48">STDEV(AH23:AH37)</f>
        <v>2.6153720827363096</v>
      </c>
      <c r="AI48">
        <f t="shared" si="48"/>
        <v>3.9667025827541944</v>
      </c>
      <c r="AJ48">
        <f t="shared" si="48"/>
        <v>3.1207708860109222</v>
      </c>
      <c r="AL48" s="1" t="s">
        <v>17</v>
      </c>
      <c r="AM48">
        <f>STDEV(AM23:AM37)</f>
        <v>8.9311898662189222</v>
      </c>
      <c r="AN48">
        <f t="shared" ref="AN48:AP48" si="49">STDEV(AN23:AN37)</f>
        <v>8.9951091705409922</v>
      </c>
      <c r="AO48">
        <f t="shared" si="49"/>
        <v>11.08877030107468</v>
      </c>
      <c r="AP48">
        <f t="shared" si="49"/>
        <v>10.648060867543242</v>
      </c>
      <c r="AR48" s="1" t="s">
        <v>17</v>
      </c>
      <c r="AT48">
        <f>STDEV(AT23:AT40)</f>
        <v>4.0447058784473864</v>
      </c>
      <c r="AU48">
        <f>STDEV(AU23:AU40)</f>
        <v>5.361719858007219</v>
      </c>
      <c r="AV48">
        <f>STDEV(AV23:AV40)</f>
        <v>9.4120750403627529</v>
      </c>
      <c r="AW48">
        <f>STDEV(AW23:AW40)</f>
        <v>5.0887576243785908</v>
      </c>
      <c r="AY48" s="1" t="s">
        <v>17</v>
      </c>
      <c r="AZ48">
        <f>STDEV(AZ23:AZ37)</f>
        <v>11.76149210636112</v>
      </c>
      <c r="BA48">
        <f t="shared" ref="BA48:BB48" si="50">STDEV(BA23:BA37)</f>
        <v>4.4900216976645391</v>
      </c>
      <c r="BB48">
        <f t="shared" si="50"/>
        <v>27.099595643399507</v>
      </c>
      <c r="BC48">
        <f>STDEV(BC23:BC37)</f>
        <v>15.469348341672539</v>
      </c>
      <c r="BE48" s="1" t="s">
        <v>17</v>
      </c>
      <c r="BF48">
        <f>STDEV(BF23:BF37)</f>
        <v>21.94269496329359</v>
      </c>
      <c r="BG48">
        <f t="shared" ref="BG48:BI48" si="51">STDEV(BG23:BG37)</f>
        <v>12.450247185530413</v>
      </c>
      <c r="BH48">
        <f t="shared" si="51"/>
        <v>34.865327876616952</v>
      </c>
      <c r="BI48">
        <f t="shared" si="51"/>
        <v>23.992367422210133</v>
      </c>
      <c r="BK48" s="1" t="s">
        <v>17</v>
      </c>
      <c r="BL48">
        <f>STDEV(BL23:BL37)</f>
        <v>15.556192305969869</v>
      </c>
      <c r="BM48">
        <f t="shared" ref="BM48:BO48" si="52">STDEV(BM23:BM37)</f>
        <v>5.3301640684199114</v>
      </c>
      <c r="BN48">
        <f t="shared" si="52"/>
        <v>23.343838808355596</v>
      </c>
      <c r="BO48">
        <f t="shared" si="52"/>
        <v>17.461183882218105</v>
      </c>
      <c r="BQ48" s="1" t="s">
        <v>17</v>
      </c>
      <c r="BR48" s="1"/>
      <c r="BT48">
        <f>STDEV(BT23:BT37)</f>
        <v>8.6602422368417695</v>
      </c>
      <c r="BU48">
        <f t="shared" ref="BU48:BW48" si="53">STDEV(BU23:BU37)</f>
        <v>11.077580792832171</v>
      </c>
      <c r="BV48">
        <f t="shared" si="53"/>
        <v>18.115913214587501</v>
      </c>
      <c r="BW48">
        <f t="shared" si="53"/>
        <v>8.2838437694938349</v>
      </c>
      <c r="BY48" s="1" t="s">
        <v>17</v>
      </c>
    </row>
    <row r="49" spans="1:84" ht="19" x14ac:dyDescent="0.25">
      <c r="A49" s="20"/>
      <c r="B49" s="68"/>
      <c r="C49" s="67"/>
      <c r="D49" s="69"/>
      <c r="E49" s="69"/>
      <c r="F49" s="69"/>
      <c r="G49" s="69"/>
      <c r="H49" s="69"/>
      <c r="I49" s="69"/>
      <c r="J49" s="69"/>
      <c r="L49" s="63"/>
      <c r="M49" s="1" t="s">
        <v>39</v>
      </c>
      <c r="N49" s="77">
        <f>_xlfn.T.TEST(O23:O40,N23:N40,2,2)</f>
        <v>0.86589384019366378</v>
      </c>
      <c r="O49" s="77"/>
      <c r="P49" s="77">
        <f>_xlfn.T.TEST(O23:O40,P23:P40,2,2)</f>
        <v>0.13677587846182898</v>
      </c>
      <c r="Q49" s="77">
        <f>_xlfn.T.TEST(O23:O40,Q23:Q40,2,2)</f>
        <v>0.86483226788622747</v>
      </c>
      <c r="R49" s="77"/>
      <c r="S49" s="75"/>
      <c r="U49" s="77">
        <f>_xlfn.T.TEST(V23:V40,U23:U40,2,2)</f>
        <v>2.0157235982469926E-7</v>
      </c>
      <c r="V49" s="77"/>
      <c r="W49" s="77">
        <f>_xlfn.T.TEST(V23:V40,W23:W40,2,2)</f>
        <v>9.0439946050314048E-3</v>
      </c>
      <c r="X49" s="77">
        <f>_xlfn.T.TEST(V23:V40,X23:X40,2,2)</f>
        <v>0.70590348267261183</v>
      </c>
      <c r="Y49" s="77"/>
      <c r="Z49" s="76" t="s">
        <v>40</v>
      </c>
      <c r="AA49" s="77">
        <f>_xlfn.T.TEST(AB23:AB40,AA23:AA40,2,2)</f>
        <v>1.7282407489891659E-3</v>
      </c>
      <c r="AB49" s="77"/>
      <c r="AC49" s="77">
        <f>_xlfn.T.TEST(AB23:AB40,AC23:AC40,2,2)</f>
        <v>2.7214246704051763E-3</v>
      </c>
      <c r="AD49" s="77">
        <f>_xlfn.T.TEST(AB23:AB40,AD23:AD40,2,2)</f>
        <v>0.65457519020638555</v>
      </c>
      <c r="AE49" s="77"/>
      <c r="AF49" s="76" t="s">
        <v>40</v>
      </c>
      <c r="AG49" s="77">
        <f>_xlfn.T.TEST(AH23:AH40,AG23:AG40,2,2)</f>
        <v>9.7993180991902323E-2</v>
      </c>
      <c r="AH49" s="77"/>
      <c r="AI49" s="77">
        <f>_xlfn.T.TEST(AH23:AH40,AI23:AI40,2,2)</f>
        <v>0.23998526672533799</v>
      </c>
      <c r="AJ49" s="77">
        <f>_xlfn.T.TEST(AH23:AH40,AJ23:AJ40,2,2)</f>
        <v>0.34095455737003177</v>
      </c>
      <c r="AK49" s="77"/>
      <c r="AL49" s="76" t="s">
        <v>40</v>
      </c>
      <c r="AM49" s="77">
        <f>_xlfn.T.TEST(AN23:AN40,AM23:AM40,2,2)</f>
        <v>0.7198739020188093</v>
      </c>
      <c r="AN49" s="77"/>
      <c r="AO49" s="77">
        <f>_xlfn.T.TEST(AN23:AN40,AO23:AO40,2,2)</f>
        <v>5.6202661295235413E-2</v>
      </c>
      <c r="AP49" s="77">
        <f>_xlfn.T.TEST(AN23:AN40,AP23:AP40,2,2)</f>
        <v>0.63868078591340027</v>
      </c>
      <c r="AQ49" s="77"/>
      <c r="AR49" s="76" t="s">
        <v>40</v>
      </c>
      <c r="AT49" s="77">
        <f>_xlfn.T.TEST(AU23:AU40,AT23:AT40,2,2)</f>
        <v>1.2346446122021305E-6</v>
      </c>
      <c r="AU49" s="77"/>
      <c r="AV49" s="77">
        <f>_xlfn.T.TEST(AU23:AU40,AV23:AV40,2,2)</f>
        <v>1.6337016828199453E-2</v>
      </c>
      <c r="AW49" s="77">
        <f>_xlfn.T.TEST(AU23:AU40,AW23:AW40,2,2)</f>
        <v>0.9188870821084163</v>
      </c>
      <c r="AX49" s="77"/>
      <c r="AY49" s="76" t="s">
        <v>40</v>
      </c>
      <c r="AZ49" s="77">
        <f>_xlfn.T.TEST(BA23:BA40,AZ23:AZ40,2,2)</f>
        <v>9.6036846016480812E-9</v>
      </c>
      <c r="BA49" s="77"/>
      <c r="BB49" s="77">
        <f>_xlfn.T.TEST(BA23:BA40,BB23:BB40,2,2)</f>
        <v>1.6462805056346417E-11</v>
      </c>
      <c r="BC49" s="77">
        <f>_xlfn.T.TEST(BA23:BA40,BC23:BC40,2,2)</f>
        <v>3.8120972756264934E-14</v>
      </c>
      <c r="BD49" s="77"/>
      <c r="BE49" s="76" t="s">
        <v>40</v>
      </c>
      <c r="BF49" s="77">
        <f>_xlfn.T.TEST(BG23:BG40,BF23:BF40,2,2)</f>
        <v>5.895659608421179E-4</v>
      </c>
      <c r="BG49" s="77"/>
      <c r="BH49" s="77">
        <f>_xlfn.T.TEST(BG23:BG40,BH23:BH40,2,2)</f>
        <v>2.5713744972438666E-9</v>
      </c>
      <c r="BI49" s="77">
        <f>_xlfn.T.TEST(BG23:BG40,BI23:BI40,2,2)</f>
        <v>2.8547071552438816E-8</v>
      </c>
      <c r="BJ49" s="77"/>
      <c r="BK49" s="76" t="s">
        <v>40</v>
      </c>
      <c r="BL49" s="77">
        <f>_xlfn.T.TEST(BM23:BM37,BL23:BL37,2,2)</f>
        <v>2.8758652681154149E-8</v>
      </c>
      <c r="BM49" s="77"/>
      <c r="BN49" s="77">
        <f>_xlfn.T.TEST(BM23:BM37,BN23:BN34,2,2)</f>
        <v>3.6639093512731255E-9</v>
      </c>
      <c r="BO49" s="77">
        <f>_xlfn.T.TEST(BM23:BM37,BO23:BO37,2,2)</f>
        <v>2.7751737542052914E-10</v>
      </c>
      <c r="BP49" s="77"/>
      <c r="BQ49" s="76" t="s">
        <v>40</v>
      </c>
      <c r="BR49" s="1"/>
      <c r="BS49" s="72"/>
      <c r="BT49" s="77">
        <f>_xlfn.T.TEST(BU23:BU37,BT23:BT37,2,2)</f>
        <v>3.9912946846268091E-5</v>
      </c>
      <c r="BU49" s="77"/>
      <c r="BV49" s="77">
        <f>_xlfn.T.TEST(BU23:BU37,BV23:BV34,2,2)</f>
        <v>4.8458300664398307E-4</v>
      </c>
      <c r="BW49" s="77">
        <f>_xlfn.T.TEST(BU23:BU37,BW23:BW37,2,2)</f>
        <v>0.17479575526913926</v>
      </c>
      <c r="BX49" s="77"/>
      <c r="BY49" s="76" t="s">
        <v>40</v>
      </c>
      <c r="CA49" s="72"/>
      <c r="CB49" s="72"/>
      <c r="CC49" s="72"/>
      <c r="CD49" s="72"/>
      <c r="CE49" s="72"/>
      <c r="CF49" s="72"/>
    </row>
    <row r="50" spans="1:84" ht="19" x14ac:dyDescent="0.25">
      <c r="A50" s="20"/>
      <c r="B50" s="70"/>
      <c r="C50" s="67"/>
      <c r="D50" s="68"/>
      <c r="E50" s="68"/>
      <c r="F50" s="68"/>
      <c r="G50" s="68"/>
      <c r="H50" s="68"/>
      <c r="I50" s="68"/>
      <c r="J50" s="68"/>
      <c r="L50" s="63"/>
      <c r="M50" s="63"/>
      <c r="N50" s="73" t="s">
        <v>41</v>
      </c>
      <c r="O50" s="73"/>
      <c r="P50" s="73" t="s">
        <v>42</v>
      </c>
      <c r="Q50" s="73" t="s">
        <v>43</v>
      </c>
      <c r="R50" s="73"/>
      <c r="S50" s="73"/>
      <c r="T50" s="73"/>
      <c r="U50" s="73" t="s">
        <v>41</v>
      </c>
      <c r="V50" s="73"/>
      <c r="W50" s="73" t="s">
        <v>42</v>
      </c>
      <c r="X50" s="73" t="s">
        <v>43</v>
      </c>
      <c r="Y50" s="73"/>
      <c r="Z50" s="28"/>
      <c r="AA50" s="73" t="s">
        <v>41</v>
      </c>
      <c r="AB50" s="73"/>
      <c r="AC50" s="73" t="s">
        <v>42</v>
      </c>
      <c r="AD50" s="73" t="s">
        <v>43</v>
      </c>
      <c r="AE50" s="73"/>
      <c r="AG50" s="73" t="s">
        <v>41</v>
      </c>
      <c r="AH50" s="73"/>
      <c r="AI50" s="73" t="s">
        <v>42</v>
      </c>
      <c r="AJ50" s="73" t="s">
        <v>43</v>
      </c>
      <c r="AK50" s="73"/>
      <c r="AM50" s="73" t="s">
        <v>41</v>
      </c>
      <c r="AN50" s="73"/>
      <c r="AO50" s="73" t="s">
        <v>42</v>
      </c>
      <c r="AP50" s="73" t="s">
        <v>43</v>
      </c>
      <c r="AQ50" s="73"/>
      <c r="AT50" s="73" t="s">
        <v>41</v>
      </c>
      <c r="AU50" s="73"/>
      <c r="AV50" s="73" t="s">
        <v>42</v>
      </c>
      <c r="AW50" s="73" t="s">
        <v>43</v>
      </c>
      <c r="AX50" s="73"/>
      <c r="AZ50" s="73" t="s">
        <v>41</v>
      </c>
      <c r="BA50" s="73"/>
      <c r="BB50" s="73" t="s">
        <v>42</v>
      </c>
      <c r="BC50" s="73" t="s">
        <v>43</v>
      </c>
      <c r="BD50" s="73"/>
      <c r="BF50" s="73" t="s">
        <v>41</v>
      </c>
      <c r="BG50" s="73"/>
      <c r="BH50" s="73" t="s">
        <v>42</v>
      </c>
      <c r="BI50" s="73" t="s">
        <v>43</v>
      </c>
      <c r="BJ50" s="73"/>
      <c r="BK50" s="78"/>
      <c r="BL50" s="73" t="s">
        <v>41</v>
      </c>
      <c r="BM50" s="73"/>
      <c r="BN50" s="73" t="s">
        <v>42</v>
      </c>
      <c r="BO50" s="73" t="s">
        <v>43</v>
      </c>
      <c r="BP50" s="73"/>
      <c r="BR50" s="1"/>
      <c r="BS50" s="78"/>
      <c r="BT50" s="73" t="s">
        <v>41</v>
      </c>
      <c r="BU50" s="73"/>
      <c r="BV50" s="73" t="s">
        <v>42</v>
      </c>
      <c r="BW50" s="73" t="s">
        <v>43</v>
      </c>
      <c r="BX50" s="73"/>
    </row>
    <row r="51" spans="1:84" ht="19" x14ac:dyDescent="0.25">
      <c r="A51" s="20"/>
      <c r="B51" s="68"/>
      <c r="C51" s="67"/>
      <c r="D51" s="69"/>
      <c r="E51" s="69"/>
      <c r="F51" s="69"/>
      <c r="G51" s="69"/>
      <c r="H51" s="69"/>
      <c r="I51" s="69"/>
      <c r="J51" s="69"/>
      <c r="L51" s="63"/>
      <c r="M51" s="63"/>
      <c r="N51" s="73"/>
      <c r="O51" s="73"/>
      <c r="P51" s="73"/>
      <c r="Q51" s="73"/>
      <c r="R51" s="73"/>
      <c r="S51" s="28"/>
      <c r="T51" s="28"/>
      <c r="U51" s="28"/>
      <c r="V51" s="28"/>
      <c r="W51" s="28"/>
      <c r="X51" s="28"/>
      <c r="Y51" s="28"/>
      <c r="Z51" s="28"/>
      <c r="AA51" s="28"/>
    </row>
    <row r="53" spans="1:84" x14ac:dyDescent="0.2">
      <c r="A53" s="25"/>
      <c r="B53" s="330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111"/>
      <c r="Q53" s="330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111"/>
      <c r="AD53" s="330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Q53" s="337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  <c r="BB53" s="338"/>
      <c r="BD53" s="337"/>
      <c r="BE53" s="338"/>
      <c r="BF53" s="338"/>
      <c r="BG53" s="338"/>
      <c r="BH53" s="338"/>
      <c r="BI53" s="338"/>
      <c r="BJ53" s="338"/>
      <c r="BK53" s="338"/>
      <c r="BL53" s="338"/>
      <c r="BM53" s="338"/>
      <c r="BN53" s="338"/>
      <c r="BO53" s="338"/>
    </row>
    <row r="54" spans="1:84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11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11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</row>
    <row r="55" spans="1:84" ht="19" x14ac:dyDescent="0.25">
      <c r="A55" s="80"/>
      <c r="B55" s="141"/>
      <c r="C55" s="111"/>
      <c r="D55" s="141"/>
      <c r="E55" s="141"/>
      <c r="F55" s="141"/>
      <c r="G55" s="111"/>
      <c r="H55" s="141"/>
      <c r="I55" s="141"/>
      <c r="J55" s="141"/>
      <c r="K55" s="111"/>
      <c r="L55" s="141"/>
      <c r="M55" s="111"/>
      <c r="N55" s="339"/>
      <c r="O55" s="339"/>
      <c r="P55" s="339"/>
      <c r="Q55" s="339"/>
      <c r="R55" s="339"/>
      <c r="S55" s="339"/>
      <c r="T55" s="201"/>
      <c r="U55" s="201"/>
      <c r="V55" s="141"/>
      <c r="W55" s="340"/>
      <c r="X55" s="340"/>
      <c r="Y55" s="340"/>
      <c r="Z55" s="340"/>
      <c r="AA55" s="340"/>
      <c r="AB55" s="195"/>
      <c r="AC55" s="196"/>
      <c r="AD55" s="196"/>
      <c r="AE55" s="145"/>
      <c r="AF55" s="145"/>
      <c r="AG55" s="341"/>
      <c r="AH55" s="341"/>
      <c r="AI55" s="341"/>
      <c r="AJ55" s="341"/>
      <c r="AK55" s="341"/>
      <c r="AL55" s="205"/>
      <c r="AM55" s="206"/>
      <c r="AN55" s="206"/>
      <c r="AO55" s="141"/>
      <c r="AQ55" s="9"/>
      <c r="AR55" s="9"/>
      <c r="AW55" s="9"/>
      <c r="AX55" s="9"/>
      <c r="AY55" s="9"/>
      <c r="AZ55" s="9"/>
      <c r="BB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</row>
    <row r="56" spans="1:84" ht="19" x14ac:dyDescent="0.25">
      <c r="A56" s="82"/>
      <c r="B56" s="149"/>
      <c r="C56" s="149"/>
      <c r="D56" s="322"/>
      <c r="E56" s="322"/>
      <c r="F56" s="322"/>
      <c r="G56" s="322"/>
      <c r="H56" s="322"/>
      <c r="I56" s="322"/>
      <c r="J56" s="150"/>
      <c r="K56" s="145"/>
      <c r="L56" s="145"/>
      <c r="M56" s="145"/>
      <c r="N56" s="213"/>
      <c r="O56" s="213"/>
      <c r="P56" s="213"/>
      <c r="Q56" s="213"/>
      <c r="R56" s="213"/>
      <c r="S56" s="213"/>
      <c r="T56" s="203"/>
      <c r="U56" s="203"/>
      <c r="V56" s="145"/>
      <c r="W56" s="197"/>
      <c r="X56" s="197"/>
      <c r="Y56" s="197"/>
      <c r="Z56" s="197"/>
      <c r="AA56" s="197"/>
      <c r="AB56" s="197"/>
      <c r="AC56" s="198"/>
      <c r="AD56" s="198"/>
      <c r="AE56" s="141"/>
      <c r="AF56" s="141"/>
      <c r="AG56" s="207"/>
      <c r="AH56" s="207"/>
      <c r="AI56" s="207"/>
      <c r="AJ56" s="207"/>
      <c r="AK56" s="207"/>
      <c r="AL56" s="207"/>
      <c r="AM56" s="208"/>
      <c r="AN56" s="208"/>
      <c r="AO56" s="141"/>
      <c r="AX56" s="9"/>
      <c r="AY56" s="9"/>
      <c r="AZ56" s="9"/>
      <c r="BB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</row>
    <row r="57" spans="1:84" ht="19" x14ac:dyDescent="0.25">
      <c r="A57" s="82"/>
      <c r="B57" s="211"/>
      <c r="C57" s="149"/>
      <c r="D57" s="142"/>
      <c r="E57" s="142"/>
      <c r="F57" s="142"/>
      <c r="G57" s="142"/>
      <c r="H57" s="142"/>
      <c r="I57" s="142"/>
      <c r="J57" s="151"/>
      <c r="K57" s="111"/>
      <c r="L57" s="141"/>
      <c r="M57" s="111"/>
      <c r="N57" s="204"/>
      <c r="O57" s="204"/>
      <c r="P57" s="204"/>
      <c r="Q57" s="204"/>
      <c r="R57" s="204"/>
      <c r="S57" s="204"/>
      <c r="T57" s="204"/>
      <c r="U57" s="204"/>
      <c r="V57" s="141"/>
      <c r="W57" s="199"/>
      <c r="X57" s="199"/>
      <c r="Y57" s="199"/>
      <c r="Z57" s="199"/>
      <c r="AA57" s="199"/>
      <c r="AB57" s="199"/>
      <c r="AC57" s="198"/>
      <c r="AD57" s="198"/>
      <c r="AE57" s="141"/>
      <c r="AF57" s="141"/>
      <c r="AG57" s="209"/>
      <c r="AH57" s="209"/>
      <c r="AI57" s="209"/>
      <c r="AJ57" s="209"/>
      <c r="AK57" s="209"/>
      <c r="AL57" s="209"/>
      <c r="AM57" s="208"/>
      <c r="AN57" s="209"/>
      <c r="AO57" s="141"/>
      <c r="AX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T57" s="32"/>
      <c r="BU57" s="32"/>
      <c r="BV57" s="32"/>
      <c r="BW57" s="32"/>
      <c r="BX57" s="32"/>
    </row>
    <row r="58" spans="1:84" ht="19" x14ac:dyDescent="0.25">
      <c r="A58" s="82"/>
      <c r="B58" s="152"/>
      <c r="C58" s="149"/>
      <c r="D58" s="211"/>
      <c r="E58" s="211"/>
      <c r="F58" s="211"/>
      <c r="G58" s="211"/>
      <c r="H58" s="211"/>
      <c r="I58" s="211"/>
      <c r="J58" s="153"/>
      <c r="K58" s="111"/>
      <c r="L58" s="141"/>
      <c r="M58" s="111"/>
      <c r="N58" s="213"/>
      <c r="O58" s="213"/>
      <c r="P58" s="213"/>
      <c r="Q58" s="213"/>
      <c r="R58" s="213"/>
      <c r="S58" s="213"/>
      <c r="T58" s="203"/>
      <c r="U58" s="203"/>
      <c r="V58" s="141"/>
      <c r="W58" s="197"/>
      <c r="X58" s="197"/>
      <c r="Y58" s="197"/>
      <c r="Z58" s="197"/>
      <c r="AA58" s="197"/>
      <c r="AB58" s="197"/>
      <c r="AC58" s="198"/>
      <c r="AD58" s="198"/>
      <c r="AE58" s="141"/>
      <c r="AF58" s="141"/>
      <c r="AG58" s="207"/>
      <c r="AH58" s="210"/>
      <c r="AI58" s="210"/>
      <c r="AJ58" s="207"/>
      <c r="AK58" s="207"/>
      <c r="AL58" s="207"/>
      <c r="AM58" s="208"/>
      <c r="AN58" s="208"/>
      <c r="AO58" s="141"/>
      <c r="AX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T58" s="34"/>
      <c r="BU58" s="34"/>
      <c r="BV58" s="34"/>
      <c r="BW58" s="34"/>
      <c r="BX58" s="34"/>
    </row>
    <row r="59" spans="1:84" ht="19" x14ac:dyDescent="0.25">
      <c r="A59" s="82"/>
      <c r="B59" s="211"/>
      <c r="C59" s="149"/>
      <c r="D59" s="142"/>
      <c r="E59" s="142"/>
      <c r="F59" s="142"/>
      <c r="G59" s="142"/>
      <c r="H59" s="142"/>
      <c r="I59" s="142"/>
      <c r="J59" s="151"/>
      <c r="K59" s="111"/>
      <c r="L59" s="141"/>
      <c r="M59" s="111"/>
      <c r="N59" s="204"/>
      <c r="O59" s="204"/>
      <c r="P59" s="204"/>
      <c r="Q59" s="204"/>
      <c r="R59" s="204"/>
      <c r="S59" s="204"/>
      <c r="T59" s="204"/>
      <c r="U59" s="204"/>
      <c r="V59" s="141"/>
      <c r="W59" s="199"/>
      <c r="X59" s="199"/>
      <c r="Y59" s="199"/>
      <c r="Z59" s="199"/>
      <c r="AA59" s="199"/>
      <c r="AB59" s="199"/>
      <c r="AC59" s="198"/>
      <c r="AD59" s="198"/>
      <c r="AE59" s="141"/>
      <c r="AF59" s="141"/>
      <c r="AG59" s="209"/>
      <c r="AH59" s="209"/>
      <c r="AI59" s="209"/>
      <c r="AJ59" s="209"/>
      <c r="AK59" s="209"/>
      <c r="AL59" s="209"/>
      <c r="AM59" s="208"/>
      <c r="AN59" s="209"/>
      <c r="AO59" s="141"/>
      <c r="AX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T59" s="36"/>
      <c r="BU59" s="36"/>
      <c r="BV59" s="36"/>
      <c r="BW59" s="36"/>
      <c r="BX59" s="36"/>
    </row>
    <row r="60" spans="1:84" ht="19" x14ac:dyDescent="0.25">
      <c r="A60" s="82"/>
      <c r="B60" s="152"/>
      <c r="C60" s="149"/>
      <c r="D60" s="211"/>
      <c r="E60" s="211"/>
      <c r="F60" s="211"/>
      <c r="G60" s="211"/>
      <c r="H60" s="211"/>
      <c r="I60" s="211"/>
      <c r="J60" s="153"/>
      <c r="K60" s="111"/>
      <c r="L60" s="141"/>
      <c r="M60" s="111"/>
      <c r="N60" s="213"/>
      <c r="O60" s="213"/>
      <c r="P60" s="213"/>
      <c r="Q60" s="213"/>
      <c r="R60" s="213"/>
      <c r="S60" s="213"/>
      <c r="T60" s="203"/>
      <c r="U60" s="203"/>
      <c r="V60" s="141"/>
      <c r="W60" s="197"/>
      <c r="X60" s="197"/>
      <c r="Y60" s="197"/>
      <c r="Z60" s="197"/>
      <c r="AA60" s="197"/>
      <c r="AB60" s="197"/>
      <c r="AC60" s="198"/>
      <c r="AD60" s="198"/>
      <c r="AE60" s="141"/>
      <c r="AF60" s="141"/>
      <c r="AG60" s="207"/>
      <c r="AH60" s="207"/>
      <c r="AI60" s="207"/>
      <c r="AJ60" s="207"/>
      <c r="AK60" s="207"/>
      <c r="AL60" s="207"/>
      <c r="AM60" s="208"/>
      <c r="AN60" s="208"/>
      <c r="AO60" s="141"/>
      <c r="AX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T60" s="8"/>
      <c r="BU60" s="8"/>
      <c r="BV60" s="8"/>
      <c r="BW60" s="8"/>
      <c r="BX60" s="8"/>
    </row>
    <row r="61" spans="1:84" ht="19" x14ac:dyDescent="0.25">
      <c r="A61" s="82"/>
      <c r="B61" s="211"/>
      <c r="C61" s="149"/>
      <c r="D61" s="142"/>
      <c r="E61" s="142"/>
      <c r="F61" s="142"/>
      <c r="G61" s="142"/>
      <c r="H61" s="142"/>
      <c r="I61" s="142"/>
      <c r="J61" s="151"/>
      <c r="K61" s="111"/>
      <c r="L61" s="141"/>
      <c r="M61" s="111"/>
      <c r="N61" s="204"/>
      <c r="O61" s="204"/>
      <c r="P61" s="204"/>
      <c r="Q61" s="204"/>
      <c r="R61" s="204"/>
      <c r="S61" s="204"/>
      <c r="T61" s="204"/>
      <c r="U61" s="204"/>
      <c r="V61" s="141"/>
      <c r="W61" s="199"/>
      <c r="X61" s="199"/>
      <c r="Y61" s="199"/>
      <c r="Z61" s="199"/>
      <c r="AA61" s="199"/>
      <c r="AB61" s="199"/>
      <c r="AC61" s="198"/>
      <c r="AD61" s="198"/>
      <c r="AE61" s="141"/>
      <c r="AF61" s="141"/>
      <c r="AG61" s="209"/>
      <c r="AH61" s="209"/>
      <c r="AI61" s="209"/>
      <c r="AJ61" s="209"/>
      <c r="AK61" s="209"/>
      <c r="AL61" s="209"/>
      <c r="AM61" s="208"/>
      <c r="AN61" s="209"/>
      <c r="AO61" s="141"/>
      <c r="AX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T61" s="8"/>
      <c r="BU61" s="8"/>
      <c r="BV61" s="8"/>
      <c r="BW61" s="8"/>
      <c r="BX61" s="8"/>
    </row>
    <row r="62" spans="1:84" ht="19" x14ac:dyDescent="0.25">
      <c r="A62" s="82"/>
      <c r="B62" s="152"/>
      <c r="C62" s="149"/>
      <c r="D62" s="211"/>
      <c r="E62" s="211"/>
      <c r="F62" s="211"/>
      <c r="G62" s="211"/>
      <c r="H62" s="211"/>
      <c r="I62" s="211"/>
      <c r="J62" s="153"/>
      <c r="K62" s="111"/>
      <c r="L62" s="141"/>
      <c r="M62" s="111"/>
      <c r="N62" s="213"/>
      <c r="O62" s="213"/>
      <c r="P62" s="213"/>
      <c r="Q62" s="213"/>
      <c r="R62" s="213"/>
      <c r="S62" s="213"/>
      <c r="T62" s="203"/>
      <c r="U62" s="203"/>
      <c r="V62" s="141"/>
      <c r="W62" s="197"/>
      <c r="X62" s="197"/>
      <c r="Y62" s="197"/>
      <c r="Z62" s="197"/>
      <c r="AA62" s="197"/>
      <c r="AB62" s="197"/>
      <c r="AC62" s="198"/>
      <c r="AD62" s="198"/>
      <c r="AE62" s="141"/>
      <c r="AF62" s="141"/>
      <c r="AG62" s="207"/>
      <c r="AH62" s="207"/>
      <c r="AI62" s="207"/>
      <c r="AJ62" s="207"/>
      <c r="AK62" s="207"/>
      <c r="AL62" s="207"/>
      <c r="AM62" s="208"/>
      <c r="AN62" s="208"/>
      <c r="AO62" s="141"/>
      <c r="AX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T62" s="8"/>
      <c r="BU62" s="8"/>
      <c r="BV62" s="8"/>
      <c r="BW62" s="8"/>
      <c r="BX62" s="8"/>
    </row>
    <row r="63" spans="1:84" ht="19" x14ac:dyDescent="0.25">
      <c r="A63" s="82"/>
      <c r="B63" s="211"/>
      <c r="C63" s="149"/>
      <c r="D63" s="142"/>
      <c r="E63" s="142"/>
      <c r="F63" s="142"/>
      <c r="G63" s="142"/>
      <c r="H63" s="142"/>
      <c r="I63" s="142"/>
      <c r="J63" s="151"/>
      <c r="K63" s="111"/>
      <c r="L63" s="141"/>
      <c r="M63" s="111"/>
      <c r="N63" s="204"/>
      <c r="O63" s="204"/>
      <c r="P63" s="204"/>
      <c r="Q63" s="204"/>
      <c r="R63" s="204"/>
      <c r="S63" s="204"/>
      <c r="T63" s="204"/>
      <c r="U63" s="204"/>
      <c r="V63" s="141"/>
      <c r="W63" s="199"/>
      <c r="X63" s="199"/>
      <c r="Y63" s="199"/>
      <c r="Z63" s="199"/>
      <c r="AA63" s="199"/>
      <c r="AB63" s="199"/>
      <c r="AC63" s="198"/>
      <c r="AD63" s="198"/>
      <c r="AE63" s="141"/>
      <c r="AF63" s="141"/>
      <c r="AG63" s="209"/>
      <c r="AH63" s="209"/>
      <c r="AI63" s="209"/>
      <c r="AJ63" s="209"/>
      <c r="AK63" s="209"/>
      <c r="AL63" s="209"/>
      <c r="AM63" s="208"/>
      <c r="AN63" s="209"/>
      <c r="AO63" s="141"/>
      <c r="AX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T63" s="8"/>
      <c r="BU63" s="8"/>
      <c r="BW63" s="8"/>
      <c r="BX63" s="8"/>
    </row>
    <row r="64" spans="1:84" ht="19" x14ac:dyDescent="0.25">
      <c r="A64" s="82"/>
      <c r="B64" s="152"/>
      <c r="C64" s="149"/>
      <c r="D64" s="211"/>
      <c r="E64" s="211"/>
      <c r="F64" s="211"/>
      <c r="G64" s="211"/>
      <c r="H64" s="211"/>
      <c r="I64" s="211"/>
      <c r="J64" s="153"/>
      <c r="K64" s="111"/>
      <c r="L64" s="141"/>
      <c r="M64" s="111"/>
      <c r="N64" s="213"/>
      <c r="O64" s="213"/>
      <c r="P64" s="213"/>
      <c r="Q64" s="213"/>
      <c r="R64" s="213"/>
      <c r="S64" s="213"/>
      <c r="T64" s="203"/>
      <c r="U64" s="203"/>
      <c r="V64" s="141"/>
      <c r="W64" s="197"/>
      <c r="X64" s="197"/>
      <c r="Y64" s="197"/>
      <c r="Z64" s="197"/>
      <c r="AA64" s="197"/>
      <c r="AB64" s="197"/>
      <c r="AC64" s="198"/>
      <c r="AD64" s="198"/>
      <c r="AE64" s="141"/>
      <c r="AF64" s="141"/>
      <c r="AG64" s="207"/>
      <c r="AH64" s="207"/>
      <c r="AI64" s="207"/>
      <c r="AJ64" s="207"/>
      <c r="AK64" s="207"/>
      <c r="AL64" s="207"/>
      <c r="AM64" s="208"/>
      <c r="AN64" s="208"/>
      <c r="AO64" s="141"/>
      <c r="AX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T64" s="8"/>
      <c r="BV64" s="8"/>
      <c r="BW64" s="8"/>
      <c r="BX64" s="8"/>
      <c r="BY64" s="8"/>
    </row>
    <row r="65" spans="1:79" ht="19" x14ac:dyDescent="0.25">
      <c r="A65" s="82"/>
      <c r="B65" s="211"/>
      <c r="C65" s="149"/>
      <c r="D65" s="142"/>
      <c r="E65" s="142"/>
      <c r="F65" s="142"/>
      <c r="G65" s="142"/>
      <c r="H65" s="142"/>
      <c r="I65" s="142"/>
      <c r="J65" s="151"/>
      <c r="K65" s="111"/>
      <c r="L65" s="141"/>
      <c r="M65" s="111"/>
      <c r="N65" s="204"/>
      <c r="O65" s="204"/>
      <c r="P65" s="204"/>
      <c r="Q65" s="204"/>
      <c r="R65" s="204"/>
      <c r="S65" s="204"/>
      <c r="T65" s="204"/>
      <c r="U65" s="204"/>
      <c r="V65" s="141"/>
      <c r="W65" s="199"/>
      <c r="X65" s="199"/>
      <c r="Y65" s="199"/>
      <c r="Z65" s="199"/>
      <c r="AA65" s="199"/>
      <c r="AB65" s="199"/>
      <c r="AC65" s="198"/>
      <c r="AD65" s="198"/>
      <c r="AE65" s="141"/>
      <c r="AF65" s="141"/>
      <c r="AG65" s="209"/>
      <c r="AH65" s="209"/>
      <c r="AI65" s="209"/>
      <c r="AJ65" s="209"/>
      <c r="AK65" s="209"/>
      <c r="AL65" s="209"/>
      <c r="AM65" s="208"/>
      <c r="AN65" s="209"/>
      <c r="AO65" s="141"/>
      <c r="AX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85"/>
      <c r="BO65" s="85"/>
      <c r="BP65" s="85"/>
      <c r="BQ65" s="85"/>
      <c r="BR65" s="85"/>
      <c r="BS65" s="85"/>
      <c r="BT65" s="8"/>
      <c r="BV65" s="85"/>
      <c r="BW65" s="85"/>
      <c r="BX65" s="85"/>
      <c r="BY65" s="85"/>
      <c r="BZ65" s="85"/>
      <c r="CA65" s="85"/>
    </row>
    <row r="66" spans="1:79" ht="19" x14ac:dyDescent="0.25">
      <c r="A66" s="82"/>
      <c r="B66" s="152"/>
      <c r="C66" s="149"/>
      <c r="D66" s="211"/>
      <c r="E66" s="211"/>
      <c r="F66" s="211"/>
      <c r="G66" s="211"/>
      <c r="H66" s="211"/>
      <c r="I66" s="211"/>
      <c r="J66" s="153"/>
      <c r="K66" s="111"/>
      <c r="L66" s="141"/>
      <c r="M66" s="111"/>
      <c r="N66" s="213"/>
      <c r="O66" s="213"/>
      <c r="P66" s="213"/>
      <c r="Q66" s="213"/>
      <c r="R66" s="213"/>
      <c r="S66" s="213"/>
      <c r="T66" s="203"/>
      <c r="U66" s="203"/>
      <c r="V66" s="141"/>
      <c r="W66" s="197"/>
      <c r="X66" s="197"/>
      <c r="Y66" s="197"/>
      <c r="Z66" s="197"/>
      <c r="AA66" s="197"/>
      <c r="AB66" s="197"/>
      <c r="AC66" s="198"/>
      <c r="AD66" s="198"/>
      <c r="AE66" s="141"/>
      <c r="AF66" s="141"/>
      <c r="AG66" s="207"/>
      <c r="AH66" s="207"/>
      <c r="AI66" s="207"/>
      <c r="AJ66" s="207"/>
      <c r="AK66" s="207"/>
      <c r="AL66" s="207"/>
      <c r="AM66" s="208"/>
      <c r="AN66" s="208"/>
      <c r="AO66" s="141"/>
      <c r="AX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86"/>
      <c r="BO66" s="87"/>
      <c r="BP66" s="88"/>
      <c r="BQ66" s="86"/>
      <c r="BR66" s="86"/>
      <c r="BS66" s="86"/>
      <c r="BT66" s="8"/>
      <c r="BV66" s="86"/>
      <c r="BW66" s="87"/>
      <c r="BX66" s="88"/>
      <c r="BY66" s="86"/>
      <c r="BZ66" s="86"/>
      <c r="CA66" s="86"/>
    </row>
    <row r="67" spans="1:79" ht="19" x14ac:dyDescent="0.25">
      <c r="A67" s="82"/>
      <c r="B67" s="211"/>
      <c r="C67" s="149"/>
      <c r="D67" s="142"/>
      <c r="E67" s="142"/>
      <c r="F67" s="142"/>
      <c r="G67" s="142"/>
      <c r="H67" s="142"/>
      <c r="I67" s="142"/>
      <c r="J67" s="151"/>
      <c r="K67" s="111"/>
      <c r="L67" s="141"/>
      <c r="M67" s="111"/>
      <c r="N67" s="204"/>
      <c r="O67" s="204"/>
      <c r="P67" s="204"/>
      <c r="Q67" s="204"/>
      <c r="R67" s="204"/>
      <c r="S67" s="204"/>
      <c r="T67" s="204"/>
      <c r="U67" s="204"/>
      <c r="V67" s="141"/>
      <c r="W67" s="199"/>
      <c r="X67" s="199"/>
      <c r="Y67" s="199"/>
      <c r="Z67" s="199"/>
      <c r="AA67" s="199"/>
      <c r="AB67" s="199"/>
      <c r="AC67" s="198"/>
      <c r="AD67" s="198"/>
      <c r="AE67" s="141"/>
      <c r="AF67" s="141"/>
      <c r="AG67" s="209"/>
      <c r="AH67" s="209"/>
      <c r="AI67" s="209"/>
      <c r="AJ67" s="209"/>
      <c r="AK67" s="209"/>
      <c r="AL67" s="209"/>
      <c r="AM67" s="208"/>
      <c r="AN67" s="209"/>
      <c r="AO67" s="111"/>
      <c r="BN67" s="86"/>
      <c r="BO67" s="87"/>
      <c r="BP67" s="88"/>
      <c r="BQ67" s="86"/>
      <c r="BR67" s="86"/>
      <c r="BS67" s="86"/>
      <c r="BT67" s="8"/>
      <c r="BV67" s="86"/>
      <c r="BW67" s="87"/>
      <c r="BX67" s="88"/>
      <c r="BY67" s="86"/>
      <c r="BZ67" s="86"/>
      <c r="CA67" s="86"/>
    </row>
    <row r="68" spans="1:79" ht="19" x14ac:dyDescent="0.25">
      <c r="A68" s="82"/>
      <c r="B68" s="152"/>
      <c r="C68" s="149"/>
      <c r="D68" s="211"/>
      <c r="E68" s="211"/>
      <c r="F68" s="211"/>
      <c r="G68" s="211"/>
      <c r="H68" s="211"/>
      <c r="I68" s="211"/>
      <c r="J68" s="153"/>
      <c r="K68" s="111"/>
      <c r="L68" s="141"/>
      <c r="M68" s="111"/>
      <c r="N68" s="213"/>
      <c r="O68" s="213"/>
      <c r="P68" s="213"/>
      <c r="Q68" s="213"/>
      <c r="R68" s="213"/>
      <c r="S68" s="213"/>
      <c r="T68" s="203"/>
      <c r="U68" s="203"/>
      <c r="V68" s="141"/>
      <c r="W68" s="197"/>
      <c r="X68" s="197"/>
      <c r="Y68" s="197"/>
      <c r="Z68" s="197"/>
      <c r="AA68" s="197"/>
      <c r="AB68" s="197"/>
      <c r="AC68" s="198"/>
      <c r="AD68" s="198"/>
      <c r="AE68" s="111"/>
      <c r="AF68" s="111"/>
      <c r="AG68" s="207"/>
      <c r="AH68" s="207"/>
      <c r="AI68" s="207"/>
      <c r="AJ68" s="207"/>
      <c r="AK68" s="207"/>
      <c r="AL68" s="207"/>
      <c r="AM68" s="208"/>
      <c r="AN68" s="208"/>
      <c r="AO68" s="111"/>
      <c r="BN68" s="86"/>
      <c r="BO68" s="87"/>
      <c r="BP68" s="88"/>
      <c r="BQ68" s="86"/>
      <c r="BR68" s="86"/>
      <c r="BS68" s="86"/>
      <c r="BT68" s="8"/>
      <c r="BV68" s="86"/>
      <c r="BW68" s="87"/>
      <c r="BX68" s="88"/>
      <c r="BY68" s="86"/>
      <c r="BZ68" s="86"/>
      <c r="CA68" s="86"/>
    </row>
    <row r="69" spans="1:79" ht="19" x14ac:dyDescent="0.25">
      <c r="A69" s="82"/>
      <c r="B69" s="211"/>
      <c r="C69" s="149"/>
      <c r="D69" s="142"/>
      <c r="E69" s="142"/>
      <c r="F69" s="142"/>
      <c r="G69" s="142"/>
      <c r="H69" s="142"/>
      <c r="I69" s="142"/>
      <c r="J69" s="151"/>
      <c r="K69" s="111"/>
      <c r="L69" s="111"/>
      <c r="M69" s="111"/>
      <c r="N69" s="204"/>
      <c r="O69" s="204"/>
      <c r="P69" s="204"/>
      <c r="Q69" s="204"/>
      <c r="R69" s="204"/>
      <c r="S69" s="204"/>
      <c r="T69" s="204"/>
      <c r="U69" s="204"/>
      <c r="V69" s="111"/>
      <c r="W69" s="199"/>
      <c r="X69" s="199"/>
      <c r="Y69" s="199"/>
      <c r="Z69" s="199"/>
      <c r="AA69" s="199"/>
      <c r="AB69" s="199"/>
      <c r="AC69" s="198"/>
      <c r="AD69" s="198"/>
      <c r="AE69" s="111"/>
      <c r="AF69" s="111"/>
      <c r="AG69" s="209"/>
      <c r="AH69" s="209"/>
      <c r="AI69" s="209"/>
      <c r="AJ69" s="209"/>
      <c r="AK69" s="209"/>
      <c r="AL69" s="209"/>
      <c r="AM69" s="208"/>
      <c r="AN69" s="209"/>
      <c r="AO69" s="111"/>
      <c r="BN69" s="86"/>
      <c r="BO69" s="87"/>
      <c r="BP69" s="88"/>
      <c r="BQ69" s="86"/>
      <c r="BR69" s="86"/>
      <c r="BS69" s="86"/>
      <c r="BT69" s="8"/>
      <c r="BV69" s="86"/>
      <c r="BW69" s="87"/>
      <c r="BX69" s="88"/>
      <c r="BY69" s="86"/>
      <c r="BZ69" s="86"/>
      <c r="CA69" s="86"/>
    </row>
    <row r="70" spans="1:79" ht="19" x14ac:dyDescent="0.25">
      <c r="A70" s="82"/>
      <c r="B70" s="152"/>
      <c r="C70" s="149"/>
      <c r="D70" s="211"/>
      <c r="E70" s="211"/>
      <c r="F70" s="211"/>
      <c r="G70" s="211"/>
      <c r="H70" s="211"/>
      <c r="I70" s="211"/>
      <c r="J70" s="153"/>
      <c r="K70" s="111"/>
      <c r="L70" s="111"/>
      <c r="M70" s="135"/>
      <c r="N70" s="213"/>
      <c r="O70" s="213"/>
      <c r="P70" s="213"/>
      <c r="Q70" s="213"/>
      <c r="R70" s="213"/>
      <c r="S70" s="213"/>
      <c r="T70" s="203"/>
      <c r="U70" s="203"/>
      <c r="V70" s="111"/>
      <c r="W70" s="197"/>
      <c r="X70" s="197"/>
      <c r="Y70" s="197"/>
      <c r="Z70" s="197"/>
      <c r="AA70" s="197"/>
      <c r="AB70" s="197"/>
      <c r="AC70" s="198"/>
      <c r="AD70" s="198"/>
      <c r="AE70" s="111"/>
      <c r="AF70" s="111"/>
      <c r="AG70" s="207"/>
      <c r="AH70" s="207"/>
      <c r="AI70" s="207"/>
      <c r="AJ70" s="207"/>
      <c r="AK70" s="207"/>
      <c r="AL70" s="207"/>
      <c r="AM70" s="208"/>
      <c r="AN70" s="208"/>
      <c r="AO70" s="111"/>
      <c r="BN70" s="86"/>
      <c r="BO70" s="87"/>
      <c r="BP70" s="88"/>
      <c r="BQ70" s="86"/>
      <c r="BR70" s="86"/>
      <c r="BS70" s="86"/>
      <c r="BT70" s="8"/>
      <c r="BV70" s="86"/>
      <c r="BW70" s="87"/>
      <c r="BX70" s="88"/>
      <c r="BY70" s="86"/>
      <c r="BZ70" s="86"/>
      <c r="CA70" s="86"/>
    </row>
    <row r="71" spans="1:79" ht="19" x14ac:dyDescent="0.25">
      <c r="A71" s="82"/>
      <c r="B71" s="211"/>
      <c r="C71" s="149"/>
      <c r="D71" s="142"/>
      <c r="E71" s="142"/>
      <c r="F71" s="142"/>
      <c r="G71" s="142"/>
      <c r="H71" s="142"/>
      <c r="I71" s="142"/>
      <c r="J71" s="151"/>
      <c r="K71" s="111"/>
      <c r="L71" s="111"/>
      <c r="M71" s="135"/>
      <c r="N71" s="204"/>
      <c r="O71" s="204"/>
      <c r="P71" s="204"/>
      <c r="Q71" s="204"/>
      <c r="R71" s="204"/>
      <c r="S71" s="204"/>
      <c r="T71" s="204"/>
      <c r="U71" s="204"/>
      <c r="V71" s="111"/>
      <c r="W71" s="199"/>
      <c r="X71" s="199"/>
      <c r="Y71" s="199"/>
      <c r="Z71" s="199"/>
      <c r="AA71" s="199"/>
      <c r="AB71" s="199"/>
      <c r="AC71" s="198"/>
      <c r="AD71" s="198"/>
      <c r="AE71" s="111"/>
      <c r="AF71" s="111"/>
      <c r="AG71" s="209"/>
      <c r="AH71" s="209"/>
      <c r="AI71" s="209"/>
      <c r="AJ71" s="209"/>
      <c r="AK71" s="209"/>
      <c r="AL71" s="209"/>
      <c r="AM71" s="208"/>
      <c r="AN71" s="209"/>
      <c r="AO71" s="111"/>
      <c r="BN71" s="86"/>
      <c r="BO71" s="87"/>
      <c r="BP71" s="88"/>
      <c r="BQ71" s="86"/>
      <c r="BR71" s="86"/>
      <c r="BS71" s="86"/>
      <c r="BT71" s="8"/>
      <c r="BV71" s="86"/>
      <c r="BW71" s="87"/>
      <c r="BX71" s="88"/>
      <c r="BY71" s="86"/>
      <c r="BZ71" s="86"/>
      <c r="CA71" s="86"/>
    </row>
    <row r="72" spans="1:79" ht="19" x14ac:dyDescent="0.25">
      <c r="A72" s="82"/>
      <c r="B72" s="152"/>
      <c r="C72" s="149"/>
      <c r="D72" s="211"/>
      <c r="E72" s="211"/>
      <c r="F72" s="211"/>
      <c r="G72" s="211"/>
      <c r="H72" s="211"/>
      <c r="I72" s="211"/>
      <c r="J72" s="153"/>
      <c r="K72" s="111"/>
      <c r="L72" s="111"/>
      <c r="M72" s="135"/>
      <c r="N72" s="213"/>
      <c r="O72" s="213"/>
      <c r="P72" s="213"/>
      <c r="Q72" s="213"/>
      <c r="R72" s="213"/>
      <c r="S72" s="213"/>
      <c r="T72" s="203"/>
      <c r="U72" s="203"/>
      <c r="V72" s="111"/>
      <c r="W72" s="197"/>
      <c r="X72" s="197"/>
      <c r="Y72" s="197"/>
      <c r="Z72" s="197"/>
      <c r="AA72" s="197"/>
      <c r="AB72" s="197"/>
      <c r="AC72" s="198"/>
      <c r="AD72" s="198"/>
      <c r="AE72" s="111"/>
      <c r="AF72" s="111"/>
      <c r="AG72" s="207"/>
      <c r="AH72" s="207"/>
      <c r="AI72" s="207"/>
      <c r="AJ72" s="207"/>
      <c r="AK72" s="207"/>
      <c r="AL72" s="207"/>
      <c r="AM72" s="208"/>
      <c r="AN72" s="208"/>
      <c r="AO72" s="111"/>
      <c r="BN72" s="86"/>
      <c r="BO72" s="87"/>
      <c r="BP72" s="88"/>
      <c r="BQ72" s="86"/>
      <c r="BR72" s="86"/>
      <c r="BS72" s="86"/>
      <c r="BT72" s="8"/>
      <c r="BV72" s="86"/>
      <c r="BW72" s="87"/>
      <c r="BX72" s="88"/>
      <c r="BY72" s="86"/>
      <c r="BZ72" s="86"/>
      <c r="CA72" s="86"/>
    </row>
    <row r="73" spans="1:79" ht="19" x14ac:dyDescent="0.25">
      <c r="A73" s="82"/>
      <c r="B73" s="211"/>
      <c r="C73" s="149"/>
      <c r="D73" s="142"/>
      <c r="E73" s="142"/>
      <c r="F73" s="142"/>
      <c r="G73" s="142"/>
      <c r="H73" s="142"/>
      <c r="I73" s="142"/>
      <c r="J73" s="151"/>
      <c r="K73" s="111"/>
      <c r="L73" s="111"/>
      <c r="M73" s="135"/>
      <c r="N73" s="204"/>
      <c r="O73" s="204"/>
      <c r="P73" s="204"/>
      <c r="Q73" s="204"/>
      <c r="R73" s="204"/>
      <c r="S73" s="204"/>
      <c r="T73" s="204"/>
      <c r="U73" s="204"/>
      <c r="V73" s="111"/>
      <c r="W73" s="199"/>
      <c r="X73" s="199"/>
      <c r="Y73" s="199"/>
      <c r="Z73" s="199"/>
      <c r="AA73" s="199"/>
      <c r="AB73" s="199"/>
      <c r="AC73" s="198"/>
      <c r="AD73" s="198"/>
      <c r="AE73" s="111"/>
      <c r="AF73" s="111"/>
      <c r="AG73" s="209"/>
      <c r="AH73" s="209"/>
      <c r="AI73" s="209"/>
      <c r="AJ73" s="209"/>
      <c r="AK73" s="209"/>
      <c r="AL73" s="209"/>
      <c r="AM73" s="208"/>
      <c r="AN73" s="209"/>
      <c r="AO73" s="111"/>
      <c r="BN73" s="86"/>
      <c r="BO73" s="87"/>
      <c r="BP73" s="88"/>
      <c r="BQ73" s="86"/>
      <c r="BR73" s="86"/>
      <c r="BS73" s="86"/>
      <c r="BT73" s="8"/>
      <c r="BV73" s="86"/>
      <c r="BW73" s="87"/>
      <c r="BX73" s="88"/>
      <c r="BY73" s="86"/>
      <c r="BZ73" s="86"/>
      <c r="CA73" s="86"/>
    </row>
    <row r="74" spans="1:79" ht="19" x14ac:dyDescent="0.25">
      <c r="A74" s="82"/>
      <c r="B74" s="152"/>
      <c r="C74" s="149"/>
      <c r="D74" s="211"/>
      <c r="E74" s="211"/>
      <c r="F74" s="211"/>
      <c r="G74" s="211"/>
      <c r="H74" s="211"/>
      <c r="I74" s="211"/>
      <c r="J74" s="153"/>
      <c r="K74" s="111"/>
      <c r="L74" s="111"/>
      <c r="M74" s="135"/>
      <c r="N74" s="213"/>
      <c r="O74" s="213"/>
      <c r="P74" s="213"/>
      <c r="Q74" s="213"/>
      <c r="R74" s="213"/>
      <c r="S74" s="213"/>
      <c r="T74" s="203"/>
      <c r="U74" s="203"/>
      <c r="V74" s="111"/>
      <c r="W74" s="197"/>
      <c r="X74" s="197"/>
      <c r="Y74" s="197"/>
      <c r="Z74" s="197"/>
      <c r="AA74" s="197"/>
      <c r="AB74" s="197"/>
      <c r="AC74" s="198"/>
      <c r="AD74" s="198"/>
      <c r="AE74" s="111"/>
      <c r="AF74" s="111"/>
      <c r="AG74" s="207"/>
      <c r="AH74" s="207"/>
      <c r="AI74" s="207"/>
      <c r="AJ74" s="207"/>
      <c r="AK74" s="207"/>
      <c r="AL74" s="207"/>
      <c r="AM74" s="208"/>
      <c r="AN74" s="208"/>
      <c r="AO74" s="111"/>
      <c r="BN74" s="86"/>
      <c r="BO74" s="87"/>
      <c r="BP74" s="88"/>
      <c r="BQ74" s="86"/>
      <c r="BR74" s="86"/>
      <c r="BS74" s="86"/>
      <c r="BT74" s="8"/>
      <c r="BV74" s="86"/>
      <c r="BW74" s="87"/>
      <c r="BX74" s="88"/>
      <c r="BY74" s="86"/>
      <c r="BZ74" s="86"/>
      <c r="CA74" s="86"/>
    </row>
    <row r="75" spans="1:79" ht="19" x14ac:dyDescent="0.25">
      <c r="A75" s="82"/>
      <c r="B75" s="211"/>
      <c r="C75" s="149"/>
      <c r="D75" s="142"/>
      <c r="E75" s="142"/>
      <c r="F75" s="142"/>
      <c r="G75" s="142"/>
      <c r="H75" s="142"/>
      <c r="I75" s="142"/>
      <c r="J75" s="151"/>
      <c r="K75" s="111"/>
      <c r="L75" s="111"/>
      <c r="M75" s="135"/>
      <c r="N75" s="204"/>
      <c r="O75" s="204"/>
      <c r="P75" s="204"/>
      <c r="Q75" s="204"/>
      <c r="R75" s="204"/>
      <c r="S75" s="204"/>
      <c r="T75" s="204"/>
      <c r="U75" s="204"/>
      <c r="V75" s="111"/>
      <c r="W75" s="199"/>
      <c r="X75" s="199"/>
      <c r="Y75" s="199"/>
      <c r="Z75" s="199"/>
      <c r="AA75" s="199"/>
      <c r="AB75" s="199"/>
      <c r="AC75" s="198"/>
      <c r="AD75" s="198"/>
      <c r="AE75" s="111"/>
      <c r="AF75" s="111"/>
      <c r="AG75" s="209"/>
      <c r="AH75" s="209"/>
      <c r="AI75" s="209"/>
      <c r="AJ75" s="209"/>
      <c r="AK75" s="209"/>
      <c r="AL75" s="209"/>
      <c r="AM75" s="208"/>
      <c r="AN75" s="209"/>
      <c r="AO75" s="111"/>
      <c r="BN75" s="86"/>
      <c r="BO75" s="87"/>
      <c r="BP75" s="88"/>
      <c r="BQ75" s="86"/>
      <c r="BR75" s="86"/>
      <c r="BS75" s="86"/>
      <c r="BT75" s="8"/>
      <c r="BV75" s="86"/>
      <c r="BW75" s="86"/>
      <c r="BX75" s="88"/>
      <c r="BY75" s="86"/>
      <c r="BZ75" s="86"/>
      <c r="CA75" s="86"/>
    </row>
    <row r="76" spans="1:79" ht="19" x14ac:dyDescent="0.25">
      <c r="A76" s="82"/>
      <c r="B76" s="152"/>
      <c r="C76" s="149"/>
      <c r="D76" s="211"/>
      <c r="E76" s="211"/>
      <c r="F76" s="211"/>
      <c r="G76" s="211"/>
      <c r="H76" s="211"/>
      <c r="I76" s="211"/>
      <c r="J76" s="151"/>
      <c r="K76" s="111"/>
      <c r="L76" s="111"/>
      <c r="M76" s="135"/>
      <c r="N76" s="213"/>
      <c r="O76" s="213"/>
      <c r="P76" s="213"/>
      <c r="Q76" s="213"/>
      <c r="R76" s="213"/>
      <c r="S76" s="213"/>
      <c r="T76" s="203"/>
      <c r="U76" s="203"/>
      <c r="V76" s="111"/>
      <c r="W76" s="197"/>
      <c r="X76" s="197"/>
      <c r="Y76" s="197"/>
      <c r="Z76" s="197"/>
      <c r="AA76" s="197"/>
      <c r="AB76" s="197"/>
      <c r="AC76" s="198"/>
      <c r="AD76" s="198"/>
      <c r="AE76" s="111"/>
      <c r="AF76" s="111"/>
      <c r="AG76" s="207"/>
      <c r="AH76" s="207"/>
      <c r="AI76" s="207"/>
      <c r="AJ76" s="207"/>
      <c r="AK76" s="207"/>
      <c r="AL76" s="207"/>
      <c r="AM76" s="208"/>
      <c r="AN76" s="208"/>
      <c r="AO76" s="111"/>
      <c r="BN76" s="86"/>
      <c r="BO76" s="87"/>
      <c r="BP76" s="88"/>
      <c r="BQ76" s="86"/>
      <c r="BR76" s="86"/>
      <c r="BS76" s="86"/>
      <c r="BT76" s="8"/>
      <c r="BV76" s="86"/>
      <c r="BW76" s="86"/>
      <c r="BX76" s="88"/>
      <c r="BY76" s="86"/>
      <c r="BZ76" s="86"/>
      <c r="CA76" s="86"/>
    </row>
    <row r="77" spans="1:79" ht="19" x14ac:dyDescent="0.25">
      <c r="A77" s="82"/>
      <c r="B77" s="211"/>
      <c r="C77" s="149"/>
      <c r="D77" s="142"/>
      <c r="E77" s="142"/>
      <c r="F77" s="142"/>
      <c r="G77" s="142"/>
      <c r="H77" s="142"/>
      <c r="I77" s="142"/>
      <c r="J77" s="151"/>
      <c r="K77" s="111"/>
      <c r="L77" s="111"/>
      <c r="M77" s="135"/>
      <c r="N77" s="204"/>
      <c r="O77" s="204"/>
      <c r="P77" s="204"/>
      <c r="Q77" s="204"/>
      <c r="R77" s="204"/>
      <c r="S77" s="204"/>
      <c r="T77" s="204"/>
      <c r="U77" s="204"/>
      <c r="V77" s="111"/>
      <c r="W77" s="199"/>
      <c r="X77" s="199"/>
      <c r="Y77" s="199"/>
      <c r="Z77" s="199"/>
      <c r="AA77" s="199"/>
      <c r="AB77" s="199"/>
      <c r="AC77" s="198"/>
      <c r="AD77" s="198"/>
      <c r="AE77" s="111"/>
      <c r="AF77" s="111"/>
      <c r="AG77" s="209"/>
      <c r="AH77" s="209"/>
      <c r="AI77" s="209"/>
      <c r="AJ77" s="209"/>
      <c r="AK77" s="209"/>
      <c r="AL77" s="209"/>
      <c r="AM77" s="208"/>
      <c r="AN77" s="209"/>
      <c r="AO77" s="111"/>
      <c r="BN77" s="86"/>
      <c r="BO77" s="87"/>
      <c r="BP77" s="88"/>
      <c r="BQ77" s="86"/>
      <c r="BR77" s="86"/>
      <c r="BS77" s="86"/>
      <c r="BT77" s="8"/>
      <c r="BV77" s="86"/>
      <c r="BW77" s="86"/>
      <c r="BX77" s="88"/>
      <c r="BY77" s="86"/>
      <c r="BZ77" s="86"/>
      <c r="CA77" s="86"/>
    </row>
    <row r="78" spans="1:79" ht="19" x14ac:dyDescent="0.25">
      <c r="A78" s="82"/>
      <c r="B78" s="152"/>
      <c r="C78" s="149"/>
      <c r="D78" s="211"/>
      <c r="E78" s="211"/>
      <c r="F78" s="211"/>
      <c r="G78" s="211"/>
      <c r="H78" s="211"/>
      <c r="I78" s="211"/>
      <c r="J78" s="151"/>
      <c r="K78" s="111"/>
      <c r="L78" s="111"/>
      <c r="M78" s="135"/>
      <c r="N78" s="213"/>
      <c r="O78" s="213"/>
      <c r="P78" s="213"/>
      <c r="Q78" s="213"/>
      <c r="R78" s="213"/>
      <c r="S78" s="213"/>
      <c r="T78" s="203"/>
      <c r="U78" s="203"/>
      <c r="V78" s="111"/>
      <c r="W78" s="197"/>
      <c r="X78" s="197"/>
      <c r="Y78" s="197"/>
      <c r="Z78" s="197"/>
      <c r="AA78" s="197"/>
      <c r="AB78" s="197"/>
      <c r="AC78" s="198"/>
      <c r="AD78" s="198"/>
      <c r="AE78" s="111"/>
      <c r="AF78" s="111"/>
      <c r="AG78" s="207"/>
      <c r="AH78" s="207"/>
      <c r="AI78" s="207"/>
      <c r="AJ78" s="207"/>
      <c r="AK78" s="207"/>
      <c r="AL78" s="207"/>
      <c r="AM78" s="208"/>
      <c r="AN78" s="208"/>
      <c r="AO78" s="111"/>
      <c r="BN78" s="86"/>
      <c r="BO78" s="87"/>
      <c r="BP78" s="88"/>
      <c r="BQ78" s="86"/>
      <c r="BR78" s="86"/>
      <c r="BS78" s="86"/>
      <c r="BV78" s="86"/>
      <c r="BW78" s="86"/>
      <c r="BX78" s="13"/>
      <c r="BY78" s="86"/>
      <c r="BZ78" s="86"/>
      <c r="CA78" s="86"/>
    </row>
    <row r="79" spans="1:79" ht="19" x14ac:dyDescent="0.25">
      <c r="A79" s="82"/>
      <c r="B79" s="211"/>
      <c r="C79" s="149"/>
      <c r="D79" s="142"/>
      <c r="E79" s="142"/>
      <c r="F79" s="142"/>
      <c r="G79" s="142"/>
      <c r="H79" s="142"/>
      <c r="I79" s="142"/>
      <c r="J79" s="151"/>
      <c r="K79" s="111"/>
      <c r="L79" s="111"/>
      <c r="M79" s="135"/>
      <c r="N79" s="204"/>
      <c r="O79" s="204"/>
      <c r="P79" s="204"/>
      <c r="Q79" s="204"/>
      <c r="R79" s="204"/>
      <c r="S79" s="204"/>
      <c r="T79" s="180"/>
      <c r="U79" s="180"/>
      <c r="V79" s="111"/>
      <c r="W79" s="199"/>
      <c r="X79" s="199"/>
      <c r="Y79" s="199"/>
      <c r="Z79" s="199"/>
      <c r="AA79" s="199"/>
      <c r="AB79" s="199"/>
      <c r="AC79" s="121"/>
      <c r="AD79" s="121"/>
      <c r="AE79" s="111"/>
      <c r="AF79" s="111"/>
      <c r="AG79" s="209"/>
      <c r="AH79" s="209"/>
      <c r="AI79" s="209"/>
      <c r="AJ79" s="209"/>
      <c r="AK79" s="209"/>
      <c r="AL79" s="209"/>
      <c r="AM79" s="128"/>
      <c r="AN79" s="128"/>
      <c r="AO79" s="111"/>
      <c r="BN79" s="86"/>
      <c r="BO79" s="87"/>
      <c r="BP79" s="88"/>
      <c r="BQ79" s="86"/>
      <c r="BR79" s="86"/>
      <c r="BS79" s="86"/>
      <c r="BV79" s="86"/>
      <c r="BW79" s="86"/>
      <c r="BX79" s="88"/>
      <c r="BY79" s="86"/>
      <c r="BZ79" s="86"/>
      <c r="CA79" s="86"/>
    </row>
    <row r="80" spans="1:79" ht="19" x14ac:dyDescent="0.25">
      <c r="A80" s="82"/>
      <c r="B80" s="152"/>
      <c r="C80" s="149"/>
      <c r="D80" s="211"/>
      <c r="E80" s="211"/>
      <c r="F80" s="211"/>
      <c r="G80" s="211"/>
      <c r="H80" s="211"/>
      <c r="I80" s="211"/>
      <c r="J80" s="153"/>
      <c r="K80" s="111"/>
      <c r="L80" s="111"/>
      <c r="M80" s="135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BN80" s="86"/>
      <c r="BO80" s="87"/>
      <c r="BP80" s="88"/>
      <c r="BQ80" s="86"/>
      <c r="BR80" s="86"/>
      <c r="BS80" s="86"/>
      <c r="BV80" s="86"/>
      <c r="BW80" s="86"/>
      <c r="BX80" s="88"/>
      <c r="BY80" s="86"/>
      <c r="BZ80" s="86"/>
      <c r="CA80" s="86"/>
    </row>
    <row r="81" spans="1:80" ht="19" x14ac:dyDescent="0.25">
      <c r="A81" s="82"/>
      <c r="B81" s="149"/>
      <c r="C81" s="149"/>
      <c r="D81" s="149"/>
      <c r="E81" s="149"/>
      <c r="F81" s="149"/>
      <c r="G81" s="149"/>
      <c r="H81" s="149"/>
      <c r="I81" s="149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BN81" s="86"/>
      <c r="BO81" s="86"/>
      <c r="BP81" s="86"/>
      <c r="BQ81" s="86"/>
      <c r="BR81" s="86"/>
      <c r="BS81" s="86"/>
      <c r="BV81" s="86"/>
      <c r="BW81" s="86"/>
      <c r="BX81" s="86"/>
      <c r="BY81" s="86"/>
      <c r="BZ81" s="86"/>
      <c r="CA81" s="86"/>
    </row>
    <row r="82" spans="1:80" x14ac:dyDescent="0.2"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BN82" s="86"/>
      <c r="BO82" s="86"/>
      <c r="BP82" s="86"/>
      <c r="BQ82" s="86"/>
      <c r="BR82" s="86"/>
      <c r="BS82" s="86"/>
      <c r="BV82" s="86"/>
      <c r="BW82" s="86"/>
      <c r="BX82" s="86"/>
      <c r="BY82" s="86"/>
      <c r="BZ82" s="86"/>
      <c r="CA82" s="86"/>
    </row>
    <row r="83" spans="1:80" x14ac:dyDescent="0.2"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BM83" s="1"/>
      <c r="CB83" s="1"/>
    </row>
    <row r="84" spans="1:80" x14ac:dyDescent="0.2">
      <c r="B84" s="111"/>
      <c r="C84" s="144"/>
      <c r="D84" s="111"/>
      <c r="E84" s="142"/>
      <c r="F84" s="142"/>
      <c r="G84" s="142"/>
      <c r="H84" s="142"/>
      <c r="I84" s="142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BM84" s="1"/>
      <c r="BN84" s="72"/>
      <c r="BO84" s="72"/>
      <c r="BP84" s="72"/>
      <c r="BQ84" s="72"/>
      <c r="BR84" s="72"/>
      <c r="BS84" s="72"/>
      <c r="BT84" s="86"/>
      <c r="BV84" s="72"/>
      <c r="BW84" s="72"/>
      <c r="BX84" s="72"/>
      <c r="BY84" s="72"/>
      <c r="BZ84" s="72"/>
      <c r="CA84" s="72"/>
      <c r="CB84" s="1"/>
    </row>
    <row r="85" spans="1:80" x14ac:dyDescent="0.2"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BN85" s="72"/>
      <c r="BO85" s="72"/>
      <c r="BP85" s="72"/>
      <c r="BQ85" s="72"/>
      <c r="BR85" s="72"/>
      <c r="BT85" s="1"/>
      <c r="BV85" s="72"/>
      <c r="BW85" s="72"/>
      <c r="BX85" s="72"/>
      <c r="BY85" s="72"/>
      <c r="BZ85" s="72"/>
      <c r="CB85" s="1"/>
    </row>
    <row r="86" spans="1:80" x14ac:dyDescent="0.2">
      <c r="B86" s="111"/>
      <c r="C86" s="111"/>
      <c r="D86" s="111"/>
      <c r="E86" s="142"/>
      <c r="F86" s="142"/>
      <c r="G86" s="142"/>
      <c r="H86" s="142"/>
      <c r="I86" s="142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BU86" s="86"/>
      <c r="BV86" s="87"/>
      <c r="BW86" s="86"/>
      <c r="BX86" s="86"/>
      <c r="BY86" s="86"/>
      <c r="BZ86" s="86"/>
    </row>
    <row r="87" spans="1:80" x14ac:dyDescent="0.2">
      <c r="BU87" s="86"/>
      <c r="BW87" s="86"/>
      <c r="BX87" s="86"/>
      <c r="BY87" s="86"/>
      <c r="BZ87" s="86"/>
    </row>
    <row r="88" spans="1:80" x14ac:dyDescent="0.2">
      <c r="E88" s="8"/>
      <c r="F88" s="8"/>
      <c r="G88" s="8"/>
      <c r="H88" s="8"/>
      <c r="I88" s="8"/>
      <c r="BU88" s="86"/>
      <c r="BW88" s="86"/>
      <c r="BX88" s="86"/>
      <c r="BY88" s="86"/>
      <c r="BZ88" s="86"/>
    </row>
    <row r="89" spans="1:80" x14ac:dyDescent="0.2">
      <c r="BU89" s="86"/>
      <c r="BX89" s="86"/>
      <c r="BY89" s="86"/>
      <c r="BZ89" s="86"/>
    </row>
    <row r="90" spans="1:80" x14ac:dyDescent="0.2">
      <c r="C90" s="8"/>
      <c r="D90" s="8"/>
      <c r="E90" s="8"/>
      <c r="F90" s="8"/>
      <c r="G90" s="8"/>
      <c r="H90" s="8"/>
      <c r="BU90" s="86"/>
      <c r="BV90" s="86"/>
      <c r="BY90" s="86"/>
      <c r="BZ90" s="86"/>
    </row>
    <row r="91" spans="1:80" x14ac:dyDescent="0.2">
      <c r="C91" s="8"/>
      <c r="D91" s="8"/>
      <c r="E91" s="8"/>
      <c r="F91" s="8"/>
      <c r="G91" s="8"/>
      <c r="H91" s="8"/>
      <c r="N91" s="8"/>
      <c r="O91" s="8"/>
      <c r="P91" s="8"/>
      <c r="Q91" s="8"/>
      <c r="R91" s="8"/>
      <c r="S91" s="8"/>
    </row>
    <row r="92" spans="1:80" x14ac:dyDescent="0.2">
      <c r="C92" s="8"/>
      <c r="D92" s="8"/>
      <c r="E92" s="8"/>
      <c r="F92" s="8"/>
      <c r="G92" s="8"/>
      <c r="H92" s="8"/>
      <c r="N92" s="8"/>
      <c r="O92" s="8"/>
      <c r="P92" s="8"/>
      <c r="Q92" s="8"/>
      <c r="R92" s="8"/>
      <c r="S92" s="8"/>
    </row>
    <row r="93" spans="1:80" x14ac:dyDescent="0.2">
      <c r="C93" s="8"/>
      <c r="D93" s="8"/>
      <c r="E93" s="8"/>
      <c r="F93" s="8"/>
      <c r="G93" s="8"/>
      <c r="H93" s="8"/>
      <c r="N93" s="8"/>
      <c r="O93" s="8"/>
      <c r="P93" s="8"/>
      <c r="Q93" s="8"/>
      <c r="R93" s="8"/>
      <c r="S93" s="8"/>
    </row>
    <row r="94" spans="1:80" x14ac:dyDescent="0.2">
      <c r="C94" s="8"/>
      <c r="D94" s="8"/>
      <c r="E94" s="8"/>
      <c r="F94" s="8"/>
      <c r="G94" s="8"/>
      <c r="H94" s="8"/>
      <c r="N94" s="8"/>
      <c r="O94" s="8"/>
      <c r="P94" s="8"/>
      <c r="Q94" s="8"/>
      <c r="R94" s="8"/>
      <c r="S94" s="8"/>
    </row>
    <row r="95" spans="1:80" x14ac:dyDescent="0.2">
      <c r="C95" s="8"/>
      <c r="D95" s="8"/>
      <c r="E95" s="8"/>
      <c r="F95" s="8"/>
      <c r="G95" s="8"/>
      <c r="H95" s="8"/>
      <c r="N95" s="8"/>
      <c r="O95" s="8"/>
      <c r="P95" s="8"/>
      <c r="Q95" s="8"/>
      <c r="R95" s="8"/>
      <c r="S95" s="8"/>
      <c r="BT95" s="1"/>
      <c r="BU95" s="8"/>
      <c r="BV95" s="8"/>
      <c r="BW95" s="8"/>
      <c r="BX95" s="8"/>
      <c r="BY95" s="8"/>
      <c r="BZ95" s="8"/>
    </row>
    <row r="96" spans="1:80" x14ac:dyDescent="0.2">
      <c r="N96" s="8"/>
      <c r="O96" s="8"/>
      <c r="P96" s="8"/>
      <c r="Q96" s="8"/>
      <c r="R96" s="8"/>
      <c r="S96" s="8"/>
      <c r="BT96" s="1"/>
    </row>
    <row r="97" spans="72:78" x14ac:dyDescent="0.2">
      <c r="BT97" s="1"/>
      <c r="BV97" s="72"/>
      <c r="BW97" s="72"/>
      <c r="BX97" s="72"/>
      <c r="BY97" s="72"/>
      <c r="BZ97" s="72"/>
    </row>
    <row r="98" spans="72:78" x14ac:dyDescent="0.2">
      <c r="BT98" s="1"/>
      <c r="BV98" s="79"/>
      <c r="BW98" s="79"/>
      <c r="BX98" s="79"/>
      <c r="BY98" s="79"/>
      <c r="BZ98" s="79"/>
    </row>
  </sheetData>
  <mergeCells count="43">
    <mergeCell ref="D2:J2"/>
    <mergeCell ref="BL20:BP20"/>
    <mergeCell ref="BT20:BX20"/>
    <mergeCell ref="C16:D16"/>
    <mergeCell ref="E16:F16"/>
    <mergeCell ref="G16:H16"/>
    <mergeCell ref="I16:J16"/>
    <mergeCell ref="BL21:BP21"/>
    <mergeCell ref="BT21:BX21"/>
    <mergeCell ref="L29:M29"/>
    <mergeCell ref="L30:M30"/>
    <mergeCell ref="O21:S21"/>
    <mergeCell ref="U21:Y21"/>
    <mergeCell ref="AA21:AE21"/>
    <mergeCell ref="AG21:AK21"/>
    <mergeCell ref="AM21:AQ21"/>
    <mergeCell ref="AT21:AX21"/>
    <mergeCell ref="D36:J36"/>
    <mergeCell ref="L36:M36"/>
    <mergeCell ref="B53:J53"/>
    <mergeCell ref="K53:O53"/>
    <mergeCell ref="BF21:BJ21"/>
    <mergeCell ref="N55:S55"/>
    <mergeCell ref="W55:AA55"/>
    <mergeCell ref="AG55:AK55"/>
    <mergeCell ref="L34:M34"/>
    <mergeCell ref="L35:M35"/>
    <mergeCell ref="Y1:AD1"/>
    <mergeCell ref="AF1:AK1"/>
    <mergeCell ref="AM1:AR1"/>
    <mergeCell ref="D56:I56"/>
    <mergeCell ref="M1:M12"/>
    <mergeCell ref="N1:N12"/>
    <mergeCell ref="R1:W1"/>
    <mergeCell ref="Q53:AB53"/>
    <mergeCell ref="AD53:AO53"/>
    <mergeCell ref="AQ53:BB53"/>
    <mergeCell ref="AZ21:BD21"/>
    <mergeCell ref="N20:R20"/>
    <mergeCell ref="AG20:AQ20"/>
    <mergeCell ref="AT20:AX20"/>
    <mergeCell ref="AZ20:BJ20"/>
    <mergeCell ref="BD53:BO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C366-E12D-864A-B84A-2E1F72E8DF0F}">
  <dimension ref="A1:AM89"/>
  <sheetViews>
    <sheetView zoomScale="86" workbookViewId="0">
      <selection activeCell="E6" sqref="E6"/>
    </sheetView>
  </sheetViews>
  <sheetFormatPr baseColWidth="10" defaultRowHeight="16" x14ac:dyDescent="0.2"/>
  <cols>
    <col min="1" max="46" width="10.83203125" style="282"/>
    <col min="47" max="47" width="13" style="282" bestFit="1" customWidth="1"/>
    <col min="48" max="49" width="10.83203125" style="282"/>
    <col min="50" max="50" width="13" style="282" bestFit="1" customWidth="1"/>
    <col min="51" max="16384" width="10.83203125" style="282"/>
  </cols>
  <sheetData>
    <row r="1" spans="2:28" x14ac:dyDescent="0.2">
      <c r="H1" s="325" t="s">
        <v>55</v>
      </c>
      <c r="I1" s="324" t="s">
        <v>5</v>
      </c>
      <c r="J1" s="282" t="s">
        <v>0</v>
      </c>
      <c r="L1" s="367" t="s">
        <v>14</v>
      </c>
      <c r="M1" s="367"/>
      <c r="N1" s="367"/>
      <c r="O1" s="367"/>
      <c r="P1" s="367"/>
      <c r="Q1" s="367"/>
      <c r="R1" s="367"/>
      <c r="S1" s="367"/>
      <c r="T1" s="277"/>
      <c r="U1" s="277"/>
      <c r="W1" s="366" t="s">
        <v>57</v>
      </c>
      <c r="X1" s="366"/>
      <c r="Y1" s="366"/>
      <c r="Z1" s="366"/>
      <c r="AA1" s="366"/>
      <c r="AB1" s="366"/>
    </row>
    <row r="2" spans="2:28" x14ac:dyDescent="0.2">
      <c r="D2" s="277"/>
      <c r="E2" s="277"/>
      <c r="F2" s="277"/>
      <c r="G2" s="277"/>
      <c r="H2" s="325"/>
      <c r="I2" s="324"/>
      <c r="J2" s="14">
        <v>1.35</v>
      </c>
      <c r="L2" s="104">
        <v>228.29832000000002</v>
      </c>
      <c r="M2" s="104">
        <v>217.88560000000001</v>
      </c>
      <c r="N2" s="104">
        <v>208.83287999999999</v>
      </c>
      <c r="O2" s="104">
        <v>207.29671999999999</v>
      </c>
      <c r="P2" s="104">
        <v>232.66799999999998</v>
      </c>
      <c r="Q2" s="104">
        <v>228.65343999999999</v>
      </c>
      <c r="R2" s="104">
        <v>221.73247999999998</v>
      </c>
      <c r="S2" s="104">
        <v>206.9212</v>
      </c>
      <c r="T2" s="10"/>
      <c r="U2" s="15"/>
      <c r="W2" s="100">
        <v>217.55032</v>
      </c>
      <c r="X2" s="100">
        <v>220.25264000000001</v>
      </c>
      <c r="Y2" s="100">
        <v>217.78672</v>
      </c>
      <c r="Z2" s="100">
        <v>213.81576000000001</v>
      </c>
      <c r="AA2" s="100">
        <v>211.97719999999998</v>
      </c>
      <c r="AB2" s="100">
        <v>195.14015999999998</v>
      </c>
    </row>
    <row r="3" spans="2:28" x14ac:dyDescent="0.2">
      <c r="B3" s="14"/>
      <c r="H3" s="325"/>
      <c r="I3" s="324"/>
      <c r="J3" s="14">
        <v>7.1</v>
      </c>
      <c r="L3" s="104">
        <v>235.73312000000001</v>
      </c>
      <c r="M3" s="104">
        <v>225.82831999999999</v>
      </c>
      <c r="N3" s="104">
        <v>216.44976000000003</v>
      </c>
      <c r="O3" s="104">
        <v>213.36055999999999</v>
      </c>
      <c r="P3" s="104">
        <v>234.97728000000001</v>
      </c>
      <c r="Q3" s="104">
        <v>238.44239999999999</v>
      </c>
      <c r="R3" s="104">
        <v>228.63960000000003</v>
      </c>
      <c r="S3" s="104">
        <v>211.55048000000002</v>
      </c>
      <c r="T3" s="10"/>
      <c r="U3" s="15"/>
      <c r="W3" s="100">
        <v>221.15976000000001</v>
      </c>
      <c r="X3" s="100">
        <v>221.93688000000003</v>
      </c>
      <c r="Y3" s="100">
        <v>218.16271999999998</v>
      </c>
      <c r="Z3" s="100">
        <v>222.89583999999999</v>
      </c>
      <c r="AA3" s="100">
        <v>213.17759999999998</v>
      </c>
      <c r="AB3" s="100">
        <v>196.95735999999999</v>
      </c>
    </row>
    <row r="4" spans="2:28" x14ac:dyDescent="0.2">
      <c r="B4" s="14"/>
      <c r="H4" s="325"/>
      <c r="I4" s="324"/>
      <c r="J4" s="14">
        <v>12.85</v>
      </c>
      <c r="L4" s="104">
        <v>215.83135999999999</v>
      </c>
      <c r="M4" s="104">
        <v>205.5076</v>
      </c>
      <c r="N4" s="104">
        <v>196.01479999999998</v>
      </c>
      <c r="O4" s="104">
        <v>195.10288</v>
      </c>
      <c r="P4" s="104">
        <v>213.13975999999997</v>
      </c>
      <c r="Q4" s="104">
        <v>217.93775999999997</v>
      </c>
      <c r="R4" s="104">
        <v>205.74247999999997</v>
      </c>
      <c r="S4" s="104">
        <v>191.60560000000001</v>
      </c>
      <c r="T4" s="10"/>
      <c r="U4" s="15"/>
      <c r="W4" s="100">
        <v>196.32952</v>
      </c>
      <c r="X4" s="100">
        <v>197.84647999999999</v>
      </c>
      <c r="Y4" s="100">
        <v>198.18263999999999</v>
      </c>
      <c r="Z4" s="100">
        <v>204.2664</v>
      </c>
      <c r="AA4" s="100">
        <v>193.0924</v>
      </c>
      <c r="AB4" s="100">
        <v>177.66559999999998</v>
      </c>
    </row>
    <row r="5" spans="2:28" x14ac:dyDescent="0.2">
      <c r="B5" s="14"/>
      <c r="H5" s="325"/>
      <c r="I5" s="324"/>
      <c r="J5" s="14">
        <v>18.75</v>
      </c>
      <c r="L5" s="104">
        <v>90.773839999999993</v>
      </c>
      <c r="M5" s="104">
        <v>83.902720000000002</v>
      </c>
      <c r="N5" s="104">
        <v>87.695999999999998</v>
      </c>
      <c r="O5" s="104">
        <v>81.641840000000002</v>
      </c>
      <c r="P5" s="104">
        <v>50.844992000000005</v>
      </c>
      <c r="Q5" s="104">
        <v>95.058799999999991</v>
      </c>
      <c r="R5" s="104">
        <v>87.438800000000001</v>
      </c>
      <c r="S5" s="104">
        <v>85.393200000000007</v>
      </c>
      <c r="T5" s="282" t="s">
        <v>6</v>
      </c>
      <c r="U5" s="15"/>
      <c r="W5" s="100">
        <v>76.52533600000001</v>
      </c>
      <c r="X5" s="100">
        <v>85.112159999999989</v>
      </c>
      <c r="Y5" s="100">
        <v>87.237760000000009</v>
      </c>
      <c r="Z5" s="100">
        <v>81.045519999999996</v>
      </c>
      <c r="AA5" s="100">
        <v>79.343816000000004</v>
      </c>
      <c r="AB5" s="100">
        <v>80.68343999999999</v>
      </c>
    </row>
    <row r="6" spans="2:28" x14ac:dyDescent="0.2">
      <c r="B6" s="14" t="s">
        <v>53</v>
      </c>
      <c r="H6" s="325"/>
      <c r="I6" s="324"/>
      <c r="J6" s="14">
        <v>24.433330000000002</v>
      </c>
      <c r="L6" s="104">
        <v>82.644719999999992</v>
      </c>
      <c r="M6" s="104">
        <v>76.61033599999999</v>
      </c>
      <c r="N6" s="104">
        <v>80.387039999999999</v>
      </c>
      <c r="O6" s="104">
        <v>74.200320000000005</v>
      </c>
      <c r="P6" s="104">
        <v>61.697288</v>
      </c>
      <c r="Q6" s="104">
        <v>87.85248</v>
      </c>
      <c r="R6" s="104">
        <v>80.469759999999994</v>
      </c>
      <c r="S6" s="104">
        <v>77.72404800000001</v>
      </c>
      <c r="U6" s="15"/>
      <c r="W6" s="100">
        <v>70.518888000000004</v>
      </c>
      <c r="X6" s="100">
        <v>78.269311999999999</v>
      </c>
      <c r="Y6" s="100">
        <v>81.590239999999994</v>
      </c>
      <c r="Z6" s="100">
        <v>75.299431999999996</v>
      </c>
      <c r="AA6" s="100">
        <v>73.052815999999993</v>
      </c>
      <c r="AB6" s="100">
        <v>74.321519999999992</v>
      </c>
    </row>
    <row r="7" spans="2:28" ht="17" thickBot="1" x14ac:dyDescent="0.25">
      <c r="H7" s="325"/>
      <c r="I7" s="324"/>
      <c r="J7" s="14">
        <v>31.066669999999998</v>
      </c>
      <c r="L7" s="104">
        <v>75.907799999999995</v>
      </c>
      <c r="M7" s="104">
        <v>69.749679999999998</v>
      </c>
      <c r="N7" s="104">
        <v>75.062911999999997</v>
      </c>
      <c r="O7" s="104">
        <v>69.028976</v>
      </c>
      <c r="P7" s="104">
        <v>61.811040000000006</v>
      </c>
      <c r="Q7" s="104">
        <v>82.274079999999998</v>
      </c>
      <c r="R7" s="104">
        <v>74.93998400000001</v>
      </c>
      <c r="S7" s="104">
        <v>72.832256000000001</v>
      </c>
      <c r="U7" s="15"/>
      <c r="W7" s="100">
        <v>64.019456000000005</v>
      </c>
      <c r="X7" s="100">
        <v>71.855648000000002</v>
      </c>
      <c r="Y7" s="100">
        <v>75.629767999999999</v>
      </c>
      <c r="Z7" s="100">
        <v>70.764095999999995</v>
      </c>
      <c r="AA7" s="100">
        <v>67.460183999999998</v>
      </c>
      <c r="AB7" s="100">
        <v>68.922832</v>
      </c>
    </row>
    <row r="8" spans="2:28" x14ac:dyDescent="0.2">
      <c r="B8" s="284" t="s">
        <v>10</v>
      </c>
      <c r="C8" s="297" t="s">
        <v>58</v>
      </c>
      <c r="D8" s="298"/>
      <c r="E8" s="304" t="s">
        <v>14</v>
      </c>
      <c r="F8" s="305"/>
      <c r="H8" s="325"/>
      <c r="I8" s="324"/>
      <c r="J8" s="14">
        <v>36.883330000000001</v>
      </c>
      <c r="L8" s="104">
        <v>397.41431999999998</v>
      </c>
      <c r="M8" s="104">
        <v>356.37008000000003</v>
      </c>
      <c r="N8" s="104">
        <v>334.58895999999999</v>
      </c>
      <c r="O8" s="104">
        <v>338.40911999999997</v>
      </c>
      <c r="P8" s="104">
        <v>411.97176000000002</v>
      </c>
      <c r="Q8" s="104">
        <v>322.94328000000002</v>
      </c>
      <c r="R8" s="104">
        <v>346.93240000000003</v>
      </c>
      <c r="S8" s="104">
        <v>304.72167999999999</v>
      </c>
      <c r="T8" s="282" t="s">
        <v>7</v>
      </c>
      <c r="U8" s="15"/>
      <c r="W8" s="100">
        <v>288.33119999999997</v>
      </c>
      <c r="X8" s="100">
        <v>319.82488000000001</v>
      </c>
      <c r="Y8" s="100">
        <v>308.40192000000002</v>
      </c>
      <c r="Z8" s="100">
        <v>209.29760000000002</v>
      </c>
      <c r="AA8" s="100">
        <v>296.59879999999998</v>
      </c>
      <c r="AB8" s="100">
        <v>259.63128</v>
      </c>
    </row>
    <row r="9" spans="2:28" ht="17" thickBot="1" x14ac:dyDescent="0.25">
      <c r="B9" s="285" t="s">
        <v>15</v>
      </c>
      <c r="C9" s="286" t="s">
        <v>16</v>
      </c>
      <c r="D9" s="287" t="s">
        <v>17</v>
      </c>
      <c r="E9" s="306" t="s">
        <v>18</v>
      </c>
      <c r="F9" s="307" t="s">
        <v>17</v>
      </c>
      <c r="H9" s="325"/>
      <c r="I9" s="324"/>
      <c r="J9" s="14">
        <v>42.583329999999997</v>
      </c>
      <c r="L9" s="104">
        <v>410.59343999999999</v>
      </c>
      <c r="M9" s="104">
        <v>358.07712000000004</v>
      </c>
      <c r="N9" s="104">
        <v>338.04912000000002</v>
      </c>
      <c r="O9" s="104">
        <v>322.59775999999999</v>
      </c>
      <c r="P9" s="104">
        <v>434.85464000000002</v>
      </c>
      <c r="Q9" s="104">
        <v>343.67487999999997</v>
      </c>
      <c r="R9" s="104">
        <v>347.76864</v>
      </c>
      <c r="S9" s="104">
        <v>303.85424</v>
      </c>
      <c r="U9" s="15"/>
      <c r="W9" s="100">
        <v>274.68968000000001</v>
      </c>
      <c r="X9" s="100">
        <v>312.63047999999998</v>
      </c>
      <c r="Y9" s="100">
        <v>307.79504000000003</v>
      </c>
      <c r="Z9" s="100">
        <v>241.4496</v>
      </c>
      <c r="AA9" s="100">
        <v>298.10559999999998</v>
      </c>
      <c r="AB9" s="100">
        <v>215.21719999999999</v>
      </c>
    </row>
    <row r="10" spans="2:28" ht="17" thickTop="1" x14ac:dyDescent="0.2">
      <c r="B10" s="288">
        <v>1.35</v>
      </c>
      <c r="C10" s="10">
        <v>212.75379999999998</v>
      </c>
      <c r="D10" s="15">
        <v>9.1273289612416288</v>
      </c>
      <c r="E10" s="308">
        <v>219.03608</v>
      </c>
      <c r="F10" s="309">
        <v>10.429315168093662</v>
      </c>
      <c r="H10" s="325"/>
      <c r="I10" s="324"/>
      <c r="J10" s="14">
        <v>48.266669999999998</v>
      </c>
      <c r="L10" s="104">
        <v>386.52440000000001</v>
      </c>
      <c r="M10" s="104">
        <v>333.88567999999998</v>
      </c>
      <c r="N10" s="104">
        <v>313.98879999999997</v>
      </c>
      <c r="O10" s="104">
        <v>304.85160000000002</v>
      </c>
      <c r="P10" s="104">
        <v>421.03271999999998</v>
      </c>
      <c r="Q10" s="104">
        <v>335.67192</v>
      </c>
      <c r="R10" s="104">
        <v>331.83136000000002</v>
      </c>
      <c r="S10" s="104">
        <v>289.58456000000001</v>
      </c>
      <c r="U10" s="15"/>
      <c r="W10" s="100">
        <v>247.02208000000002</v>
      </c>
      <c r="X10" s="100">
        <v>292.15359999999998</v>
      </c>
      <c r="Y10" s="100">
        <v>300.63031999999998</v>
      </c>
      <c r="Z10" s="100">
        <v>255.99176000000003</v>
      </c>
      <c r="AA10" s="100">
        <v>280.03519999999997</v>
      </c>
      <c r="AB10" s="100">
        <v>151.77503999999999</v>
      </c>
    </row>
    <row r="11" spans="2:28" x14ac:dyDescent="0.2">
      <c r="B11" s="288">
        <v>7.1</v>
      </c>
      <c r="C11" s="10">
        <v>215.715026666667</v>
      </c>
      <c r="D11" s="15">
        <v>9.8407363100667808</v>
      </c>
      <c r="E11" s="308">
        <v>225.62269000000001</v>
      </c>
      <c r="F11" s="309">
        <v>10.662000041455634</v>
      </c>
      <c r="H11" s="325"/>
      <c r="I11" s="324"/>
      <c r="J11" s="14">
        <v>54.1</v>
      </c>
      <c r="L11" s="104">
        <v>57.916927999999999</v>
      </c>
      <c r="M11" s="104">
        <v>46.787344000000004</v>
      </c>
      <c r="N11" s="104">
        <v>56.110752000000005</v>
      </c>
      <c r="O11" s="104">
        <v>47.296599999999998</v>
      </c>
      <c r="P11" s="104">
        <v>37.057159999999996</v>
      </c>
      <c r="Q11" s="104">
        <v>57.517151999999996</v>
      </c>
      <c r="R11" s="104">
        <v>52.560712000000002</v>
      </c>
      <c r="S11" s="104">
        <v>56.686271999999995</v>
      </c>
      <c r="T11" s="282" t="s">
        <v>8</v>
      </c>
      <c r="U11" s="15"/>
      <c r="W11" s="100">
        <v>45.680016000000002</v>
      </c>
      <c r="X11" s="100">
        <v>53.539927999999996</v>
      </c>
      <c r="Y11" s="100">
        <v>51.052712</v>
      </c>
      <c r="Z11" s="100">
        <v>50.833008</v>
      </c>
      <c r="AA11" s="100">
        <v>48.243024000000005</v>
      </c>
      <c r="AB11" s="100">
        <v>45.294864000000004</v>
      </c>
    </row>
    <row r="12" spans="2:28" x14ac:dyDescent="0.2">
      <c r="B12" s="288">
        <v>12.85</v>
      </c>
      <c r="C12" s="10">
        <v>194.56384</v>
      </c>
      <c r="D12" s="15">
        <v>9.0426145112660929</v>
      </c>
      <c r="E12" s="308">
        <v>205.11027999999999</v>
      </c>
      <c r="F12" s="309">
        <v>10.06953028910484</v>
      </c>
      <c r="H12" s="325"/>
      <c r="I12" s="324"/>
      <c r="J12" s="14">
        <v>59.75</v>
      </c>
      <c r="L12" s="104">
        <v>62.672439999999995</v>
      </c>
      <c r="M12" s="104">
        <v>45.261479999999999</v>
      </c>
      <c r="N12" s="104">
        <v>55.550351999999997</v>
      </c>
      <c r="O12" s="104">
        <v>44.296287999999997</v>
      </c>
      <c r="P12" s="104">
        <v>35.219968000000001</v>
      </c>
      <c r="Q12" s="104">
        <v>55.663919999999997</v>
      </c>
      <c r="R12" s="104">
        <v>52.796360000000007</v>
      </c>
      <c r="S12" s="104">
        <v>52.316231999999999</v>
      </c>
      <c r="U12" s="15"/>
      <c r="W12" s="100">
        <v>44.882711999999998</v>
      </c>
      <c r="X12" s="100">
        <v>49.323672000000002</v>
      </c>
      <c r="Y12" s="100">
        <v>52.010591999999995</v>
      </c>
      <c r="Z12" s="100">
        <v>47.760559999999998</v>
      </c>
      <c r="AA12" s="100">
        <v>48.047359999999998</v>
      </c>
      <c r="AB12" s="100">
        <v>43.808800000000005</v>
      </c>
    </row>
    <row r="13" spans="2:28" x14ac:dyDescent="0.2">
      <c r="B13" s="288">
        <v>18.75</v>
      </c>
      <c r="C13" s="10">
        <v>81.658005333333335</v>
      </c>
      <c r="D13" s="15">
        <v>3.9010134383203878</v>
      </c>
      <c r="E13" s="308">
        <v>82.843773999999996</v>
      </c>
      <c r="F13" s="309">
        <v>13.573813036374021</v>
      </c>
      <c r="J13" s="14">
        <v>65.433329999999998</v>
      </c>
      <c r="L13" s="104">
        <v>70.058408</v>
      </c>
      <c r="M13" s="104">
        <v>45.761288</v>
      </c>
      <c r="N13" s="104">
        <v>62.346415999999998</v>
      </c>
      <c r="O13" s="104">
        <v>44.26164</v>
      </c>
      <c r="P13" s="104">
        <v>35.813832000000005</v>
      </c>
      <c r="Q13" s="104">
        <v>57.469064000000003</v>
      </c>
      <c r="R13" s="104">
        <v>51.949839999999995</v>
      </c>
      <c r="S13" s="104">
        <v>51.834744000000001</v>
      </c>
      <c r="U13" s="15"/>
      <c r="W13" s="100">
        <v>45.970247999999998</v>
      </c>
      <c r="X13" s="100">
        <v>49.154727999999999</v>
      </c>
      <c r="Y13" s="100">
        <v>52.720303999999999</v>
      </c>
      <c r="Z13" s="100">
        <v>47.665751999999998</v>
      </c>
      <c r="AA13" s="100">
        <v>47.240616000000003</v>
      </c>
      <c r="AB13" s="100">
        <v>43.835456000000001</v>
      </c>
    </row>
    <row r="14" spans="2:28" x14ac:dyDescent="0.2">
      <c r="B14" s="288">
        <v>24.433330000000002</v>
      </c>
      <c r="C14" s="10">
        <v>75.50870133333332</v>
      </c>
      <c r="D14" s="15">
        <v>3.9240001745962569</v>
      </c>
      <c r="E14" s="308">
        <v>77.698249000000004</v>
      </c>
      <c r="F14" s="309">
        <v>7.6712574245550407</v>
      </c>
    </row>
    <row r="15" spans="2:28" x14ac:dyDescent="0.2">
      <c r="B15" s="288">
        <v>31.066669999999998</v>
      </c>
      <c r="C15" s="10">
        <v>69.775330666666662</v>
      </c>
      <c r="D15" s="15">
        <v>3.9698001165025238</v>
      </c>
      <c r="E15" s="308">
        <v>72.700840999999997</v>
      </c>
      <c r="F15" s="309">
        <v>6.0157128933944293</v>
      </c>
      <c r="J15" s="282" t="s">
        <v>9</v>
      </c>
      <c r="L15" s="282">
        <f t="shared" ref="L15:S15" si="0">AVERAGE(L11:L13)</f>
        <v>63.549258666666667</v>
      </c>
      <c r="M15" s="282">
        <f t="shared" si="0"/>
        <v>45.936703999999999</v>
      </c>
      <c r="N15" s="282">
        <f t="shared" si="0"/>
        <v>58.002506666666669</v>
      </c>
      <c r="O15" s="282">
        <f t="shared" si="0"/>
        <v>45.284842666666663</v>
      </c>
      <c r="P15" s="282">
        <f t="shared" si="0"/>
        <v>36.030320000000003</v>
      </c>
      <c r="Q15" s="282">
        <f t="shared" si="0"/>
        <v>56.883378666666665</v>
      </c>
      <c r="R15" s="282">
        <f t="shared" si="0"/>
        <v>52.435637333333339</v>
      </c>
      <c r="S15" s="282">
        <f t="shared" si="0"/>
        <v>53.612415999999996</v>
      </c>
    </row>
    <row r="16" spans="2:28" x14ac:dyDescent="0.2">
      <c r="B16" s="288">
        <v>36.883330000000001</v>
      </c>
      <c r="C16" s="10">
        <v>280.34761333333336</v>
      </c>
      <c r="D16" s="15">
        <v>40.3747651178358</v>
      </c>
      <c r="E16" s="308">
        <v>351.66895000000005</v>
      </c>
      <c r="F16" s="309">
        <v>36.391448616679952</v>
      </c>
      <c r="V16" s="343"/>
      <c r="W16" s="343"/>
    </row>
    <row r="17" spans="2:39" x14ac:dyDescent="0.2">
      <c r="B17" s="288">
        <v>42.583329999999997</v>
      </c>
      <c r="C17" s="10">
        <v>274.98126666666667</v>
      </c>
      <c r="D17" s="15">
        <v>39.306852160578224</v>
      </c>
      <c r="E17" s="308">
        <v>357.43373000000003</v>
      </c>
      <c r="F17" s="309">
        <v>44.018106015898169</v>
      </c>
      <c r="W17" s="281"/>
      <c r="X17" s="26"/>
      <c r="Y17" s="281"/>
      <c r="Z17" s="281"/>
      <c r="AA17" s="281"/>
      <c r="AB17" s="281"/>
      <c r="AC17" s="281"/>
      <c r="AD17" s="281"/>
      <c r="AE17" s="281"/>
    </row>
    <row r="18" spans="2:39" x14ac:dyDescent="0.2">
      <c r="B18" s="288">
        <v>48.266669999999998</v>
      </c>
      <c r="C18" s="10">
        <v>254.60133333333337</v>
      </c>
      <c r="D18" s="15">
        <v>54.421221755967949</v>
      </c>
      <c r="E18" s="308">
        <v>339.67138</v>
      </c>
      <c r="F18" s="309">
        <v>43.599656912993602</v>
      </c>
      <c r="AL18" s="279"/>
    </row>
    <row r="19" spans="2:39" x14ac:dyDescent="0.2">
      <c r="B19" s="288">
        <v>54.1</v>
      </c>
      <c r="C19" s="10">
        <v>49.107258666666667</v>
      </c>
      <c r="D19" s="15">
        <v>3.2692140891067152</v>
      </c>
      <c r="E19" s="308">
        <v>51.491615000000003</v>
      </c>
      <c r="F19" s="309">
        <v>7.3205913821694528</v>
      </c>
      <c r="J19" s="282" t="s">
        <v>56</v>
      </c>
    </row>
    <row r="20" spans="2:39" x14ac:dyDescent="0.2">
      <c r="B20" s="288">
        <v>59.75</v>
      </c>
      <c r="C20" s="10">
        <v>47.638949333333329</v>
      </c>
      <c r="D20" s="15">
        <v>2.9798666630837451</v>
      </c>
      <c r="E20" s="308">
        <v>50.47213</v>
      </c>
      <c r="F20" s="309">
        <v>8.5215163553919897</v>
      </c>
      <c r="W20" s="279"/>
    </row>
    <row r="21" spans="2:39" ht="17" thickBot="1" x14ac:dyDescent="0.25">
      <c r="B21" s="289">
        <v>65.433329999999998</v>
      </c>
      <c r="C21" s="290">
        <v>47.764517333333337</v>
      </c>
      <c r="D21" s="291">
        <v>3.0144206668279501</v>
      </c>
      <c r="E21" s="310">
        <v>52.436903999999998</v>
      </c>
      <c r="F21" s="311">
        <v>10.838842892498073</v>
      </c>
      <c r="K21" s="278" t="s">
        <v>19</v>
      </c>
      <c r="L21" s="299"/>
      <c r="N21" s="300" t="s">
        <v>20</v>
      </c>
      <c r="O21" s="301"/>
      <c r="P21" s="301"/>
      <c r="Q21" s="301"/>
      <c r="R21" s="301"/>
      <c r="T21" s="300" t="s">
        <v>21</v>
      </c>
      <c r="U21" s="300"/>
      <c r="V21" s="300"/>
      <c r="W21" s="300"/>
      <c r="X21" s="300"/>
      <c r="Z21" s="278" t="s">
        <v>22</v>
      </c>
      <c r="AA21" s="299"/>
      <c r="AC21" s="365" t="s">
        <v>23</v>
      </c>
      <c r="AD21" s="365"/>
      <c r="AE21" s="365"/>
      <c r="AF21" s="365"/>
      <c r="AG21" s="365"/>
      <c r="AI21" s="354" t="s">
        <v>24</v>
      </c>
      <c r="AJ21" s="364"/>
      <c r="AL21" s="354" t="s">
        <v>25</v>
      </c>
      <c r="AM21" s="364"/>
    </row>
    <row r="22" spans="2:39" x14ac:dyDescent="0.2">
      <c r="K22" s="280" t="s">
        <v>26</v>
      </c>
      <c r="L22" s="280"/>
      <c r="N22" s="277" t="s">
        <v>27</v>
      </c>
      <c r="O22" s="277"/>
      <c r="Q22" s="277" t="s">
        <v>28</v>
      </c>
      <c r="R22" s="277"/>
      <c r="T22" s="279" t="s">
        <v>29</v>
      </c>
      <c r="U22" s="279"/>
      <c r="V22" s="279"/>
      <c r="W22" s="279" t="s">
        <v>30</v>
      </c>
      <c r="X22" s="279"/>
      <c r="Y22" s="279"/>
      <c r="Z22" s="280" t="s">
        <v>31</v>
      </c>
      <c r="AA22" s="280"/>
      <c r="AB22" s="279"/>
      <c r="AC22" s="342" t="s">
        <v>32</v>
      </c>
      <c r="AD22" s="342"/>
      <c r="AE22" s="279"/>
      <c r="AF22" s="342" t="s">
        <v>33</v>
      </c>
      <c r="AG22" s="342"/>
      <c r="AI22" s="343" t="s">
        <v>34</v>
      </c>
      <c r="AJ22" s="343"/>
      <c r="AL22" s="343" t="s">
        <v>35</v>
      </c>
      <c r="AM22" s="343"/>
    </row>
    <row r="23" spans="2:39" x14ac:dyDescent="0.2">
      <c r="K23" s="277" t="s">
        <v>59</v>
      </c>
      <c r="L23" s="302" t="s">
        <v>14</v>
      </c>
      <c r="M23" s="277"/>
      <c r="N23" s="277" t="s">
        <v>59</v>
      </c>
      <c r="O23" s="302" t="s">
        <v>14</v>
      </c>
      <c r="Q23" s="277" t="s">
        <v>59</v>
      </c>
      <c r="R23" s="277" t="s">
        <v>14</v>
      </c>
      <c r="T23" s="279" t="s">
        <v>59</v>
      </c>
      <c r="U23" s="303" t="s">
        <v>14</v>
      </c>
      <c r="V23" s="279"/>
      <c r="W23" s="279" t="s">
        <v>59</v>
      </c>
      <c r="X23" s="303" t="s">
        <v>14</v>
      </c>
      <c r="Y23" s="279"/>
      <c r="Z23" s="277" t="s">
        <v>59</v>
      </c>
      <c r="AA23" s="302" t="s">
        <v>14</v>
      </c>
      <c r="AB23" s="279"/>
      <c r="AC23" s="279" t="s">
        <v>59</v>
      </c>
      <c r="AD23" s="303" t="s">
        <v>14</v>
      </c>
      <c r="AE23" s="279"/>
      <c r="AF23" s="279" t="s">
        <v>59</v>
      </c>
      <c r="AG23" s="303" t="s">
        <v>14</v>
      </c>
      <c r="AI23" s="277" t="s">
        <v>59</v>
      </c>
      <c r="AJ23" s="302" t="s">
        <v>14</v>
      </c>
      <c r="AL23" s="277" t="s">
        <v>59</v>
      </c>
      <c r="AM23" s="302" t="s">
        <v>14</v>
      </c>
    </row>
    <row r="24" spans="2:39" x14ac:dyDescent="0.2">
      <c r="K24" s="282">
        <v>45.680016000000002</v>
      </c>
      <c r="L24" s="13">
        <v>57.916927999999999</v>
      </c>
      <c r="M24" s="277"/>
      <c r="N24" s="282">
        <v>217.55032</v>
      </c>
      <c r="O24" s="13">
        <v>228.29832000000002</v>
      </c>
      <c r="Q24" s="282">
        <f>N24-K24</f>
        <v>171.870304</v>
      </c>
      <c r="R24" s="282">
        <f>O24-L24</f>
        <v>170.38139200000001</v>
      </c>
      <c r="T24" s="282">
        <v>76.525335999999996</v>
      </c>
      <c r="U24" s="13">
        <v>90.773840000000007</v>
      </c>
      <c r="W24" s="282">
        <f>T24-K24</f>
        <v>30.845319999999994</v>
      </c>
      <c r="X24" s="13">
        <f>U24-L24</f>
        <v>32.856912000000008</v>
      </c>
      <c r="Z24" s="282">
        <f>Q24-W24</f>
        <v>141.02498400000002</v>
      </c>
      <c r="AA24" s="13">
        <f>R24-X24</f>
        <v>137.52447999999998</v>
      </c>
      <c r="AC24" s="282">
        <v>288.33119999999997</v>
      </c>
      <c r="AD24" s="13">
        <v>397.41431999999998</v>
      </c>
      <c r="AF24" s="282">
        <f>AC24-K24</f>
        <v>242.65118399999997</v>
      </c>
      <c r="AG24" s="13">
        <f>AD24-L24</f>
        <v>339.49739199999999</v>
      </c>
      <c r="AI24" s="282">
        <f>AF24-Q24</f>
        <v>70.780879999999968</v>
      </c>
      <c r="AJ24" s="13">
        <f>AG24-R24</f>
        <v>169.11599999999999</v>
      </c>
      <c r="AL24" s="282">
        <f>100*Z24/K24</f>
        <v>308.72358713709735</v>
      </c>
      <c r="AM24" s="13">
        <f>100*AA24/L24</f>
        <v>237.45126813355844</v>
      </c>
    </row>
    <row r="25" spans="2:39" x14ac:dyDescent="0.2">
      <c r="K25" s="282">
        <v>44.882711999999998</v>
      </c>
      <c r="L25" s="302">
        <v>62.672439999999995</v>
      </c>
      <c r="M25" s="277"/>
      <c r="N25" s="282">
        <v>221.15976000000001</v>
      </c>
      <c r="O25" s="13">
        <v>235.73312000000001</v>
      </c>
      <c r="Q25" s="282">
        <f>N25-K25</f>
        <v>176.27704800000001</v>
      </c>
      <c r="R25" s="282">
        <f>O25-L25</f>
        <v>173.06068000000002</v>
      </c>
      <c r="T25" s="282">
        <v>70.518888000000004</v>
      </c>
      <c r="U25" s="13">
        <v>82.644719999999992</v>
      </c>
      <c r="W25" s="282">
        <f t="shared" ref="W25:X41" si="1">T25-K25</f>
        <v>25.636176000000006</v>
      </c>
      <c r="X25" s="13">
        <f t="shared" si="1"/>
        <v>19.972279999999998</v>
      </c>
      <c r="Z25" s="282">
        <f t="shared" ref="Z25:AA41" si="2">Q25-W25</f>
        <v>150.640872</v>
      </c>
      <c r="AA25" s="13">
        <f t="shared" si="2"/>
        <v>153.08840000000004</v>
      </c>
      <c r="AC25" s="282">
        <v>274.68968000000001</v>
      </c>
      <c r="AD25" s="13">
        <v>410.59343999999999</v>
      </c>
      <c r="AF25" s="282">
        <f t="shared" ref="AF25:AG41" si="3">AC25-K25</f>
        <v>229.80696800000001</v>
      </c>
      <c r="AG25" s="13">
        <f t="shared" si="3"/>
        <v>347.92099999999999</v>
      </c>
      <c r="AI25" s="282">
        <f t="shared" ref="AI25:AJ41" si="4">AF25-Q25</f>
        <v>53.529920000000004</v>
      </c>
      <c r="AJ25" s="13">
        <f t="shared" si="4"/>
        <v>174.86031999999997</v>
      </c>
      <c r="AL25" s="282">
        <f t="shared" ref="AL25:AM41" si="5">100*Z25/K25</f>
        <v>335.63228532179608</v>
      </c>
      <c r="AM25" s="13">
        <f t="shared" si="5"/>
        <v>244.2674962072644</v>
      </c>
    </row>
    <row r="26" spans="2:39" x14ac:dyDescent="0.2">
      <c r="K26" s="282">
        <v>45.970247999999998</v>
      </c>
      <c r="L26" s="302">
        <v>70.058408</v>
      </c>
      <c r="M26" s="277"/>
      <c r="N26" s="282">
        <v>196.32952</v>
      </c>
      <c r="O26" s="13">
        <v>215.83135999999999</v>
      </c>
      <c r="P26" s="277"/>
      <c r="Q26" s="282">
        <f t="shared" ref="Q26:R41" si="6">N26-K26</f>
        <v>150.359272</v>
      </c>
      <c r="R26" s="282">
        <f t="shared" si="6"/>
        <v>145.77295199999998</v>
      </c>
      <c r="T26" s="282">
        <v>64.019456000000005</v>
      </c>
      <c r="U26" s="13">
        <v>75.907799999999995</v>
      </c>
      <c r="W26" s="282">
        <f t="shared" si="1"/>
        <v>18.049208000000007</v>
      </c>
      <c r="X26" s="13">
        <f t="shared" si="1"/>
        <v>5.8493919999999946</v>
      </c>
      <c r="Z26" s="282">
        <f t="shared" si="2"/>
        <v>132.31006400000001</v>
      </c>
      <c r="AA26" s="13">
        <f t="shared" si="2"/>
        <v>139.92355999999998</v>
      </c>
      <c r="AC26" s="282">
        <v>247.02208000000002</v>
      </c>
      <c r="AD26" s="13">
        <v>386.52440000000001</v>
      </c>
      <c r="AF26" s="282">
        <f t="shared" si="3"/>
        <v>201.05183200000002</v>
      </c>
      <c r="AG26" s="13">
        <f t="shared" si="3"/>
        <v>316.46599200000003</v>
      </c>
      <c r="AI26" s="282">
        <f t="shared" si="4"/>
        <v>50.692560000000014</v>
      </c>
      <c r="AJ26" s="13">
        <f t="shared" si="4"/>
        <v>170.69304000000005</v>
      </c>
      <c r="AL26" s="282">
        <f t="shared" si="5"/>
        <v>287.81672876770216</v>
      </c>
      <c r="AM26" s="13">
        <f t="shared" si="5"/>
        <v>199.72415016909886</v>
      </c>
    </row>
    <row r="27" spans="2:39" x14ac:dyDescent="0.2">
      <c r="K27" s="282">
        <v>53.539927999999996</v>
      </c>
      <c r="L27" s="302">
        <v>46.787344000000004</v>
      </c>
      <c r="M27" s="277"/>
      <c r="N27" s="282">
        <v>220.25264000000001</v>
      </c>
      <c r="O27" s="13">
        <v>217.88560000000001</v>
      </c>
      <c r="P27" s="277"/>
      <c r="Q27" s="282">
        <f t="shared" si="6"/>
        <v>166.71271200000001</v>
      </c>
      <c r="R27" s="282">
        <f t="shared" si="6"/>
        <v>171.09825599999999</v>
      </c>
      <c r="T27" s="282">
        <v>85.112159999999989</v>
      </c>
      <c r="U27" s="13">
        <v>83.902720000000002</v>
      </c>
      <c r="V27" s="279"/>
      <c r="W27" s="282">
        <f t="shared" si="1"/>
        <v>31.572231999999993</v>
      </c>
      <c r="X27" s="13">
        <f t="shared" si="1"/>
        <v>37.115375999999998</v>
      </c>
      <c r="Y27" s="279"/>
      <c r="Z27" s="282">
        <f t="shared" si="2"/>
        <v>135.14048000000003</v>
      </c>
      <c r="AA27" s="13">
        <f t="shared" si="2"/>
        <v>133.98287999999999</v>
      </c>
      <c r="AB27" s="279"/>
      <c r="AC27" s="282">
        <v>319.82488000000001</v>
      </c>
      <c r="AD27" s="13">
        <v>356.37008000000003</v>
      </c>
      <c r="AE27" s="279"/>
      <c r="AF27" s="282">
        <f t="shared" si="3"/>
        <v>266.28495200000003</v>
      </c>
      <c r="AG27" s="13">
        <f t="shared" si="3"/>
        <v>309.58273600000001</v>
      </c>
      <c r="AI27" s="282">
        <f t="shared" si="4"/>
        <v>99.572240000000022</v>
      </c>
      <c r="AJ27" s="13">
        <f t="shared" si="4"/>
        <v>138.48448000000002</v>
      </c>
      <c r="AL27" s="282">
        <f t="shared" si="5"/>
        <v>252.41064948761237</v>
      </c>
      <c r="AM27" s="13">
        <f t="shared" si="5"/>
        <v>286.3656462311688</v>
      </c>
    </row>
    <row r="28" spans="2:39" x14ac:dyDescent="0.2">
      <c r="K28" s="282">
        <v>49.323672000000002</v>
      </c>
      <c r="L28" s="302">
        <v>45.261479999999999</v>
      </c>
      <c r="M28" s="277"/>
      <c r="N28" s="282">
        <v>221.93688000000003</v>
      </c>
      <c r="O28" s="13">
        <v>225.82831999999999</v>
      </c>
      <c r="P28" s="277"/>
      <c r="Q28" s="282">
        <f t="shared" si="6"/>
        <v>172.61320800000004</v>
      </c>
      <c r="R28" s="282">
        <f t="shared" si="6"/>
        <v>180.56683999999998</v>
      </c>
      <c r="T28" s="282">
        <v>78.269311999999999</v>
      </c>
      <c r="U28" s="13">
        <v>76.61033599999999</v>
      </c>
      <c r="V28" s="279"/>
      <c r="W28" s="282">
        <f t="shared" si="1"/>
        <v>28.945639999999997</v>
      </c>
      <c r="X28" s="13">
        <f t="shared" si="1"/>
        <v>31.348855999999991</v>
      </c>
      <c r="Y28" s="279"/>
      <c r="Z28" s="282">
        <f t="shared" si="2"/>
        <v>143.66756800000005</v>
      </c>
      <c r="AA28" s="13">
        <f t="shared" si="2"/>
        <v>149.217984</v>
      </c>
      <c r="AB28" s="279"/>
      <c r="AC28" s="282">
        <v>312.63047999999998</v>
      </c>
      <c r="AD28" s="13">
        <v>358.07712000000004</v>
      </c>
      <c r="AE28" s="279"/>
      <c r="AF28" s="282">
        <f t="shared" si="3"/>
        <v>263.30680799999999</v>
      </c>
      <c r="AG28" s="13">
        <f t="shared" si="3"/>
        <v>312.81564000000003</v>
      </c>
      <c r="AI28" s="282">
        <f t="shared" si="4"/>
        <v>90.693599999999947</v>
      </c>
      <c r="AJ28" s="13">
        <f t="shared" si="4"/>
        <v>132.24880000000005</v>
      </c>
      <c r="AL28" s="282">
        <f t="shared" si="5"/>
        <v>291.27508592628715</v>
      </c>
      <c r="AM28" s="13">
        <f t="shared" si="5"/>
        <v>329.67986022551628</v>
      </c>
    </row>
    <row r="29" spans="2:39" x14ac:dyDescent="0.2">
      <c r="K29" s="282">
        <v>49.154727999999999</v>
      </c>
      <c r="L29" s="302">
        <v>45.761288</v>
      </c>
      <c r="M29" s="277"/>
      <c r="N29" s="282">
        <v>197.84647999999999</v>
      </c>
      <c r="O29" s="13">
        <v>205.5076</v>
      </c>
      <c r="P29" s="277"/>
      <c r="Q29" s="282">
        <f t="shared" si="6"/>
        <v>148.69175199999998</v>
      </c>
      <c r="R29" s="282">
        <f t="shared" si="6"/>
        <v>159.74631199999999</v>
      </c>
      <c r="S29" s="279"/>
      <c r="T29" s="282">
        <v>71.855648000000002</v>
      </c>
      <c r="U29" s="13">
        <v>69.749679999999998</v>
      </c>
      <c r="V29" s="279"/>
      <c r="W29" s="282">
        <f t="shared" si="1"/>
        <v>22.700920000000004</v>
      </c>
      <c r="X29" s="13">
        <f t="shared" si="1"/>
        <v>23.988391999999997</v>
      </c>
      <c r="Y29" s="279"/>
      <c r="Z29" s="282">
        <f t="shared" si="2"/>
        <v>125.99083199999998</v>
      </c>
      <c r="AA29" s="13">
        <f t="shared" si="2"/>
        <v>135.75791999999998</v>
      </c>
      <c r="AB29" s="279"/>
      <c r="AC29" s="282">
        <v>292.15359999999998</v>
      </c>
      <c r="AD29" s="13">
        <v>333.88567999999998</v>
      </c>
      <c r="AE29" s="279"/>
      <c r="AF29" s="282">
        <f t="shared" si="3"/>
        <v>242.99887199999998</v>
      </c>
      <c r="AG29" s="13">
        <f t="shared" si="3"/>
        <v>288.124392</v>
      </c>
      <c r="AI29" s="282">
        <f t="shared" si="4"/>
        <v>94.307119999999998</v>
      </c>
      <c r="AJ29" s="13">
        <f t="shared" si="4"/>
        <v>128.37808000000001</v>
      </c>
      <c r="AL29" s="282">
        <f t="shared" si="5"/>
        <v>256.31477810232212</v>
      </c>
      <c r="AM29" s="13">
        <f t="shared" si="5"/>
        <v>296.6654260255961</v>
      </c>
    </row>
    <row r="30" spans="2:39" x14ac:dyDescent="0.2">
      <c r="K30" s="282">
        <v>51.052712</v>
      </c>
      <c r="L30" s="302">
        <v>56.110752000000005</v>
      </c>
      <c r="M30" s="277"/>
      <c r="N30" s="282">
        <v>217.78672</v>
      </c>
      <c r="O30" s="13">
        <v>208.83287999999999</v>
      </c>
      <c r="P30" s="277"/>
      <c r="Q30" s="282">
        <f t="shared" si="6"/>
        <v>166.73400800000002</v>
      </c>
      <c r="R30" s="282">
        <f t="shared" si="6"/>
        <v>152.722128</v>
      </c>
      <c r="S30" s="71"/>
      <c r="T30" s="282">
        <v>87.237760000000009</v>
      </c>
      <c r="U30" s="13">
        <v>87.695999999999998</v>
      </c>
      <c r="V30" s="279"/>
      <c r="W30" s="282">
        <f t="shared" si="1"/>
        <v>36.185048000000009</v>
      </c>
      <c r="X30" s="13">
        <f t="shared" si="1"/>
        <v>31.585247999999993</v>
      </c>
      <c r="Y30" s="279"/>
      <c r="Z30" s="282">
        <f t="shared" si="2"/>
        <v>130.54896000000002</v>
      </c>
      <c r="AA30" s="13">
        <f t="shared" si="2"/>
        <v>121.13688</v>
      </c>
      <c r="AB30" s="279"/>
      <c r="AC30" s="282">
        <v>308.40192000000002</v>
      </c>
      <c r="AD30" s="13">
        <v>334.58895999999999</v>
      </c>
      <c r="AF30" s="282">
        <f t="shared" si="3"/>
        <v>257.34920800000003</v>
      </c>
      <c r="AG30" s="13">
        <f t="shared" si="3"/>
        <v>278.478208</v>
      </c>
      <c r="AI30" s="282">
        <f t="shared" si="4"/>
        <v>90.615200000000016</v>
      </c>
      <c r="AJ30" s="13">
        <f t="shared" si="4"/>
        <v>125.75608</v>
      </c>
      <c r="AL30" s="282">
        <f t="shared" si="5"/>
        <v>255.71405491641664</v>
      </c>
      <c r="AM30" s="13">
        <f t="shared" si="5"/>
        <v>215.8888905997909</v>
      </c>
    </row>
    <row r="31" spans="2:39" x14ac:dyDescent="0.2">
      <c r="K31" s="282">
        <v>52.010591999999995</v>
      </c>
      <c r="L31" s="302">
        <v>55.550351999999997</v>
      </c>
      <c r="M31" s="277"/>
      <c r="N31" s="282">
        <v>218.16271999999998</v>
      </c>
      <c r="O31" s="13">
        <v>216.44976000000003</v>
      </c>
      <c r="P31" s="277"/>
      <c r="Q31" s="282">
        <f t="shared" si="6"/>
        <v>166.15212799999998</v>
      </c>
      <c r="R31" s="282">
        <f t="shared" si="6"/>
        <v>160.89940800000002</v>
      </c>
      <c r="S31" s="279"/>
      <c r="T31" s="282">
        <v>81.590239999999994</v>
      </c>
      <c r="U31" s="13">
        <v>80.387039999999999</v>
      </c>
      <c r="V31" s="279"/>
      <c r="W31" s="282">
        <f t="shared" si="1"/>
        <v>29.579647999999999</v>
      </c>
      <c r="X31" s="13">
        <f t="shared" si="1"/>
        <v>24.836688000000002</v>
      </c>
      <c r="Y31" s="279"/>
      <c r="Z31" s="282">
        <f t="shared" si="2"/>
        <v>136.57247999999998</v>
      </c>
      <c r="AA31" s="13">
        <f t="shared" si="2"/>
        <v>136.06272000000001</v>
      </c>
      <c r="AB31" s="279"/>
      <c r="AC31" s="282">
        <v>307.79504000000003</v>
      </c>
      <c r="AD31" s="13">
        <v>338.04912000000002</v>
      </c>
      <c r="AF31" s="282">
        <f t="shared" si="3"/>
        <v>255.78444800000003</v>
      </c>
      <c r="AG31" s="13">
        <f t="shared" si="3"/>
        <v>282.49876800000004</v>
      </c>
      <c r="AI31" s="282">
        <f t="shared" si="4"/>
        <v>89.63232000000005</v>
      </c>
      <c r="AJ31" s="13">
        <f t="shared" si="4"/>
        <v>121.59936000000002</v>
      </c>
      <c r="AL31" s="282">
        <f t="shared" si="5"/>
        <v>262.58589788787634</v>
      </c>
      <c r="AM31" s="13">
        <f t="shared" si="5"/>
        <v>244.93583767029958</v>
      </c>
    </row>
    <row r="32" spans="2:39" x14ac:dyDescent="0.2">
      <c r="K32" s="282">
        <v>52.720303999999999</v>
      </c>
      <c r="L32" s="302">
        <v>62.346415999999998</v>
      </c>
      <c r="M32" s="277"/>
      <c r="N32" s="282">
        <v>198.18263999999999</v>
      </c>
      <c r="O32" s="13">
        <v>196.01479999999998</v>
      </c>
      <c r="P32" s="277"/>
      <c r="Q32" s="282">
        <f t="shared" si="6"/>
        <v>145.46233599999999</v>
      </c>
      <c r="R32" s="282">
        <f t="shared" si="6"/>
        <v>133.66838399999997</v>
      </c>
      <c r="S32" s="279"/>
      <c r="T32" s="282">
        <v>75.629767999999999</v>
      </c>
      <c r="U32" s="13">
        <v>75.062911999999997</v>
      </c>
      <c r="V32" s="279"/>
      <c r="W32" s="282">
        <f t="shared" si="1"/>
        <v>22.909464</v>
      </c>
      <c r="X32" s="13">
        <f t="shared" si="1"/>
        <v>12.716495999999999</v>
      </c>
      <c r="Y32" s="279"/>
      <c r="Z32" s="282">
        <f t="shared" si="2"/>
        <v>122.55287199999999</v>
      </c>
      <c r="AA32" s="13">
        <f t="shared" si="2"/>
        <v>120.95188799999997</v>
      </c>
      <c r="AB32" s="279"/>
      <c r="AC32" s="282">
        <v>300.63031999999998</v>
      </c>
      <c r="AD32" s="13">
        <v>313.98879999999997</v>
      </c>
      <c r="AF32" s="282">
        <f t="shared" si="3"/>
        <v>247.91001599999998</v>
      </c>
      <c r="AG32" s="13">
        <f t="shared" si="3"/>
        <v>251.64238399999996</v>
      </c>
      <c r="AI32" s="282">
        <f t="shared" si="4"/>
        <v>102.44767999999999</v>
      </c>
      <c r="AJ32" s="13">
        <f t="shared" si="4"/>
        <v>117.97399999999999</v>
      </c>
      <c r="AL32" s="282">
        <f t="shared" si="5"/>
        <v>232.45858369860687</v>
      </c>
      <c r="AM32" s="13">
        <f t="shared" si="5"/>
        <v>193.99974490915397</v>
      </c>
    </row>
    <row r="33" spans="1:39" x14ac:dyDescent="0.2">
      <c r="K33" s="282">
        <v>50.833008</v>
      </c>
      <c r="L33" s="302">
        <v>47.296599999999998</v>
      </c>
      <c r="M33" s="277"/>
      <c r="N33" s="282">
        <v>213.81576000000001</v>
      </c>
      <c r="O33" s="13">
        <v>207.29671999999999</v>
      </c>
      <c r="P33" s="277"/>
      <c r="Q33" s="282">
        <f t="shared" si="6"/>
        <v>162.982752</v>
      </c>
      <c r="R33" s="282">
        <f t="shared" si="6"/>
        <v>160.00011999999998</v>
      </c>
      <c r="S33" s="279"/>
      <c r="T33" s="282">
        <v>81.045519999999996</v>
      </c>
      <c r="U33" s="13">
        <v>81.641840000000002</v>
      </c>
      <c r="V33" s="279"/>
      <c r="W33" s="282">
        <f t="shared" si="1"/>
        <v>30.212511999999997</v>
      </c>
      <c r="X33" s="13">
        <f t="shared" si="1"/>
        <v>34.345240000000004</v>
      </c>
      <c r="Y33" s="279"/>
      <c r="Z33" s="282">
        <f t="shared" si="2"/>
        <v>132.77024</v>
      </c>
      <c r="AA33" s="13">
        <f t="shared" si="2"/>
        <v>125.65487999999998</v>
      </c>
      <c r="AB33" s="279"/>
      <c r="AC33" s="282">
        <v>209.29760000000002</v>
      </c>
      <c r="AD33" s="13">
        <v>338.40911999999997</v>
      </c>
      <c r="AE33" s="279"/>
      <c r="AF33" s="282">
        <f t="shared" si="3"/>
        <v>158.46459200000001</v>
      </c>
      <c r="AG33" s="13">
        <f t="shared" si="3"/>
        <v>291.11251999999996</v>
      </c>
      <c r="AI33" s="282">
        <f t="shared" si="4"/>
        <v>-4.5181599999999946</v>
      </c>
      <c r="AJ33" s="13">
        <f t="shared" si="4"/>
        <v>131.11239999999998</v>
      </c>
      <c r="AL33" s="282">
        <f t="shared" si="5"/>
        <v>261.18902898683467</v>
      </c>
      <c r="AM33" s="13">
        <f t="shared" si="5"/>
        <v>265.67423451157163</v>
      </c>
    </row>
    <row r="34" spans="1:39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K34" s="282">
        <v>47.760559999999998</v>
      </c>
      <c r="L34" s="302">
        <v>44.296287999999997</v>
      </c>
      <c r="M34" s="277"/>
      <c r="N34" s="282">
        <v>222.89583999999999</v>
      </c>
      <c r="O34" s="13">
        <v>213.36055999999999</v>
      </c>
      <c r="P34" s="277"/>
      <c r="Q34" s="282">
        <f t="shared" si="6"/>
        <v>175.13527999999999</v>
      </c>
      <c r="R34" s="282">
        <f t="shared" si="6"/>
        <v>169.06427199999999</v>
      </c>
      <c r="S34" s="279"/>
      <c r="T34" s="282">
        <v>75.299431999999996</v>
      </c>
      <c r="U34" s="13">
        <v>74.200320000000005</v>
      </c>
      <c r="V34" s="279"/>
      <c r="W34" s="282">
        <f t="shared" si="1"/>
        <v>27.538871999999998</v>
      </c>
      <c r="X34" s="13">
        <f t="shared" si="1"/>
        <v>29.904032000000008</v>
      </c>
      <c r="Y34" s="279"/>
      <c r="Z34" s="282">
        <f t="shared" si="2"/>
        <v>147.596408</v>
      </c>
      <c r="AA34" s="13">
        <f t="shared" si="2"/>
        <v>139.16023999999999</v>
      </c>
      <c r="AB34" s="279"/>
      <c r="AC34" s="282">
        <v>241.4496</v>
      </c>
      <c r="AD34" s="13">
        <v>322.59775999999999</v>
      </c>
      <c r="AE34" s="279"/>
      <c r="AF34" s="282">
        <f t="shared" si="3"/>
        <v>193.68904000000001</v>
      </c>
      <c r="AG34" s="13">
        <f t="shared" si="3"/>
        <v>278.30147199999999</v>
      </c>
      <c r="AI34" s="282">
        <f t="shared" si="4"/>
        <v>18.553760000000011</v>
      </c>
      <c r="AJ34" s="13">
        <f t="shared" si="4"/>
        <v>109.2372</v>
      </c>
      <c r="AL34" s="282">
        <f t="shared" si="5"/>
        <v>309.03408167743424</v>
      </c>
      <c r="AM34" s="13">
        <f t="shared" si="5"/>
        <v>314.15779128038901</v>
      </c>
    </row>
    <row r="35" spans="1:39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K35" s="282">
        <v>47.665751999999998</v>
      </c>
      <c r="L35" s="302">
        <v>44.26164</v>
      </c>
      <c r="M35" s="277"/>
      <c r="N35" s="282">
        <v>204.2664</v>
      </c>
      <c r="O35" s="13">
        <v>195.10288</v>
      </c>
      <c r="P35" s="277"/>
      <c r="Q35" s="282">
        <f t="shared" si="6"/>
        <v>156.60064800000001</v>
      </c>
      <c r="R35" s="282">
        <f t="shared" si="6"/>
        <v>150.84124</v>
      </c>
      <c r="S35" s="71"/>
      <c r="T35" s="282">
        <v>70.764095999999995</v>
      </c>
      <c r="U35" s="13">
        <v>69.028976</v>
      </c>
      <c r="V35" s="279"/>
      <c r="W35" s="282">
        <f t="shared" si="1"/>
        <v>23.098343999999997</v>
      </c>
      <c r="X35" s="13">
        <f t="shared" si="1"/>
        <v>24.767336</v>
      </c>
      <c r="Y35" s="279"/>
      <c r="Z35" s="282">
        <f t="shared" si="2"/>
        <v>133.50230400000001</v>
      </c>
      <c r="AA35" s="13">
        <f t="shared" si="2"/>
        <v>126.073904</v>
      </c>
      <c r="AB35" s="279"/>
      <c r="AC35" s="282">
        <v>255.99176000000003</v>
      </c>
      <c r="AD35" s="13">
        <v>304.85160000000002</v>
      </c>
      <c r="AE35" s="279"/>
      <c r="AF35" s="282">
        <f t="shared" si="3"/>
        <v>208.32600800000003</v>
      </c>
      <c r="AG35" s="13">
        <f t="shared" si="3"/>
        <v>260.58996000000002</v>
      </c>
      <c r="AI35" s="282">
        <f t="shared" si="4"/>
        <v>51.725360000000023</v>
      </c>
      <c r="AJ35" s="13">
        <f t="shared" si="4"/>
        <v>109.74872000000002</v>
      </c>
      <c r="AL35" s="282">
        <f t="shared" si="5"/>
        <v>280.08013804125028</v>
      </c>
      <c r="AM35" s="13">
        <f t="shared" si="5"/>
        <v>284.83785056315128</v>
      </c>
    </row>
    <row r="36" spans="1:39" ht="19" x14ac:dyDescent="0.25">
      <c r="A36" s="100"/>
      <c r="B36" s="292"/>
      <c r="C36" s="292"/>
      <c r="D36" s="293"/>
      <c r="E36" s="293"/>
      <c r="F36" s="293"/>
      <c r="G36" s="293"/>
      <c r="H36" s="293"/>
      <c r="I36" s="293"/>
      <c r="K36" s="282">
        <v>48.243024000000005</v>
      </c>
      <c r="L36" s="302">
        <v>37.057159999999996</v>
      </c>
      <c r="M36" s="277"/>
      <c r="N36" s="282">
        <v>211.97719999999998</v>
      </c>
      <c r="O36" s="13">
        <v>232.66799999999998</v>
      </c>
      <c r="P36" s="277"/>
      <c r="Q36" s="282">
        <f t="shared" si="6"/>
        <v>163.73417599999999</v>
      </c>
      <c r="R36" s="282">
        <f t="shared" si="6"/>
        <v>195.61084</v>
      </c>
      <c r="S36" s="279"/>
      <c r="T36" s="282">
        <v>79.343816000000004</v>
      </c>
      <c r="U36" s="13">
        <v>50.844992000000005</v>
      </c>
      <c r="V36" s="279"/>
      <c r="W36" s="282">
        <f t="shared" si="1"/>
        <v>31.100791999999998</v>
      </c>
      <c r="X36" s="13">
        <f t="shared" si="1"/>
        <v>13.787832000000009</v>
      </c>
      <c r="Y36" s="279"/>
      <c r="Z36" s="282">
        <f t="shared" si="2"/>
        <v>132.63338399999998</v>
      </c>
      <c r="AA36" s="13">
        <f t="shared" si="2"/>
        <v>181.82300799999999</v>
      </c>
      <c r="AB36" s="279"/>
      <c r="AC36" s="282">
        <v>296.59879999999998</v>
      </c>
      <c r="AD36" s="13">
        <v>411.97176000000002</v>
      </c>
      <c r="AE36" s="279"/>
      <c r="AF36" s="282">
        <f t="shared" si="3"/>
        <v>248.35577599999999</v>
      </c>
      <c r="AG36" s="13">
        <f t="shared" si="3"/>
        <v>374.91460000000001</v>
      </c>
      <c r="AI36" s="282">
        <f t="shared" si="4"/>
        <v>84.621600000000001</v>
      </c>
      <c r="AJ36" s="13">
        <f t="shared" si="4"/>
        <v>179.30376000000001</v>
      </c>
      <c r="AL36" s="282">
        <f t="shared" si="5"/>
        <v>274.92759160371031</v>
      </c>
      <c r="AM36" s="13">
        <f t="shared" si="5"/>
        <v>490.65553863275005</v>
      </c>
    </row>
    <row r="37" spans="1:39" ht="19" x14ac:dyDescent="0.25">
      <c r="A37" s="100"/>
      <c r="B37" s="294"/>
      <c r="C37" s="292"/>
      <c r="D37" s="295"/>
      <c r="E37" s="295"/>
      <c r="F37" s="295"/>
      <c r="G37" s="295"/>
      <c r="H37" s="295"/>
      <c r="I37" s="295"/>
      <c r="K37" s="282">
        <v>48.047359999999998</v>
      </c>
      <c r="L37" s="302">
        <v>35.219968000000001</v>
      </c>
      <c r="M37" s="277"/>
      <c r="N37" s="282">
        <v>213.17759999999998</v>
      </c>
      <c r="O37" s="13">
        <v>234.97728000000001</v>
      </c>
      <c r="P37" s="277"/>
      <c r="Q37" s="282">
        <f t="shared" si="6"/>
        <v>165.13023999999999</v>
      </c>
      <c r="R37" s="282">
        <f t="shared" si="6"/>
        <v>199.75731200000001</v>
      </c>
      <c r="S37" s="279"/>
      <c r="T37" s="282">
        <v>73.052815999999993</v>
      </c>
      <c r="U37" s="13">
        <v>61.697288</v>
      </c>
      <c r="V37" s="279"/>
      <c r="W37" s="282">
        <f t="shared" si="1"/>
        <v>25.005455999999995</v>
      </c>
      <c r="X37" s="13">
        <f t="shared" si="1"/>
        <v>26.477319999999999</v>
      </c>
      <c r="Y37" s="279"/>
      <c r="Z37" s="282">
        <f t="shared" si="2"/>
        <v>140.12478399999998</v>
      </c>
      <c r="AA37" s="13">
        <f t="shared" si="2"/>
        <v>173.27999200000002</v>
      </c>
      <c r="AB37" s="279"/>
      <c r="AC37" s="282">
        <v>298.10559999999998</v>
      </c>
      <c r="AD37" s="13">
        <v>434.85464000000002</v>
      </c>
      <c r="AE37" s="279"/>
      <c r="AF37" s="282">
        <f t="shared" si="3"/>
        <v>250.05823999999998</v>
      </c>
      <c r="AG37" s="13">
        <f t="shared" si="3"/>
        <v>399.63467200000002</v>
      </c>
      <c r="AI37" s="282">
        <f t="shared" si="4"/>
        <v>84.927999999999997</v>
      </c>
      <c r="AJ37" s="13">
        <f t="shared" si="4"/>
        <v>199.87736000000001</v>
      </c>
      <c r="AL37" s="282">
        <f t="shared" si="5"/>
        <v>291.63888296880407</v>
      </c>
      <c r="AM37" s="13">
        <f t="shared" si="5"/>
        <v>491.99360998851563</v>
      </c>
    </row>
    <row r="38" spans="1:39" ht="19" x14ac:dyDescent="0.25">
      <c r="A38" s="100"/>
      <c r="B38" s="296"/>
      <c r="C38" s="292"/>
      <c r="D38" s="294"/>
      <c r="E38" s="294"/>
      <c r="F38" s="294"/>
      <c r="G38" s="294"/>
      <c r="H38" s="294"/>
      <c r="I38" s="294"/>
      <c r="K38" s="282">
        <v>47.240616000000003</v>
      </c>
      <c r="L38" s="302">
        <v>35.813832000000005</v>
      </c>
      <c r="M38" s="277"/>
      <c r="N38" s="282">
        <v>193.0924</v>
      </c>
      <c r="O38" s="13">
        <v>213.13975999999997</v>
      </c>
      <c r="P38" s="277"/>
      <c r="Q38" s="282">
        <f t="shared" si="6"/>
        <v>145.85178400000001</v>
      </c>
      <c r="R38" s="282">
        <f t="shared" si="6"/>
        <v>177.32592799999998</v>
      </c>
      <c r="S38" s="279"/>
      <c r="T38" s="282">
        <v>67.460183999999998</v>
      </c>
      <c r="U38" s="13">
        <v>61.811040000000006</v>
      </c>
      <c r="V38" s="279"/>
      <c r="W38" s="282">
        <f t="shared" si="1"/>
        <v>20.219567999999995</v>
      </c>
      <c r="X38" s="13">
        <f t="shared" si="1"/>
        <v>25.997208000000001</v>
      </c>
      <c r="Y38" s="279"/>
      <c r="Z38" s="282">
        <f t="shared" si="2"/>
        <v>125.63221600000001</v>
      </c>
      <c r="AA38" s="13">
        <f t="shared" si="2"/>
        <v>151.32871999999998</v>
      </c>
      <c r="AB38" s="279"/>
      <c r="AC38" s="282">
        <v>280.03519999999997</v>
      </c>
      <c r="AD38" s="13">
        <v>421.03271999999998</v>
      </c>
      <c r="AE38" s="279"/>
      <c r="AF38" s="282">
        <f t="shared" si="3"/>
        <v>232.79458399999999</v>
      </c>
      <c r="AG38" s="13">
        <f t="shared" si="3"/>
        <v>385.21888799999999</v>
      </c>
      <c r="AI38" s="282">
        <f t="shared" si="4"/>
        <v>86.942799999999977</v>
      </c>
      <c r="AJ38" s="13">
        <f t="shared" si="4"/>
        <v>207.89296000000002</v>
      </c>
      <c r="AL38" s="282">
        <f t="shared" si="5"/>
        <v>265.94110457831454</v>
      </c>
      <c r="AM38" s="13">
        <f t="shared" si="5"/>
        <v>422.54266452135016</v>
      </c>
    </row>
    <row r="39" spans="1:39" ht="19" x14ac:dyDescent="0.25">
      <c r="A39" s="100"/>
      <c r="B39" s="294"/>
      <c r="C39" s="292"/>
      <c r="D39" s="295"/>
      <c r="E39" s="295"/>
      <c r="F39" s="295"/>
      <c r="G39" s="295"/>
      <c r="H39" s="295"/>
      <c r="I39" s="295"/>
      <c r="K39" s="282">
        <v>45.294864000000004</v>
      </c>
      <c r="L39" s="302">
        <v>57.517151999999996</v>
      </c>
      <c r="M39" s="277"/>
      <c r="N39" s="282">
        <v>195.14015999999998</v>
      </c>
      <c r="O39" s="13">
        <v>228.65343999999999</v>
      </c>
      <c r="P39" s="277"/>
      <c r="Q39" s="282">
        <f t="shared" si="6"/>
        <v>149.84529599999996</v>
      </c>
      <c r="R39" s="282">
        <f t="shared" si="6"/>
        <v>171.13628799999998</v>
      </c>
      <c r="S39" s="279"/>
      <c r="T39" s="282">
        <v>80.68343999999999</v>
      </c>
      <c r="U39" s="13">
        <v>95.058799999999991</v>
      </c>
      <c r="V39" s="279"/>
      <c r="W39" s="282">
        <f t="shared" si="1"/>
        <v>35.388575999999986</v>
      </c>
      <c r="X39" s="13">
        <f t="shared" si="1"/>
        <v>37.541647999999995</v>
      </c>
      <c r="Y39" s="279"/>
      <c r="Z39" s="282">
        <f t="shared" si="2"/>
        <v>114.45671999999998</v>
      </c>
      <c r="AA39" s="13">
        <f t="shared" si="2"/>
        <v>133.59463999999997</v>
      </c>
      <c r="AB39" s="279"/>
      <c r="AC39" s="282">
        <v>259.63128</v>
      </c>
      <c r="AD39" s="13">
        <v>322.94328000000002</v>
      </c>
      <c r="AF39" s="282">
        <f t="shared" si="3"/>
        <v>214.33641599999999</v>
      </c>
      <c r="AG39" s="13">
        <f t="shared" si="3"/>
        <v>265.42612800000001</v>
      </c>
      <c r="AI39" s="282">
        <f t="shared" si="4"/>
        <v>64.491120000000024</v>
      </c>
      <c r="AJ39" s="13">
        <f t="shared" si="4"/>
        <v>94.289840000000027</v>
      </c>
      <c r="AL39" s="282">
        <f t="shared" si="5"/>
        <v>252.69249069828305</v>
      </c>
      <c r="AM39" s="13">
        <f t="shared" si="5"/>
        <v>232.26921944953042</v>
      </c>
    </row>
    <row r="40" spans="1:39" ht="19" x14ac:dyDescent="0.25">
      <c r="A40" s="100"/>
      <c r="B40" s="296"/>
      <c r="C40" s="292"/>
      <c r="D40" s="294"/>
      <c r="E40" s="294"/>
      <c r="F40" s="294"/>
      <c r="G40" s="294"/>
      <c r="H40" s="294"/>
      <c r="I40" s="294"/>
      <c r="K40" s="282">
        <v>43.808800000000005</v>
      </c>
      <c r="L40" s="302">
        <v>55.663919999999997</v>
      </c>
      <c r="M40" s="277"/>
      <c r="N40" s="282">
        <v>196.95735999999999</v>
      </c>
      <c r="O40" s="13">
        <v>238.44239999999999</v>
      </c>
      <c r="P40" s="277"/>
      <c r="Q40" s="282">
        <f t="shared" si="6"/>
        <v>153.14855999999997</v>
      </c>
      <c r="R40" s="282">
        <f t="shared" si="6"/>
        <v>182.77848</v>
      </c>
      <c r="S40" s="71"/>
      <c r="T40" s="282">
        <v>74.321519999999992</v>
      </c>
      <c r="U40" s="13">
        <v>87.85248</v>
      </c>
      <c r="V40" s="279"/>
      <c r="W40" s="282">
        <f t="shared" si="1"/>
        <v>30.512719999999987</v>
      </c>
      <c r="X40" s="13">
        <f t="shared" si="1"/>
        <v>32.188560000000003</v>
      </c>
      <c r="Y40" s="279"/>
      <c r="Z40" s="282">
        <f t="shared" si="2"/>
        <v>122.63583999999999</v>
      </c>
      <c r="AA40" s="13">
        <f t="shared" si="2"/>
        <v>150.58992000000001</v>
      </c>
      <c r="AB40" s="279"/>
      <c r="AC40" s="282">
        <v>215.21719999999999</v>
      </c>
      <c r="AD40" s="13">
        <v>343.67487999999997</v>
      </c>
      <c r="AF40" s="282">
        <f t="shared" si="3"/>
        <v>171.40839999999997</v>
      </c>
      <c r="AG40" s="13">
        <f t="shared" si="3"/>
        <v>288.01095999999995</v>
      </c>
      <c r="AI40" s="282">
        <f t="shared" si="4"/>
        <v>18.259839999999997</v>
      </c>
      <c r="AJ40" s="13">
        <f>AG40-R40</f>
        <v>105.23247999999995</v>
      </c>
      <c r="AL40" s="282">
        <f t="shared" si="5"/>
        <v>279.93425978342248</v>
      </c>
      <c r="AM40" s="13">
        <f t="shared" si="5"/>
        <v>270.53416288324649</v>
      </c>
    </row>
    <row r="41" spans="1:39" ht="19" x14ac:dyDescent="0.25">
      <c r="A41" s="100"/>
      <c r="B41" s="294"/>
      <c r="C41" s="292"/>
      <c r="D41" s="295"/>
      <c r="E41" s="295"/>
      <c r="F41" s="295"/>
      <c r="G41" s="295"/>
      <c r="H41" s="295"/>
      <c r="I41" s="295"/>
      <c r="K41" s="282">
        <v>43.835456000000001</v>
      </c>
      <c r="L41" s="302">
        <v>57.469064000000003</v>
      </c>
      <c r="M41" s="277"/>
      <c r="N41" s="282">
        <v>177.66559999999998</v>
      </c>
      <c r="O41" s="13">
        <v>217.93775999999997</v>
      </c>
      <c r="P41" s="277"/>
      <c r="Q41" s="282">
        <f t="shared" si="6"/>
        <v>133.83014399999999</v>
      </c>
      <c r="R41" s="282">
        <f t="shared" si="6"/>
        <v>160.46869599999997</v>
      </c>
      <c r="S41" s="279"/>
      <c r="T41" s="282">
        <v>68.922832</v>
      </c>
      <c r="U41" s="13">
        <v>82.274079999999998</v>
      </c>
      <c r="V41" s="279"/>
      <c r="W41" s="282">
        <f t="shared" si="1"/>
        <v>25.087375999999999</v>
      </c>
      <c r="X41" s="13">
        <f t="shared" si="1"/>
        <v>24.805015999999995</v>
      </c>
      <c r="Y41" s="279"/>
      <c r="Z41" s="282">
        <f t="shared" si="2"/>
        <v>108.74276799999998</v>
      </c>
      <c r="AA41" s="13">
        <f t="shared" si="2"/>
        <v>135.66367999999997</v>
      </c>
      <c r="AB41" s="279"/>
      <c r="AC41" s="282">
        <v>151.77503999999999</v>
      </c>
      <c r="AD41" s="13">
        <v>335.67192</v>
      </c>
      <c r="AF41" s="282">
        <f t="shared" si="3"/>
        <v>107.939584</v>
      </c>
      <c r="AG41" s="13">
        <f t="shared" si="3"/>
        <v>278.202856</v>
      </c>
      <c r="AI41" s="282">
        <f t="shared" si="4"/>
        <v>-25.890559999999994</v>
      </c>
      <c r="AJ41" s="13">
        <f t="shared" si="4"/>
        <v>117.73416000000003</v>
      </c>
      <c r="AL41" s="282">
        <f t="shared" si="5"/>
        <v>248.07034743747155</v>
      </c>
      <c r="AM41" s="13">
        <f t="shared" si="5"/>
        <v>236.06384123465097</v>
      </c>
    </row>
    <row r="42" spans="1:39" ht="19" x14ac:dyDescent="0.25">
      <c r="A42" s="100"/>
      <c r="B42" s="296"/>
      <c r="C42" s="292"/>
      <c r="D42" s="294"/>
      <c r="E42" s="294"/>
      <c r="F42" s="294"/>
      <c r="G42" s="294"/>
      <c r="H42" s="294"/>
      <c r="I42" s="294"/>
      <c r="K42" s="277"/>
      <c r="L42" s="302">
        <v>52.560712000000002</v>
      </c>
      <c r="M42" s="277"/>
      <c r="N42" s="277"/>
      <c r="O42" s="13">
        <v>221.73247999999998</v>
      </c>
      <c r="P42" s="277"/>
      <c r="Q42" s="277"/>
      <c r="R42" s="282">
        <f t="shared" ref="R42:R47" si="7">O42-L42</f>
        <v>169.17176799999999</v>
      </c>
      <c r="S42" s="279"/>
      <c r="T42" s="279"/>
      <c r="U42" s="13">
        <v>87.438800000000001</v>
      </c>
      <c r="V42" s="279"/>
      <c r="W42" s="279"/>
      <c r="X42" s="13">
        <f t="shared" ref="X42:X47" si="8">U42-L42</f>
        <v>34.878087999999998</v>
      </c>
      <c r="Y42" s="279"/>
      <c r="Z42" s="279"/>
      <c r="AA42" s="13">
        <f t="shared" ref="AA42:AA47" si="9">R42-X42</f>
        <v>134.29367999999999</v>
      </c>
      <c r="AB42" s="279"/>
      <c r="AC42" s="279"/>
      <c r="AD42" s="13">
        <v>346.93240000000003</v>
      </c>
      <c r="AE42" s="279"/>
      <c r="AG42" s="13">
        <f t="shared" ref="AG42:AG47" si="10">AD42-L42</f>
        <v>294.37168800000001</v>
      </c>
      <c r="AJ42" s="13">
        <f t="shared" ref="AJ42:AJ47" si="11">AG42-R42</f>
        <v>125.19992000000002</v>
      </c>
      <c r="AM42" s="13">
        <f t="shared" ref="AM42:AM47" si="12">100*AA42/L42</f>
        <v>255.50201831360272</v>
      </c>
    </row>
    <row r="43" spans="1:39" ht="19" x14ac:dyDescent="0.25">
      <c r="A43" s="100"/>
      <c r="B43" s="294"/>
      <c r="C43" s="292"/>
      <c r="D43" s="295"/>
      <c r="E43" s="295"/>
      <c r="F43" s="295"/>
      <c r="G43" s="295"/>
      <c r="H43" s="295"/>
      <c r="I43" s="295"/>
      <c r="K43" s="277"/>
      <c r="L43" s="302">
        <v>52.796360000000007</v>
      </c>
      <c r="M43" s="277"/>
      <c r="N43" s="277"/>
      <c r="O43" s="13">
        <v>228.63960000000003</v>
      </c>
      <c r="P43" s="277"/>
      <c r="Q43" s="277"/>
      <c r="R43" s="282">
        <f t="shared" si="7"/>
        <v>175.84324000000004</v>
      </c>
      <c r="S43" s="279"/>
      <c r="T43" s="279"/>
      <c r="U43" s="13">
        <v>80.469759999999994</v>
      </c>
      <c r="V43" s="279"/>
      <c r="W43" s="279"/>
      <c r="X43" s="13">
        <f t="shared" si="8"/>
        <v>27.673399999999987</v>
      </c>
      <c r="Y43" s="279"/>
      <c r="Z43" s="279"/>
      <c r="AA43" s="13">
        <f t="shared" si="9"/>
        <v>148.16984000000005</v>
      </c>
      <c r="AB43" s="279"/>
      <c r="AC43" s="279"/>
      <c r="AD43" s="13">
        <v>347.76864</v>
      </c>
      <c r="AE43" s="279"/>
      <c r="AF43" s="279"/>
      <c r="AG43" s="13">
        <f t="shared" si="10"/>
        <v>294.97228000000001</v>
      </c>
      <c r="AJ43" s="13">
        <f t="shared" si="11"/>
        <v>119.12903999999997</v>
      </c>
      <c r="AM43" s="13">
        <f t="shared" si="12"/>
        <v>280.64404440003068</v>
      </c>
    </row>
    <row r="44" spans="1:39" ht="19" x14ac:dyDescent="0.25">
      <c r="A44" s="100"/>
      <c r="B44" s="296"/>
      <c r="C44" s="292"/>
      <c r="D44" s="294"/>
      <c r="E44" s="294"/>
      <c r="F44" s="294"/>
      <c r="G44" s="294"/>
      <c r="H44" s="294"/>
      <c r="I44" s="294"/>
      <c r="K44" s="277"/>
      <c r="L44" s="302">
        <v>51.949839999999995</v>
      </c>
      <c r="M44" s="277"/>
      <c r="N44" s="277"/>
      <c r="O44" s="13">
        <v>205.74247999999997</v>
      </c>
      <c r="P44" s="277"/>
      <c r="Q44" s="277"/>
      <c r="R44" s="282">
        <f t="shared" si="7"/>
        <v>153.79263999999998</v>
      </c>
      <c r="S44" s="279"/>
      <c r="T44" s="279"/>
      <c r="U44" s="13">
        <v>74.93998400000001</v>
      </c>
      <c r="V44" s="279"/>
      <c r="W44" s="279"/>
      <c r="X44" s="13">
        <f t="shared" si="8"/>
        <v>22.990144000000015</v>
      </c>
      <c r="Y44" s="279"/>
      <c r="Z44" s="279"/>
      <c r="AA44" s="13">
        <f t="shared" si="9"/>
        <v>130.80249599999996</v>
      </c>
      <c r="AB44" s="279"/>
      <c r="AC44" s="279"/>
      <c r="AD44" s="13">
        <v>331.83136000000002</v>
      </c>
      <c r="AE44" s="279"/>
      <c r="AF44" s="279"/>
      <c r="AG44" s="13">
        <f t="shared" si="10"/>
        <v>279.88152000000002</v>
      </c>
      <c r="AJ44" s="13">
        <f t="shared" si="11"/>
        <v>126.08888000000005</v>
      </c>
      <c r="AM44" s="13">
        <f t="shared" si="12"/>
        <v>251.78613832111893</v>
      </c>
    </row>
    <row r="45" spans="1:39" ht="19" x14ac:dyDescent="0.25">
      <c r="A45" s="100"/>
      <c r="B45" s="294"/>
      <c r="C45" s="292"/>
      <c r="D45" s="295"/>
      <c r="E45" s="295"/>
      <c r="F45" s="295"/>
      <c r="G45" s="295"/>
      <c r="H45" s="295"/>
      <c r="I45" s="295"/>
      <c r="K45" s="277"/>
      <c r="L45" s="302">
        <v>56.686271999999995</v>
      </c>
      <c r="M45" s="277"/>
      <c r="N45" s="277"/>
      <c r="O45" s="13">
        <v>206.9212</v>
      </c>
      <c r="P45" s="277"/>
      <c r="Q45" s="277"/>
      <c r="R45" s="282">
        <f t="shared" si="7"/>
        <v>150.234928</v>
      </c>
      <c r="S45" s="73"/>
      <c r="T45" s="279"/>
      <c r="U45" s="13">
        <v>85.393200000000007</v>
      </c>
      <c r="V45" s="279"/>
      <c r="W45" s="279"/>
      <c r="X45" s="13">
        <f t="shared" si="8"/>
        <v>28.706928000000012</v>
      </c>
      <c r="Y45" s="279"/>
      <c r="Z45" s="279"/>
      <c r="AA45" s="13">
        <f t="shared" si="9"/>
        <v>121.52799999999999</v>
      </c>
      <c r="AB45" s="279"/>
      <c r="AC45" s="279"/>
      <c r="AD45" s="13">
        <v>304.72167999999999</v>
      </c>
      <c r="AE45" s="279"/>
      <c r="AF45" s="279"/>
      <c r="AG45" s="13">
        <f t="shared" si="10"/>
        <v>248.03540799999999</v>
      </c>
      <c r="AJ45" s="13">
        <f t="shared" si="11"/>
        <v>97.800479999999993</v>
      </c>
      <c r="AM45" s="13">
        <f t="shared" si="12"/>
        <v>214.38700361173866</v>
      </c>
    </row>
    <row r="46" spans="1:39" ht="19" x14ac:dyDescent="0.25">
      <c r="A46" s="100"/>
      <c r="B46" s="296"/>
      <c r="C46" s="292"/>
      <c r="D46" s="294"/>
      <c r="E46" s="294"/>
      <c r="F46" s="294"/>
      <c r="G46" s="294"/>
      <c r="H46" s="294"/>
      <c r="I46" s="294"/>
      <c r="K46" s="277"/>
      <c r="L46" s="302">
        <v>52.316231999999999</v>
      </c>
      <c r="M46" s="277"/>
      <c r="N46" s="277"/>
      <c r="O46" s="13">
        <v>211.55048000000002</v>
      </c>
      <c r="P46" s="277"/>
      <c r="Q46" s="277"/>
      <c r="R46" s="282">
        <f t="shared" si="7"/>
        <v>159.23424800000004</v>
      </c>
      <c r="S46" s="279"/>
      <c r="T46" s="279"/>
      <c r="U46" s="13">
        <v>77.72404800000001</v>
      </c>
      <c r="V46" s="279"/>
      <c r="W46" s="279"/>
      <c r="X46" s="13">
        <f t="shared" si="8"/>
        <v>25.407816000000011</v>
      </c>
      <c r="Y46" s="279"/>
      <c r="Z46" s="279"/>
      <c r="AA46" s="13">
        <f t="shared" si="9"/>
        <v>133.82643200000001</v>
      </c>
      <c r="AB46" s="279"/>
      <c r="AC46" s="279"/>
      <c r="AD46" s="13">
        <v>303.85424</v>
      </c>
      <c r="AE46" s="279"/>
      <c r="AF46" s="279"/>
      <c r="AG46" s="13">
        <f t="shared" si="10"/>
        <v>251.53800799999999</v>
      </c>
      <c r="AJ46" s="13">
        <f t="shared" si="11"/>
        <v>92.303759999999954</v>
      </c>
      <c r="AM46" s="13">
        <f t="shared" si="12"/>
        <v>255.80288733332324</v>
      </c>
    </row>
    <row r="47" spans="1:39" ht="19" x14ac:dyDescent="0.25">
      <c r="A47" s="100"/>
      <c r="B47" s="294"/>
      <c r="C47" s="292"/>
      <c r="D47" s="295"/>
      <c r="E47" s="295"/>
      <c r="F47" s="295"/>
      <c r="G47" s="295"/>
      <c r="H47" s="295"/>
      <c r="I47" s="295"/>
      <c r="L47" s="302">
        <v>51.834744000000001</v>
      </c>
      <c r="O47" s="13">
        <v>191.60560000000001</v>
      </c>
      <c r="R47" s="282">
        <f t="shared" si="7"/>
        <v>139.77085600000001</v>
      </c>
      <c r="S47" s="279"/>
      <c r="T47" s="279"/>
      <c r="U47" s="13">
        <v>72.832256000000001</v>
      </c>
      <c r="V47" s="279"/>
      <c r="W47" s="279"/>
      <c r="X47" s="13">
        <f t="shared" si="8"/>
        <v>20.997512</v>
      </c>
      <c r="Y47" s="279"/>
      <c r="Z47" s="279"/>
      <c r="AA47" s="13">
        <f t="shared" si="9"/>
        <v>118.77334400000001</v>
      </c>
      <c r="AB47" s="279"/>
      <c r="AC47" s="279"/>
      <c r="AD47" s="13">
        <v>289.58456000000001</v>
      </c>
      <c r="AE47" s="279"/>
      <c r="AF47" s="279"/>
      <c r="AG47" s="13">
        <f t="shared" si="10"/>
        <v>237.74981600000001</v>
      </c>
      <c r="AJ47" s="13">
        <f t="shared" si="11"/>
        <v>97.978960000000001</v>
      </c>
      <c r="AM47" s="13">
        <f t="shared" si="12"/>
        <v>229.13847900936872</v>
      </c>
    </row>
    <row r="48" spans="1:39" ht="19" x14ac:dyDescent="0.25">
      <c r="A48" s="100"/>
      <c r="B48" s="296"/>
      <c r="C48" s="292"/>
      <c r="D48" s="294"/>
      <c r="E48" s="294"/>
      <c r="F48" s="294"/>
      <c r="G48" s="294"/>
      <c r="H48" s="294"/>
      <c r="I48" s="294"/>
      <c r="J48" s="282" t="s">
        <v>37</v>
      </c>
      <c r="K48" s="282">
        <f>AVERAGE(K24:K41)</f>
        <v>48.170241777777775</v>
      </c>
      <c r="L48" s="13">
        <f>AVERAGE(L24:L47)</f>
        <v>51.466882999999989</v>
      </c>
      <c r="Q48" s="282">
        <f>AVERAGE(Q24:Q41)</f>
        <v>159.50731377777777</v>
      </c>
      <c r="R48" s="282">
        <f>AVERAGE(R24:R47)</f>
        <v>165.12280033333337</v>
      </c>
      <c r="S48" s="279"/>
      <c r="T48" s="279"/>
      <c r="U48" s="279"/>
      <c r="V48" s="279"/>
      <c r="W48" s="279">
        <f>AVERAGE(W24:W41)</f>
        <v>27.477103999999997</v>
      </c>
      <c r="X48" s="303">
        <f>AVERAGE(X24:X47)</f>
        <v>26.280738333333343</v>
      </c>
      <c r="Y48" s="279"/>
      <c r="Z48" s="279">
        <f>AVERAGE(Z24:Z41)</f>
        <v>132.0302097777778</v>
      </c>
      <c r="AA48" s="303">
        <f>AVERAGE(AA24:AA47)</f>
        <v>138.842062</v>
      </c>
      <c r="AB48" s="279"/>
      <c r="AC48" s="279">
        <f>AVERAGE(AC24:AC41)</f>
        <v>269.97673777777771</v>
      </c>
      <c r="AD48" s="303">
        <f>AVERAGE(AD24:AD47)</f>
        <v>349.5913533333333</v>
      </c>
      <c r="AE48" s="279"/>
      <c r="AF48" s="279">
        <f>AVERAGE(AF24:AF40)</f>
        <v>228.50454964705881</v>
      </c>
      <c r="AG48" s="303">
        <f>AVERAGE(AG24:AG47)</f>
        <v>298.12447033333336</v>
      </c>
      <c r="AI48" s="282">
        <f>AVERAGE(AI24:AI41)</f>
        <v>62.299182222222221</v>
      </c>
      <c r="AJ48" s="13">
        <f>AVERAGE(AJ24:AJ46)</f>
        <v>134.52439652173913</v>
      </c>
      <c r="AL48" s="282">
        <f>AVERAGE(AL24:AL41)</f>
        <v>274.8021987234024</v>
      </c>
      <c r="AM48" s="13">
        <f>AVERAGE(AM24:AM47)</f>
        <v>281.04032517607442</v>
      </c>
    </row>
    <row r="49" spans="1:39" ht="19" x14ac:dyDescent="0.25">
      <c r="A49" s="100"/>
      <c r="B49" s="294"/>
      <c r="C49" s="292"/>
      <c r="D49" s="295"/>
      <c r="E49" s="295"/>
      <c r="F49" s="295"/>
      <c r="G49" s="295"/>
      <c r="H49" s="295"/>
      <c r="I49" s="295"/>
      <c r="J49" s="282" t="s">
        <v>17</v>
      </c>
      <c r="K49" s="282">
        <f>STDEV(K24:K41)</f>
        <v>2.9824959745773829</v>
      </c>
      <c r="L49" s="13">
        <f>STDEV(L24:L47)</f>
        <v>8.6508692414300583</v>
      </c>
      <c r="Q49" s="282">
        <f>STDEV(Q24:Q41)</f>
        <v>11.994793228707339</v>
      </c>
      <c r="R49" s="282">
        <f>STDEV(R24:R47)</f>
        <v>16.12615463248483</v>
      </c>
      <c r="S49" s="279"/>
      <c r="T49" s="279"/>
      <c r="U49" s="279"/>
      <c r="V49" s="279"/>
      <c r="W49" s="279">
        <f>STDEV(W24:W41)</f>
        <v>4.9856204422408155</v>
      </c>
      <c r="X49" s="303">
        <f>STDEV(X24:X47)</f>
        <v>7.7594318978456398</v>
      </c>
      <c r="Y49" s="279"/>
      <c r="Z49" s="279">
        <f>STDEV(Z24:Z41)</f>
        <v>10.881153247414762</v>
      </c>
      <c r="AA49" s="303">
        <f>STDEV(AA24:AA47)</f>
        <v>15.589640104097006</v>
      </c>
      <c r="AB49" s="279"/>
      <c r="AC49" s="279">
        <f>STDEV(AC24:AC41)</f>
        <v>43.990720210359882</v>
      </c>
      <c r="AD49" s="303">
        <f>STDEV(AD24:AD47)</f>
        <v>40.353777967118859</v>
      </c>
      <c r="AE49" s="279"/>
      <c r="AF49" s="279">
        <f>STDEV(AF24:AF41)</f>
        <v>42.251271228949051</v>
      </c>
      <c r="AG49" s="303">
        <f>STDEV(AG24:AG47)</f>
        <v>43.56533500538859</v>
      </c>
      <c r="AI49" s="282">
        <f>STDEV(AI24:AI41)</f>
        <v>37.958002558260837</v>
      </c>
      <c r="AJ49" s="13">
        <f>STDEV(AJ24:AJ47)</f>
        <v>33.098872034376072</v>
      </c>
      <c r="AL49" s="282">
        <f>STDEV(AL24:AL41)</f>
        <v>25.916394777840019</v>
      </c>
      <c r="AM49" s="13">
        <f>STDEV(AM24:AM47)</f>
        <v>80.549922983710516</v>
      </c>
    </row>
    <row r="50" spans="1:39" ht="19" x14ac:dyDescent="0.25">
      <c r="A50" s="100"/>
      <c r="B50" s="296"/>
      <c r="C50" s="292"/>
      <c r="D50" s="294"/>
      <c r="E50" s="294"/>
      <c r="F50" s="294"/>
      <c r="G50" s="294"/>
      <c r="H50" s="294"/>
      <c r="I50" s="294"/>
      <c r="J50" s="282" t="s">
        <v>39</v>
      </c>
      <c r="K50" s="282">
        <f>_xlfn.T.TEST(K24:K41,L24:L47,2,2)</f>
        <v>0.13015200444520333</v>
      </c>
      <c r="Q50" s="282">
        <f>_xlfn.T.TEST(Q24:Q41,R24:R47,2,2)</f>
        <v>0.22191428962688164</v>
      </c>
      <c r="S50" s="279"/>
      <c r="T50" s="279"/>
      <c r="U50" s="279"/>
      <c r="V50" s="279"/>
      <c r="W50" s="279">
        <f>_xlfn.T.TEST(W24:W41,X24:X47,2,2)</f>
        <v>0.57132406964883176</v>
      </c>
      <c r="Z50" s="282">
        <f>_xlfn.T.TEST(Z24:Z41,AA24:AA47,2,2)</f>
        <v>0.1209237255549501</v>
      </c>
      <c r="AF50" s="282">
        <f>_xlfn.T.TEST(AF24:AF41,AG24:AG47,2,2)</f>
        <v>1.2863882345764283E-6</v>
      </c>
      <c r="AI50" s="282">
        <f>_xlfn.T.TEST(AI24:AI41,AJ24:AJ47,2,2)</f>
        <v>1.1625682990385023E-7</v>
      </c>
      <c r="AL50" s="282">
        <f>_xlfn.T.TEST(AL24:AL41,AM24:AM46,2,2)</f>
        <v>0.67367054628574263</v>
      </c>
    </row>
    <row r="51" spans="1:39" ht="19" x14ac:dyDescent="0.25">
      <c r="A51" s="100"/>
      <c r="B51" s="294"/>
      <c r="C51" s="292"/>
      <c r="D51" s="295"/>
      <c r="E51" s="295"/>
      <c r="F51" s="295"/>
      <c r="G51" s="295"/>
      <c r="H51" s="295"/>
      <c r="I51" s="295"/>
      <c r="J51" s="73"/>
      <c r="K51" s="73"/>
      <c r="L51" s="73"/>
      <c r="M51" s="73"/>
      <c r="N51" s="73"/>
      <c r="O51" s="73"/>
      <c r="P51" s="73"/>
      <c r="Q51" s="279"/>
      <c r="R51" s="279"/>
      <c r="S51" s="279"/>
      <c r="T51" s="279"/>
      <c r="U51" s="279"/>
      <c r="V51" s="279"/>
      <c r="W51" s="279"/>
    </row>
    <row r="52" spans="1:39" ht="19" x14ac:dyDescent="0.25">
      <c r="A52" s="100"/>
      <c r="B52" s="296"/>
      <c r="C52" s="292"/>
      <c r="D52" s="294"/>
      <c r="E52" s="294"/>
      <c r="F52" s="294"/>
      <c r="G52" s="294"/>
      <c r="H52" s="294"/>
      <c r="I52" s="294"/>
      <c r="J52" s="73"/>
      <c r="K52" s="73"/>
      <c r="L52" s="73"/>
      <c r="M52" s="73"/>
      <c r="N52" s="73"/>
      <c r="O52" s="279"/>
      <c r="P52" s="279"/>
      <c r="Q52" s="279"/>
      <c r="R52" s="279"/>
      <c r="S52" s="279"/>
      <c r="T52" s="279"/>
      <c r="U52" s="279"/>
      <c r="V52" s="279"/>
      <c r="W52" s="279"/>
    </row>
    <row r="53" spans="1:39" ht="19" x14ac:dyDescent="0.25">
      <c r="A53" s="100"/>
      <c r="B53" s="294"/>
      <c r="C53" s="292"/>
      <c r="D53" s="295"/>
      <c r="E53" s="295"/>
      <c r="F53" s="295"/>
      <c r="G53" s="295"/>
      <c r="H53" s="295"/>
      <c r="I53" s="295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</row>
    <row r="54" spans="1:39" ht="19" x14ac:dyDescent="0.25">
      <c r="A54" s="100"/>
      <c r="B54" s="296"/>
      <c r="C54" s="292"/>
      <c r="D54" s="294"/>
      <c r="E54" s="294"/>
      <c r="F54" s="294"/>
      <c r="G54" s="294"/>
      <c r="H54" s="294"/>
      <c r="I54" s="294"/>
      <c r="J54" s="63"/>
      <c r="K54" s="63"/>
      <c r="L54" s="63"/>
      <c r="M54" s="63"/>
      <c r="N54" s="279"/>
      <c r="O54" s="279"/>
      <c r="P54" s="279"/>
      <c r="Q54" s="279"/>
      <c r="R54" s="279"/>
      <c r="S54" s="279"/>
      <c r="T54" s="279"/>
      <c r="U54" s="279"/>
      <c r="V54" s="279"/>
      <c r="W54" s="279"/>
    </row>
    <row r="55" spans="1:39" ht="19" x14ac:dyDescent="0.25">
      <c r="A55" s="100"/>
      <c r="B55" s="294"/>
      <c r="C55" s="292"/>
      <c r="D55" s="295"/>
      <c r="E55" s="295"/>
      <c r="F55" s="295"/>
      <c r="G55" s="295"/>
      <c r="H55" s="295"/>
      <c r="I55" s="295"/>
      <c r="J55" s="73"/>
      <c r="K55" s="73"/>
      <c r="L55" s="73"/>
      <c r="M55" s="279"/>
      <c r="N55" s="73"/>
      <c r="O55" s="73"/>
      <c r="P55" s="73"/>
      <c r="Q55" s="279"/>
      <c r="R55" s="279"/>
      <c r="S55" s="279"/>
      <c r="T55" s="279"/>
      <c r="U55" s="279"/>
      <c r="V55" s="279"/>
      <c r="W55" s="279"/>
    </row>
    <row r="56" spans="1:39" ht="19" x14ac:dyDescent="0.25">
      <c r="A56" s="100"/>
      <c r="B56" s="296"/>
      <c r="C56" s="292"/>
      <c r="D56" s="294"/>
      <c r="E56" s="294"/>
      <c r="F56" s="294"/>
      <c r="G56" s="294"/>
      <c r="H56" s="294"/>
      <c r="I56" s="294"/>
      <c r="J56" s="73"/>
      <c r="K56" s="73"/>
      <c r="L56" s="73"/>
      <c r="M56" s="73"/>
      <c r="N56" s="73"/>
      <c r="O56" s="73"/>
      <c r="P56" s="73"/>
      <c r="Q56" s="279"/>
      <c r="R56" s="279"/>
      <c r="S56" s="279"/>
      <c r="T56" s="279"/>
      <c r="U56" s="279"/>
      <c r="V56" s="279"/>
      <c r="W56" s="279"/>
    </row>
    <row r="57" spans="1:39" ht="19" x14ac:dyDescent="0.25">
      <c r="A57" s="100"/>
      <c r="B57" s="294"/>
      <c r="C57" s="292"/>
      <c r="D57" s="295"/>
      <c r="E57" s="295"/>
      <c r="F57" s="295"/>
      <c r="G57" s="295"/>
      <c r="H57" s="295"/>
      <c r="I57" s="295"/>
      <c r="J57" s="73"/>
      <c r="K57" s="73"/>
      <c r="L57" s="73"/>
      <c r="M57" s="73"/>
      <c r="N57" s="73"/>
      <c r="O57" s="279"/>
      <c r="P57" s="279"/>
      <c r="Q57" s="279"/>
      <c r="R57" s="279"/>
      <c r="S57" s="279"/>
      <c r="T57" s="279"/>
      <c r="U57" s="279"/>
      <c r="V57" s="279"/>
      <c r="W57" s="279"/>
    </row>
    <row r="58" spans="1:39" ht="19" x14ac:dyDescent="0.25">
      <c r="A58" s="100"/>
      <c r="B58" s="296"/>
      <c r="C58" s="292"/>
      <c r="D58" s="294"/>
      <c r="E58" s="294"/>
      <c r="F58" s="294"/>
      <c r="G58" s="294"/>
      <c r="H58" s="294"/>
      <c r="I58" s="294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</row>
    <row r="59" spans="1:39" ht="19" x14ac:dyDescent="0.25">
      <c r="A59" s="100"/>
      <c r="B59" s="294"/>
      <c r="C59" s="292"/>
      <c r="D59" s="295"/>
      <c r="E59" s="295"/>
      <c r="F59" s="295"/>
      <c r="G59" s="295"/>
      <c r="H59" s="295"/>
      <c r="I59" s="295"/>
      <c r="J59" s="63"/>
      <c r="K59" s="63"/>
      <c r="L59" s="63"/>
      <c r="M59" s="63"/>
      <c r="N59" s="279"/>
      <c r="O59" s="279"/>
      <c r="P59" s="279"/>
      <c r="Q59" s="279"/>
      <c r="R59" s="279"/>
      <c r="S59" s="279"/>
      <c r="T59" s="279"/>
      <c r="U59" s="279"/>
      <c r="V59" s="279"/>
    </row>
    <row r="60" spans="1:39" ht="19" x14ac:dyDescent="0.25">
      <c r="A60" s="100"/>
      <c r="B60" s="296"/>
      <c r="C60" s="100"/>
      <c r="D60" s="294"/>
      <c r="E60" s="294"/>
      <c r="F60" s="294"/>
      <c r="G60" s="294"/>
      <c r="H60" s="294"/>
      <c r="I60" s="294"/>
      <c r="J60" s="73"/>
      <c r="K60" s="73"/>
      <c r="L60" s="73"/>
      <c r="M60" s="279"/>
      <c r="N60" s="73"/>
      <c r="O60" s="73"/>
      <c r="P60" s="73"/>
      <c r="Q60" s="279"/>
      <c r="R60" s="279"/>
      <c r="S60" s="279"/>
      <c r="T60" s="279"/>
      <c r="U60" s="279"/>
      <c r="V60" s="279"/>
    </row>
    <row r="61" spans="1:39" x14ac:dyDescent="0.2">
      <c r="A61" s="100"/>
      <c r="B61" s="100"/>
      <c r="C61" s="100"/>
      <c r="D61" s="100"/>
      <c r="E61" s="100"/>
      <c r="F61" s="100"/>
      <c r="G61" s="100"/>
      <c r="H61" s="100"/>
      <c r="I61" s="100"/>
      <c r="J61" s="73"/>
      <c r="K61" s="73"/>
      <c r="L61" s="73"/>
      <c r="M61" s="73"/>
      <c r="N61" s="73"/>
      <c r="O61" s="73"/>
      <c r="P61" s="73"/>
      <c r="Q61" s="279"/>
      <c r="R61" s="279"/>
      <c r="S61" s="279"/>
      <c r="T61" s="279"/>
      <c r="U61" s="279"/>
      <c r="V61" s="279"/>
    </row>
    <row r="62" spans="1:39" x14ac:dyDescent="0.2">
      <c r="A62" s="100"/>
      <c r="B62" s="100"/>
      <c r="C62" s="100"/>
      <c r="D62" s="100"/>
      <c r="E62" s="100"/>
      <c r="F62" s="100"/>
      <c r="G62" s="100"/>
      <c r="H62" s="100"/>
      <c r="I62" s="100"/>
      <c r="J62" s="73"/>
      <c r="K62" s="73"/>
      <c r="L62" s="73"/>
      <c r="M62" s="73"/>
      <c r="N62" s="73"/>
      <c r="O62" s="279"/>
      <c r="P62" s="279"/>
      <c r="Q62" s="279"/>
      <c r="R62" s="279"/>
      <c r="S62" s="279"/>
      <c r="T62" s="279"/>
      <c r="U62" s="279"/>
      <c r="V62" s="279"/>
    </row>
    <row r="63" spans="1:39" x14ac:dyDescent="0.2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</row>
    <row r="64" spans="1:39" x14ac:dyDescent="0.2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1:33" x14ac:dyDescent="0.2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</row>
    <row r="66" spans="1:33" x14ac:dyDescent="0.2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</row>
    <row r="67" spans="1:33" x14ac:dyDescent="0.2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</row>
    <row r="68" spans="1:33" x14ac:dyDescent="0.2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</row>
    <row r="69" spans="1:33" x14ac:dyDescent="0.2">
      <c r="AF69" s="277"/>
    </row>
    <row r="70" spans="1:33" x14ac:dyDescent="0.2">
      <c r="AF70" s="277"/>
      <c r="AG70" s="277"/>
    </row>
    <row r="71" spans="1:33" x14ac:dyDescent="0.2">
      <c r="AF71" s="277"/>
      <c r="AG71" s="277"/>
    </row>
    <row r="72" spans="1:33" x14ac:dyDescent="0.2">
      <c r="AF72" s="277"/>
      <c r="AG72" s="277"/>
    </row>
    <row r="73" spans="1:33" x14ac:dyDescent="0.2">
      <c r="AF73" s="277"/>
      <c r="AG73" s="277"/>
    </row>
    <row r="74" spans="1:33" x14ac:dyDescent="0.2">
      <c r="AF74" s="277"/>
      <c r="AG74" s="277"/>
    </row>
    <row r="75" spans="1:33" x14ac:dyDescent="0.2">
      <c r="AF75" s="277"/>
      <c r="AG75" s="277"/>
    </row>
    <row r="76" spans="1:33" x14ac:dyDescent="0.2">
      <c r="AF76" s="277"/>
      <c r="AG76" s="277"/>
    </row>
    <row r="77" spans="1:33" x14ac:dyDescent="0.2">
      <c r="AF77" s="277"/>
      <c r="AG77" s="277"/>
    </row>
    <row r="78" spans="1:33" x14ac:dyDescent="0.2">
      <c r="AF78" s="277"/>
      <c r="AG78" s="277"/>
    </row>
    <row r="79" spans="1:33" x14ac:dyDescent="0.2">
      <c r="AF79" s="277"/>
      <c r="AG79" s="277"/>
    </row>
    <row r="80" spans="1:33" x14ac:dyDescent="0.2">
      <c r="AF80" s="277"/>
      <c r="AG80" s="277"/>
    </row>
    <row r="81" spans="32:33" x14ac:dyDescent="0.2">
      <c r="AF81" s="277"/>
      <c r="AG81" s="277"/>
    </row>
    <row r="82" spans="32:33" x14ac:dyDescent="0.2">
      <c r="AF82" s="277"/>
      <c r="AG82" s="277"/>
    </row>
    <row r="83" spans="32:33" x14ac:dyDescent="0.2">
      <c r="AF83" s="277"/>
      <c r="AG83" s="277"/>
    </row>
    <row r="84" spans="32:33" x14ac:dyDescent="0.2">
      <c r="AF84" s="277"/>
      <c r="AG84" s="277"/>
    </row>
    <row r="85" spans="32:33" x14ac:dyDescent="0.2">
      <c r="AF85" s="277"/>
      <c r="AG85" s="277"/>
    </row>
    <row r="86" spans="32:33" x14ac:dyDescent="0.2">
      <c r="AF86" s="277"/>
      <c r="AG86" s="277"/>
    </row>
    <row r="87" spans="32:33" x14ac:dyDescent="0.2">
      <c r="AF87" s="277"/>
      <c r="AG87" s="277"/>
    </row>
    <row r="88" spans="32:33" x14ac:dyDescent="0.2">
      <c r="AF88" s="277"/>
      <c r="AG88" s="277"/>
    </row>
    <row r="89" spans="32:33" x14ac:dyDescent="0.2">
      <c r="AF89" s="277"/>
      <c r="AG89" s="277"/>
    </row>
  </sheetData>
  <mergeCells count="12">
    <mergeCell ref="H1:H12"/>
    <mergeCell ref="I1:I12"/>
    <mergeCell ref="AL22:AM22"/>
    <mergeCell ref="AL21:AM21"/>
    <mergeCell ref="AC22:AD22"/>
    <mergeCell ref="AF22:AG22"/>
    <mergeCell ref="AI22:AJ22"/>
    <mergeCell ref="AC21:AG21"/>
    <mergeCell ref="AI21:AJ21"/>
    <mergeCell ref="W1:AB1"/>
    <mergeCell ref="V16:W16"/>
    <mergeCell ref="L1:S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BE5-3E2A-E24C-9270-AD93A1E1534D}">
  <dimension ref="A1:CE111"/>
  <sheetViews>
    <sheetView tabSelected="1" zoomScale="75" workbookViewId="0"/>
  </sheetViews>
  <sheetFormatPr baseColWidth="10" defaultRowHeight="16" x14ac:dyDescent="0.2"/>
  <cols>
    <col min="1" max="11" width="10.83203125" style="114"/>
    <col min="12" max="12" width="16.5" style="114" customWidth="1"/>
    <col min="13" max="13" width="15.33203125" style="114" customWidth="1"/>
    <col min="14" max="14" width="10.83203125" style="114"/>
    <col min="15" max="15" width="11.6640625" style="114" customWidth="1"/>
    <col min="16" max="16" width="12.1640625" style="114" customWidth="1"/>
    <col min="17" max="17" width="11.83203125" style="114" customWidth="1"/>
    <col min="18" max="19" width="10.83203125" style="114"/>
    <col min="20" max="22" width="11.6640625" style="114" bestFit="1" customWidth="1"/>
    <col min="23" max="23" width="14.1640625" style="114" customWidth="1"/>
    <col min="24" max="24" width="10.83203125" style="114"/>
    <col min="25" max="25" width="13.33203125" style="114" customWidth="1"/>
    <col min="26" max="26" width="11.6640625" style="114" customWidth="1"/>
    <col min="27" max="27" width="15.6640625" style="114" customWidth="1"/>
    <col min="28" max="28" width="11.6640625" style="114" bestFit="1" customWidth="1"/>
    <col min="29" max="29" width="13.5" style="114" customWidth="1"/>
    <col min="30" max="30" width="10.83203125" style="114"/>
    <col min="31" max="31" width="12.33203125" style="114" customWidth="1"/>
    <col min="32" max="32" width="12.5" style="114" customWidth="1"/>
    <col min="33" max="34" width="10.83203125" style="114"/>
    <col min="35" max="35" width="13" style="114" bestFit="1" customWidth="1"/>
    <col min="36" max="37" width="10.83203125" style="114"/>
    <col min="38" max="38" width="13" style="114" bestFit="1" customWidth="1"/>
    <col min="39" max="52" width="10.83203125" style="114"/>
    <col min="53" max="53" width="11.1640625" style="114" customWidth="1"/>
    <col min="54" max="55" width="10.83203125" style="114"/>
    <col min="56" max="56" width="14.5" style="114" customWidth="1"/>
    <col min="57" max="61" width="10.83203125" style="114"/>
    <col min="62" max="62" width="15.6640625" style="114" customWidth="1"/>
    <col min="63" max="63" width="10.83203125" style="114"/>
    <col min="64" max="65" width="14.5" style="114" customWidth="1"/>
    <col min="66" max="69" width="10.83203125" style="114"/>
    <col min="70" max="70" width="19.5" style="114" bestFit="1" customWidth="1"/>
    <col min="71" max="80" width="10.83203125" style="114"/>
    <col min="81" max="81" width="13.33203125" style="114" customWidth="1"/>
    <col min="82" max="82" width="12" style="114" customWidth="1"/>
    <col min="83" max="16384" width="10.83203125" style="114"/>
  </cols>
  <sheetData>
    <row r="1" spans="1:47" s="312" customFormat="1" x14ac:dyDescent="0.2">
      <c r="A1" s="312" t="s">
        <v>60</v>
      </c>
    </row>
    <row r="2" spans="1:47" ht="17" thickBot="1" x14ac:dyDescent="0.25">
      <c r="A2" s="114" t="s">
        <v>47</v>
      </c>
      <c r="L2" s="1" t="s">
        <v>0</v>
      </c>
      <c r="M2" s="118"/>
      <c r="N2" s="377" t="s">
        <v>1</v>
      </c>
      <c r="O2" s="377"/>
      <c r="P2" s="377"/>
      <c r="Q2" s="377"/>
      <c r="R2" s="377"/>
      <c r="S2" s="377"/>
      <c r="U2" s="320" t="s">
        <v>38</v>
      </c>
      <c r="V2" s="378" t="s">
        <v>14</v>
      </c>
      <c r="W2" s="378"/>
      <c r="X2" s="378"/>
      <c r="Y2" s="378"/>
      <c r="Z2" s="378"/>
      <c r="AA2" s="4" t="s">
        <v>38</v>
      </c>
      <c r="AC2" s="379" t="s">
        <v>3</v>
      </c>
      <c r="AD2" s="379"/>
      <c r="AE2" s="379"/>
      <c r="AF2" s="379"/>
      <c r="AG2" s="379"/>
      <c r="AH2" s="315" t="s">
        <v>38</v>
      </c>
      <c r="AI2" s="315"/>
      <c r="AK2" s="368" t="s">
        <v>46</v>
      </c>
      <c r="AL2" s="368"/>
      <c r="AM2" s="368"/>
      <c r="AN2" s="368"/>
      <c r="AO2" s="239"/>
      <c r="AP2" s="239"/>
      <c r="AQ2" s="239"/>
      <c r="AT2" s="118"/>
    </row>
    <row r="3" spans="1:47" ht="17" thickTop="1" x14ac:dyDescent="0.2">
      <c r="A3" s="114" t="s">
        <v>52</v>
      </c>
      <c r="D3" s="347"/>
      <c r="E3" s="347"/>
      <c r="F3" s="347"/>
      <c r="G3" s="347"/>
      <c r="H3" s="347"/>
      <c r="I3" s="347"/>
      <c r="J3" s="347"/>
      <c r="L3" s="27">
        <v>1.35</v>
      </c>
      <c r="N3" s="238">
        <v>204.18527796499399</v>
      </c>
      <c r="O3" s="238">
        <v>199.68598409281199</v>
      </c>
      <c r="P3" s="238">
        <v>224.21078348399701</v>
      </c>
      <c r="Q3" s="238">
        <v>211.14307033727701</v>
      </c>
      <c r="R3" s="238">
        <v>220.24674271203401</v>
      </c>
      <c r="S3" s="238">
        <v>218.20473626620301</v>
      </c>
      <c r="T3" s="10"/>
      <c r="U3" s="321">
        <f>AVERAGE(N3:S3)</f>
        <v>212.9460991428862</v>
      </c>
      <c r="V3" s="313">
        <v>238.32938071259201</v>
      </c>
      <c r="W3" s="191">
        <v>219.21685638559401</v>
      </c>
      <c r="X3" s="191">
        <v>224.82949541752299</v>
      </c>
      <c r="Y3" s="191">
        <v>228.34818302517201</v>
      </c>
      <c r="Z3" s="8"/>
      <c r="AA3" s="13">
        <f>AVERAGE(V3:Y3)</f>
        <v>227.68097888522024</v>
      </c>
      <c r="AC3" s="316">
        <v>158.03867942822399</v>
      </c>
      <c r="AD3" s="316">
        <v>170.25252413618699</v>
      </c>
      <c r="AE3" s="316">
        <v>170.19367235707401</v>
      </c>
      <c r="AF3" s="316">
        <v>185.60521465197101</v>
      </c>
      <c r="AG3" s="316">
        <v>172.98361117211101</v>
      </c>
      <c r="AH3" s="283">
        <f>AVERAGE(AC3:AG3)</f>
        <v>171.4147403491134</v>
      </c>
      <c r="AI3" s="283"/>
      <c r="AK3" s="17">
        <v>243.17463621101399</v>
      </c>
      <c r="AL3" s="17">
        <v>182.61362185015801</v>
      </c>
      <c r="AM3" s="17">
        <v>235.20762826854499</v>
      </c>
      <c r="AN3" s="17">
        <v>211.68930039056701</v>
      </c>
      <c r="AO3" s="318">
        <v>196.03809856778199</v>
      </c>
      <c r="AP3" s="128"/>
      <c r="AQ3" s="5"/>
      <c r="AR3" s="5">
        <f>AVERAGE(AK3:AP3)</f>
        <v>213.74465705761321</v>
      </c>
    </row>
    <row r="4" spans="1:47" x14ac:dyDescent="0.2">
      <c r="B4" s="14"/>
      <c r="K4" s="342" t="s">
        <v>5</v>
      </c>
      <c r="L4" s="27">
        <v>7.1</v>
      </c>
      <c r="N4" s="194">
        <v>194.48425324497799</v>
      </c>
      <c r="O4" s="194">
        <v>183.58219137444499</v>
      </c>
      <c r="P4" s="194">
        <v>204.766279607858</v>
      </c>
      <c r="Q4" s="194">
        <v>203.410618331943</v>
      </c>
      <c r="R4" s="194">
        <v>200.821055883881</v>
      </c>
      <c r="S4" s="194">
        <v>195.36130371834</v>
      </c>
      <c r="T4" s="10"/>
      <c r="U4" s="321">
        <f t="shared" ref="U4:U14" si="0">AVERAGE(N4:S4)</f>
        <v>197.0709503602408</v>
      </c>
      <c r="V4" s="314">
        <v>221.32929061458799</v>
      </c>
      <c r="W4" s="16">
        <v>198.514294179952</v>
      </c>
      <c r="X4" s="16">
        <v>205.30329660447899</v>
      </c>
      <c r="Y4" s="16">
        <v>207.75324188770199</v>
      </c>
      <c r="Z4" s="8"/>
      <c r="AA4" s="13">
        <f t="shared" ref="AA4:AA14" si="1">AVERAGE(V4:Y4)</f>
        <v>208.22503082168024</v>
      </c>
      <c r="AC4" s="316">
        <v>146.04764555621799</v>
      </c>
      <c r="AD4" s="316">
        <v>200.51159267640401</v>
      </c>
      <c r="AE4" s="316">
        <v>211.35835362857901</v>
      </c>
      <c r="AF4" s="316">
        <v>184.288992962072</v>
      </c>
      <c r="AG4" s="316">
        <v>172.879454003874</v>
      </c>
      <c r="AH4" s="283">
        <f t="shared" ref="AH4:AH14" si="2">AVERAGE(AC4:AG4)</f>
        <v>183.01720776542942</v>
      </c>
      <c r="AI4" s="283"/>
      <c r="AK4" s="17">
        <v>213.25536338466401</v>
      </c>
      <c r="AL4" s="17">
        <v>213.40085826131099</v>
      </c>
      <c r="AM4" s="17">
        <v>211.58750680821501</v>
      </c>
      <c r="AN4" s="17">
        <v>188.50695144024701</v>
      </c>
      <c r="AO4" s="177"/>
      <c r="AP4" s="128"/>
      <c r="AQ4" s="240"/>
      <c r="AR4" s="5">
        <f t="shared" ref="AR4:AR13" si="3">AVERAGE(AK4:AP4)</f>
        <v>206.68766997360925</v>
      </c>
    </row>
    <row r="5" spans="1:47" x14ac:dyDescent="0.2">
      <c r="B5" s="14"/>
      <c r="K5" s="342"/>
      <c r="L5" s="27">
        <v>12.85</v>
      </c>
      <c r="N5" s="194">
        <v>194.414283589939</v>
      </c>
      <c r="O5" s="194">
        <v>182.886840058855</v>
      </c>
      <c r="P5" s="194">
        <v>203.93884029260701</v>
      </c>
      <c r="Q5" s="194">
        <v>202.675345307349</v>
      </c>
      <c r="R5" s="194">
        <v>195.95646135469701</v>
      </c>
      <c r="S5" s="194">
        <v>194.768460694412</v>
      </c>
      <c r="T5" s="10"/>
      <c r="U5" s="321">
        <f t="shared" si="0"/>
        <v>195.77337188297648</v>
      </c>
      <c r="V5" s="314">
        <v>220.15202632704501</v>
      </c>
      <c r="W5" s="16">
        <v>196.02403730491301</v>
      </c>
      <c r="X5" s="16">
        <v>203.92334374524901</v>
      </c>
      <c r="Y5" s="16">
        <v>203.317013403608</v>
      </c>
      <c r="Z5" s="8"/>
      <c r="AA5" s="13">
        <f t="shared" si="1"/>
        <v>205.85410519520377</v>
      </c>
      <c r="AC5" s="316">
        <v>150.338278994061</v>
      </c>
      <c r="AD5" s="316">
        <v>171.372028728164</v>
      </c>
      <c r="AE5" s="316">
        <v>185.22042449029601</v>
      </c>
      <c r="AF5" s="316">
        <v>169.216631925451</v>
      </c>
      <c r="AG5" s="316"/>
      <c r="AH5" s="283">
        <f t="shared" si="2"/>
        <v>169.03684103449302</v>
      </c>
      <c r="AI5" s="283"/>
      <c r="AK5" s="17">
        <v>211.48000175110801</v>
      </c>
      <c r="AL5" s="17">
        <v>211.80871592112101</v>
      </c>
      <c r="AM5" s="17">
        <v>208.45172099794701</v>
      </c>
      <c r="AN5" s="17">
        <v>187.751710254692</v>
      </c>
      <c r="AO5" s="177"/>
      <c r="AP5" s="128"/>
      <c r="AQ5" s="240"/>
      <c r="AR5" s="5">
        <f t="shared" si="3"/>
        <v>204.87303723121698</v>
      </c>
    </row>
    <row r="6" spans="1:47" x14ac:dyDescent="0.2">
      <c r="B6" s="14"/>
      <c r="K6" s="342"/>
      <c r="L6" s="27">
        <v>18.75</v>
      </c>
      <c r="N6" s="194">
        <v>100</v>
      </c>
      <c r="O6" s="194">
        <v>100</v>
      </c>
      <c r="P6" s="194">
        <v>100</v>
      </c>
      <c r="Q6" s="194">
        <v>100</v>
      </c>
      <c r="R6" s="194">
        <v>100</v>
      </c>
      <c r="S6" s="190">
        <v>100</v>
      </c>
      <c r="T6" s="1" t="s">
        <v>6</v>
      </c>
      <c r="U6" s="321">
        <f t="shared" si="0"/>
        <v>100</v>
      </c>
      <c r="V6" s="314">
        <v>100</v>
      </c>
      <c r="W6" s="16">
        <v>100</v>
      </c>
      <c r="X6" s="16">
        <v>100</v>
      </c>
      <c r="Y6" s="16">
        <v>100</v>
      </c>
      <c r="Z6" s="1" t="s">
        <v>6</v>
      </c>
      <c r="AA6" s="13">
        <f t="shared" si="1"/>
        <v>100</v>
      </c>
      <c r="AC6" s="316">
        <v>100</v>
      </c>
      <c r="AD6" s="316">
        <v>100</v>
      </c>
      <c r="AE6" s="316">
        <v>97.432846917758297</v>
      </c>
      <c r="AF6" s="316">
        <v>102.27987895169299</v>
      </c>
      <c r="AG6" s="316">
        <v>112.038202114161</v>
      </c>
      <c r="AH6" s="283">
        <f t="shared" si="2"/>
        <v>102.35018559672245</v>
      </c>
      <c r="AI6" s="134"/>
      <c r="AK6" s="17">
        <v>100</v>
      </c>
      <c r="AL6" s="17">
        <v>100</v>
      </c>
      <c r="AM6" s="17">
        <v>100</v>
      </c>
      <c r="AN6" s="17">
        <v>100</v>
      </c>
      <c r="AO6" s="319">
        <v>100</v>
      </c>
      <c r="AP6" s="128"/>
      <c r="AQ6" s="1" t="s">
        <v>6</v>
      </c>
      <c r="AR6" s="5">
        <f t="shared" si="3"/>
        <v>100</v>
      </c>
    </row>
    <row r="7" spans="1:47" x14ac:dyDescent="0.2">
      <c r="B7" s="14"/>
      <c r="K7" s="342"/>
      <c r="L7" s="27">
        <v>24.433330000000002</v>
      </c>
      <c r="N7" s="194">
        <v>95.109431669500097</v>
      </c>
      <c r="O7" s="194">
        <v>92.786009590458406</v>
      </c>
      <c r="P7" s="194">
        <v>102.880590802323</v>
      </c>
      <c r="Q7" s="194">
        <v>107.44176912101599</v>
      </c>
      <c r="R7" s="194">
        <v>89.661899364650694</v>
      </c>
      <c r="S7" s="190">
        <v>90.411306001254601</v>
      </c>
      <c r="T7" s="1"/>
      <c r="U7" s="321">
        <f t="shared" si="0"/>
        <v>96.381834424867137</v>
      </c>
      <c r="V7" s="314">
        <v>102.50949719705901</v>
      </c>
      <c r="W7" s="16">
        <v>92.199498699220499</v>
      </c>
      <c r="X7" s="16">
        <v>94.326270368936406</v>
      </c>
      <c r="Y7" s="16">
        <v>97.088240697024602</v>
      </c>
      <c r="Z7" s="1"/>
      <c r="AA7" s="13">
        <f t="shared" si="1"/>
        <v>96.530876740560132</v>
      </c>
      <c r="AC7" s="316">
        <v>91.049118701155294</v>
      </c>
      <c r="AD7" s="317">
        <v>100</v>
      </c>
      <c r="AE7" s="316">
        <v>100</v>
      </c>
      <c r="AF7" s="316">
        <v>100</v>
      </c>
      <c r="AG7" s="316">
        <v>106.805099815273</v>
      </c>
      <c r="AH7" s="283">
        <f t="shared" si="2"/>
        <v>99.570843703285661</v>
      </c>
      <c r="AI7" s="134"/>
      <c r="AK7" s="17">
        <v>102.189332221915</v>
      </c>
      <c r="AL7" s="17">
        <v>104.648453971691</v>
      </c>
      <c r="AM7" s="17">
        <v>100.85688726191501</v>
      </c>
      <c r="AN7" s="17">
        <v>94.573907729714193</v>
      </c>
      <c r="AO7" s="177"/>
      <c r="AP7" s="128"/>
      <c r="AQ7" s="1"/>
      <c r="AR7" s="5">
        <f t="shared" si="3"/>
        <v>100.56714529630881</v>
      </c>
    </row>
    <row r="8" spans="1:47" x14ac:dyDescent="0.2">
      <c r="B8" s="14"/>
      <c r="K8" s="342"/>
      <c r="L8" s="27">
        <v>31.066669999999998</v>
      </c>
      <c r="N8" s="194">
        <v>107.693602474903</v>
      </c>
      <c r="O8" s="194">
        <v>101.694538284833</v>
      </c>
      <c r="P8" s="194">
        <v>118.35534265724201</v>
      </c>
      <c r="Q8" s="194">
        <v>126.021411351144</v>
      </c>
      <c r="R8" s="194">
        <v>100.497409673127</v>
      </c>
      <c r="S8" s="190">
        <v>101.84145103549</v>
      </c>
      <c r="T8" s="1"/>
      <c r="U8" s="321">
        <f t="shared" si="0"/>
        <v>109.35062591278984</v>
      </c>
      <c r="V8" s="314">
        <v>117.771755698929</v>
      </c>
      <c r="W8" s="16">
        <v>102.939308258446</v>
      </c>
      <c r="X8" s="16">
        <v>111.034280149841</v>
      </c>
      <c r="Y8" s="16">
        <v>115.81255528817999</v>
      </c>
      <c r="Z8" s="1"/>
      <c r="AA8" s="13">
        <f t="shared" si="1"/>
        <v>111.88947484884901</v>
      </c>
      <c r="AC8" s="316">
        <v>102.81339365790799</v>
      </c>
      <c r="AD8" s="316">
        <v>84.723151476731999</v>
      </c>
      <c r="AE8" s="316">
        <v>88.657884677059897</v>
      </c>
      <c r="AF8" s="316">
        <v>97.678054595244404</v>
      </c>
      <c r="AG8" s="316"/>
      <c r="AH8" s="283">
        <f t="shared" si="2"/>
        <v>93.468121101736074</v>
      </c>
      <c r="AI8" s="134"/>
      <c r="AK8" s="17">
        <v>117.860920489455</v>
      </c>
      <c r="AL8" s="17">
        <v>120.81855635726799</v>
      </c>
      <c r="AM8" s="17">
        <v>116.05546693046</v>
      </c>
      <c r="AN8" s="17">
        <v>110.60172492111199</v>
      </c>
      <c r="AO8" s="177"/>
      <c r="AP8" s="128"/>
      <c r="AQ8" s="1"/>
      <c r="AR8" s="5">
        <f t="shared" si="3"/>
        <v>116.33416717457375</v>
      </c>
    </row>
    <row r="9" spans="1:47" x14ac:dyDescent="0.2">
      <c r="B9" s="14"/>
      <c r="K9" s="342"/>
      <c r="L9" s="27">
        <v>36.883330000000001</v>
      </c>
      <c r="N9" s="194">
        <v>322.118816221001</v>
      </c>
      <c r="O9" s="194">
        <v>331.11024902702502</v>
      </c>
      <c r="P9" s="194">
        <v>342.98319344419599</v>
      </c>
      <c r="Q9" s="194">
        <v>412.21772468652802</v>
      </c>
      <c r="R9" s="194">
        <v>395.47441195805197</v>
      </c>
      <c r="S9" s="190">
        <v>365.95501041332898</v>
      </c>
      <c r="T9" s="1" t="s">
        <v>7</v>
      </c>
      <c r="U9" s="321">
        <f t="shared" si="0"/>
        <v>361.64323429168849</v>
      </c>
      <c r="V9" s="314">
        <v>386.10827530900798</v>
      </c>
      <c r="W9" s="16">
        <v>312.01030679056402</v>
      </c>
      <c r="X9" s="16">
        <v>417.19292885649799</v>
      </c>
      <c r="Y9" s="16">
        <v>339.23365859050699</v>
      </c>
      <c r="Z9" s="1" t="s">
        <v>7</v>
      </c>
      <c r="AA9" s="13">
        <f t="shared" si="1"/>
        <v>363.63629238664424</v>
      </c>
      <c r="AC9" s="316">
        <v>215.74490887561299</v>
      </c>
      <c r="AD9" s="317">
        <v>242.76848656780001</v>
      </c>
      <c r="AE9" s="316">
        <v>280.74923057149402</v>
      </c>
      <c r="AF9" s="316">
        <v>297.57798836392601</v>
      </c>
      <c r="AG9" s="316">
        <v>280.62316802556001</v>
      </c>
      <c r="AH9" s="283">
        <f t="shared" si="2"/>
        <v>263.4927564808786</v>
      </c>
      <c r="AI9" s="134"/>
      <c r="AK9" s="17">
        <v>323.26131703464199</v>
      </c>
      <c r="AL9" s="17">
        <v>283.661065834922</v>
      </c>
      <c r="AM9" s="17">
        <v>407.98073396514798</v>
      </c>
      <c r="AN9" s="17">
        <v>355.402668483387</v>
      </c>
      <c r="AO9" s="319">
        <v>329.635915624022</v>
      </c>
      <c r="AP9" s="128"/>
      <c r="AQ9" s="1" t="s">
        <v>7</v>
      </c>
      <c r="AR9" s="5">
        <f>AVERAGE(AK9:AP9)</f>
        <v>339.98834018842416</v>
      </c>
    </row>
    <row r="10" spans="1:47" x14ac:dyDescent="0.2">
      <c r="B10" s="14"/>
      <c r="K10" s="342"/>
      <c r="L10" s="27">
        <v>42.583329999999997</v>
      </c>
      <c r="N10" s="194">
        <v>307.726346211899</v>
      </c>
      <c r="O10" s="194">
        <v>324.00314789049003</v>
      </c>
      <c r="P10" s="194">
        <v>341.20945323704098</v>
      </c>
      <c r="Q10" s="194">
        <v>379.48469953323303</v>
      </c>
      <c r="R10" s="194">
        <v>343.52417266129299</v>
      </c>
      <c r="S10" s="190">
        <v>333.55859933569599</v>
      </c>
      <c r="T10" s="1"/>
      <c r="U10" s="321">
        <f t="shared" si="0"/>
        <v>338.25106981160872</v>
      </c>
      <c r="V10" s="314">
        <v>371.19701284065201</v>
      </c>
      <c r="W10" s="16">
        <v>319.628658615093</v>
      </c>
      <c r="X10" s="16">
        <v>394.84200492148801</v>
      </c>
      <c r="Y10" s="16">
        <v>336.71893605844002</v>
      </c>
      <c r="Z10" s="1"/>
      <c r="AA10" s="13">
        <f t="shared" si="1"/>
        <v>355.59665310891825</v>
      </c>
      <c r="AC10" s="316">
        <v>226.77763816838399</v>
      </c>
      <c r="AD10" s="316">
        <v>262.03371451349199</v>
      </c>
      <c r="AE10" s="316">
        <v>296.33837093834802</v>
      </c>
      <c r="AF10" s="316">
        <v>265.43206528189398</v>
      </c>
      <c r="AG10" s="316">
        <v>291.44862874043901</v>
      </c>
      <c r="AH10" s="283">
        <f t="shared" si="2"/>
        <v>268.40608352851143</v>
      </c>
      <c r="AI10" s="134"/>
      <c r="AK10" s="17">
        <v>330.90262947559398</v>
      </c>
      <c r="AL10" s="17">
        <v>363.703988267699</v>
      </c>
      <c r="AM10" s="17">
        <v>392.51161934590402</v>
      </c>
      <c r="AN10" s="17">
        <v>340.35102513260898</v>
      </c>
      <c r="AO10" s="177"/>
      <c r="AP10" s="128"/>
      <c r="AQ10" s="1"/>
      <c r="AR10" s="5">
        <f t="shared" si="3"/>
        <v>356.86731555545151</v>
      </c>
    </row>
    <row r="11" spans="1:47" x14ac:dyDescent="0.2">
      <c r="B11" s="14"/>
      <c r="K11" s="342"/>
      <c r="L11" s="27">
        <v>48.266669999999998</v>
      </c>
      <c r="N11" s="194">
        <v>311.88294173735898</v>
      </c>
      <c r="O11" s="194">
        <v>309.160325392787</v>
      </c>
      <c r="P11" s="194">
        <v>341.80387346482098</v>
      </c>
      <c r="Q11" s="194">
        <v>393.950617151355</v>
      </c>
      <c r="R11" s="194">
        <v>330.047749647545</v>
      </c>
      <c r="S11" s="190">
        <v>331.83180191794003</v>
      </c>
      <c r="T11" s="1"/>
      <c r="U11" s="321">
        <f t="shared" si="0"/>
        <v>336.44621821863456</v>
      </c>
      <c r="V11" s="314">
        <v>361.74323980260198</v>
      </c>
      <c r="W11" s="16">
        <v>322.16550007929999</v>
      </c>
      <c r="X11" s="16">
        <v>371.51895817343802</v>
      </c>
      <c r="Y11" s="16">
        <v>325.16430540599498</v>
      </c>
      <c r="Z11" s="1"/>
      <c r="AA11" s="13">
        <f t="shared" si="1"/>
        <v>345.14800086533376</v>
      </c>
      <c r="AC11" s="316">
        <v>236.513771099401</v>
      </c>
      <c r="AD11" s="316">
        <v>280.23604909227998</v>
      </c>
      <c r="AE11" s="316">
        <v>300.85752913020099</v>
      </c>
      <c r="AF11" s="316">
        <v>276.57872473089799</v>
      </c>
      <c r="AG11" s="316"/>
      <c r="AH11" s="283">
        <f t="shared" si="2"/>
        <v>273.546518513195</v>
      </c>
      <c r="AI11" s="134"/>
      <c r="AK11" s="17">
        <v>356.48446411916098</v>
      </c>
      <c r="AL11" s="17">
        <v>373.68817452406398</v>
      </c>
      <c r="AM11" s="17">
        <v>380.17089648378601</v>
      </c>
      <c r="AN11" s="17">
        <v>333.11967292801501</v>
      </c>
      <c r="AO11" s="177"/>
      <c r="AP11" s="128"/>
      <c r="AQ11" s="1"/>
      <c r="AR11" s="5">
        <f t="shared" si="3"/>
        <v>360.86580201375648</v>
      </c>
    </row>
    <row r="12" spans="1:47" x14ac:dyDescent="0.2">
      <c r="B12" s="14"/>
      <c r="K12" s="342"/>
      <c r="L12" s="27">
        <v>54.1</v>
      </c>
      <c r="N12" s="194">
        <v>79.779483949489702</v>
      </c>
      <c r="O12" s="194">
        <v>70.1601006558883</v>
      </c>
      <c r="P12" s="194">
        <v>77.7210274335972</v>
      </c>
      <c r="Q12" s="194">
        <v>80.288206759172596</v>
      </c>
      <c r="R12" s="194">
        <v>66.092429231034302</v>
      </c>
      <c r="S12" s="190">
        <v>57.706422188308998</v>
      </c>
      <c r="T12" s="1" t="s">
        <v>8</v>
      </c>
      <c r="U12" s="321">
        <f t="shared" si="0"/>
        <v>71.957945036248518</v>
      </c>
      <c r="V12" s="314">
        <v>66.438412642962305</v>
      </c>
      <c r="W12" s="16">
        <v>56.120704401190402</v>
      </c>
      <c r="X12" s="16">
        <v>52.705908840367201</v>
      </c>
      <c r="Y12" s="16">
        <v>54.867130496721799</v>
      </c>
      <c r="Z12" s="1" t="s">
        <v>8</v>
      </c>
      <c r="AA12" s="13">
        <f t="shared" si="1"/>
        <v>57.533039095310428</v>
      </c>
      <c r="AC12" s="316">
        <v>56.9738666650548</v>
      </c>
      <c r="AD12" s="316">
        <v>60.8860751500589</v>
      </c>
      <c r="AE12" s="316">
        <v>48.4205140183739</v>
      </c>
      <c r="AF12" s="316">
        <v>60.801610886375698</v>
      </c>
      <c r="AG12" s="316">
        <v>63.935436391994998</v>
      </c>
      <c r="AH12" s="283">
        <f t="shared" si="2"/>
        <v>58.203500622371656</v>
      </c>
      <c r="AI12" s="134"/>
      <c r="AK12" s="17">
        <v>76.418600495193203</v>
      </c>
      <c r="AL12" s="17">
        <v>52.418027218178104</v>
      </c>
      <c r="AM12" s="17">
        <v>72.899504850344002</v>
      </c>
      <c r="AN12" s="192">
        <v>75.042418053222093</v>
      </c>
      <c r="AO12" s="318">
        <v>49.088807013676202</v>
      </c>
      <c r="AP12" s="128"/>
      <c r="AQ12" s="1" t="s">
        <v>8</v>
      </c>
      <c r="AR12" s="5">
        <f t="shared" si="3"/>
        <v>65.173471526122725</v>
      </c>
    </row>
    <row r="13" spans="1:47" x14ac:dyDescent="0.2">
      <c r="B13" s="14"/>
      <c r="K13" s="342"/>
      <c r="L13" s="27">
        <v>59.75</v>
      </c>
      <c r="N13" s="194">
        <v>65.741942637914406</v>
      </c>
      <c r="O13" s="194">
        <v>60.942306217256203</v>
      </c>
      <c r="P13" s="194">
        <v>69.299453967716801</v>
      </c>
      <c r="Q13" s="194">
        <v>71.368335751298204</v>
      </c>
      <c r="R13" s="194">
        <v>58.651310495152302</v>
      </c>
      <c r="S13" s="194">
        <v>55.9008189879874</v>
      </c>
      <c r="U13" s="321">
        <f t="shared" si="0"/>
        <v>63.650694676220887</v>
      </c>
      <c r="V13" s="314">
        <v>64.937773565221093</v>
      </c>
      <c r="W13" s="16">
        <v>54.272873846883897</v>
      </c>
      <c r="X13" s="16">
        <v>51.2453683866284</v>
      </c>
      <c r="Y13" s="16">
        <v>54.428078934451499</v>
      </c>
      <c r="AA13" s="13">
        <f t="shared" si="1"/>
        <v>56.221023683296224</v>
      </c>
      <c r="AC13" s="316">
        <v>56.6828270564707</v>
      </c>
      <c r="AD13" s="316">
        <v>50.7245265788765</v>
      </c>
      <c r="AE13" s="316">
        <v>70.522684639253896</v>
      </c>
      <c r="AF13" s="316">
        <v>69.515772590912306</v>
      </c>
      <c r="AG13" s="316">
        <v>62.636711565822097</v>
      </c>
      <c r="AH13" s="283">
        <f t="shared" si="2"/>
        <v>62.016504486267102</v>
      </c>
      <c r="AI13" s="283"/>
      <c r="AK13" s="17">
        <v>63.741239454415499</v>
      </c>
      <c r="AL13" s="17">
        <v>69.008987777965999</v>
      </c>
      <c r="AM13" s="17">
        <v>64.604490164473205</v>
      </c>
      <c r="AN13" s="17">
        <v>63.680817298957102</v>
      </c>
      <c r="AO13" s="177"/>
      <c r="AP13" s="210"/>
      <c r="AQ13" s="240"/>
      <c r="AR13" s="5">
        <f t="shared" si="3"/>
        <v>65.258883673952951</v>
      </c>
    </row>
    <row r="14" spans="1:47" ht="17" thickBot="1" x14ac:dyDescent="0.25">
      <c r="B14" s="14" t="s">
        <v>54</v>
      </c>
      <c r="K14" s="342"/>
      <c r="L14" s="64">
        <v>65.433329999999998</v>
      </c>
      <c r="N14" s="194">
        <v>61.478625218419403</v>
      </c>
      <c r="O14" s="194">
        <v>62.373244727565897</v>
      </c>
      <c r="P14" s="194">
        <v>65.880276306658899</v>
      </c>
      <c r="Q14" s="194">
        <v>67.247942926187605</v>
      </c>
      <c r="R14" s="194">
        <v>55.8466877634106</v>
      </c>
      <c r="S14" s="194">
        <v>54.0554410663498</v>
      </c>
      <c r="U14" s="321">
        <f t="shared" si="0"/>
        <v>61.147036334765367</v>
      </c>
      <c r="V14" s="314">
        <v>61.573392094831</v>
      </c>
      <c r="W14" s="16">
        <v>51.883471220274302</v>
      </c>
      <c r="X14" s="16">
        <v>52.844264476222698</v>
      </c>
      <c r="Y14" s="16">
        <v>54.869003983941397</v>
      </c>
      <c r="Z14" s="8"/>
      <c r="AA14" s="13">
        <f t="shared" si="1"/>
        <v>55.292532943817349</v>
      </c>
      <c r="AC14" s="316">
        <v>51.525594001902299</v>
      </c>
      <c r="AD14" s="316">
        <v>47.398603996264001</v>
      </c>
      <c r="AE14" s="316">
        <v>64.073720624139</v>
      </c>
      <c r="AF14" s="316">
        <v>65.209526192001803</v>
      </c>
      <c r="AG14" s="316"/>
      <c r="AH14" s="283">
        <f t="shared" si="2"/>
        <v>57.051861203576777</v>
      </c>
      <c r="AI14" s="283"/>
      <c r="AK14" s="17">
        <v>58.903570920405897</v>
      </c>
      <c r="AL14" s="17">
        <v>61.606373605074502</v>
      </c>
      <c r="AM14" s="17">
        <v>60.046161063214903</v>
      </c>
      <c r="AN14" s="17">
        <v>60.880645502056097</v>
      </c>
      <c r="AO14" s="177"/>
      <c r="AP14" s="128"/>
      <c r="AQ14" s="240"/>
      <c r="AR14" s="5">
        <f>AVERAGE(AK14:AP14)</f>
        <v>60.359187772687847</v>
      </c>
    </row>
    <row r="15" spans="1:47" x14ac:dyDescent="0.2">
      <c r="B15" s="14"/>
      <c r="AH15" s="283"/>
      <c r="AI15" s="283"/>
    </row>
    <row r="16" spans="1:47" ht="17" thickBo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119"/>
      <c r="M16" s="1" t="s">
        <v>9</v>
      </c>
      <c r="N16" s="8">
        <f>AVERAGE(N12:N14)</f>
        <v>69.000017268607834</v>
      </c>
      <c r="O16" s="8">
        <f t="shared" ref="O16:R16" si="4">AVERAGE(O12:O14)</f>
        <v>64.491883866903464</v>
      </c>
      <c r="P16" s="8">
        <f t="shared" si="4"/>
        <v>70.966919235990972</v>
      </c>
      <c r="Q16" s="8">
        <f t="shared" si="4"/>
        <v>72.968161812219464</v>
      </c>
      <c r="R16" s="8">
        <f t="shared" si="4"/>
        <v>60.19680916319907</v>
      </c>
      <c r="S16" s="8"/>
      <c r="U16" s="1" t="s">
        <v>9</v>
      </c>
      <c r="V16" s="8">
        <f t="shared" ref="V16:Y16" si="5">AVERAGE(V12:V14)</f>
        <v>64.316526101004811</v>
      </c>
      <c r="W16" s="8">
        <f t="shared" si="5"/>
        <v>54.092349822782865</v>
      </c>
      <c r="X16" s="8">
        <f t="shared" si="5"/>
        <v>52.265180567739435</v>
      </c>
      <c r="Y16" s="8">
        <f t="shared" si="5"/>
        <v>54.721404471704908</v>
      </c>
      <c r="Z16" s="8"/>
      <c r="AB16" s="1" t="s">
        <v>9</v>
      </c>
      <c r="AC16" s="8">
        <f>AVERAGE(AC12:AC14)</f>
        <v>55.060762574475937</v>
      </c>
      <c r="AD16" s="8">
        <f>AVERAGE(AD12:AD14)</f>
        <v>53.003068575066465</v>
      </c>
      <c r="AE16" s="8">
        <f>AVERAGE(AE12:AE14)</f>
        <v>61.005639760588927</v>
      </c>
      <c r="AF16" s="8">
        <f>AVERAGE(AF12:AF14)</f>
        <v>65.175636556429936</v>
      </c>
      <c r="AG16" s="8">
        <f>AVERAGE(AG12:AG14)</f>
        <v>63.286073978908547</v>
      </c>
      <c r="AH16" s="142"/>
      <c r="AI16" s="142"/>
      <c r="AK16" s="8">
        <f>AVERAGE(AK12:AK14)</f>
        <v>66.354470290004869</v>
      </c>
      <c r="AL16" s="8">
        <f t="shared" ref="AL16:AN16" si="6">AVERAGE(AL12:AL14)</f>
        <v>61.011129533739535</v>
      </c>
      <c r="AM16" s="8">
        <f t="shared" si="6"/>
        <v>65.850052026010701</v>
      </c>
      <c r="AN16" s="8">
        <f t="shared" si="6"/>
        <v>66.534626951411767</v>
      </c>
      <c r="AO16" s="8"/>
      <c r="AP16" s="8"/>
      <c r="AQ16" s="8"/>
      <c r="AT16" s="8"/>
      <c r="AU16" s="8"/>
    </row>
    <row r="17" spans="1:75" x14ac:dyDescent="0.2">
      <c r="A17" s="20"/>
      <c r="B17" s="21" t="s">
        <v>10</v>
      </c>
      <c r="C17" s="359" t="s">
        <v>11</v>
      </c>
      <c r="D17" s="359"/>
      <c r="E17" s="373" t="s">
        <v>49</v>
      </c>
      <c r="F17" s="373"/>
      <c r="G17" s="362" t="s">
        <v>44</v>
      </c>
      <c r="H17" s="362"/>
      <c r="I17" s="374" t="s">
        <v>50</v>
      </c>
      <c r="J17" s="375" t="s">
        <v>13</v>
      </c>
      <c r="K17" s="116"/>
    </row>
    <row r="18" spans="1:75" x14ac:dyDescent="0.2">
      <c r="A18" s="20"/>
      <c r="B18" s="22" t="s">
        <v>15</v>
      </c>
      <c r="C18" s="23" t="s">
        <v>16</v>
      </c>
      <c r="D18" s="23" t="s">
        <v>17</v>
      </c>
      <c r="E18" s="178" t="s">
        <v>18</v>
      </c>
      <c r="F18" s="178" t="s">
        <v>17</v>
      </c>
      <c r="G18" s="176" t="s">
        <v>18</v>
      </c>
      <c r="H18" s="176" t="s">
        <v>17</v>
      </c>
      <c r="I18" s="177" t="s">
        <v>18</v>
      </c>
      <c r="J18" s="179" t="s">
        <v>17</v>
      </c>
      <c r="K18" s="113"/>
      <c r="L18" s="26"/>
      <c r="M18" s="113"/>
      <c r="N18" s="113"/>
      <c r="O18" s="113"/>
      <c r="P18" s="113"/>
      <c r="Q18" s="113"/>
      <c r="R18" s="113"/>
      <c r="S18" s="113"/>
    </row>
    <row r="19" spans="1:75" x14ac:dyDescent="0.2">
      <c r="A19" s="20"/>
      <c r="B19" s="27">
        <v>1.35</v>
      </c>
      <c r="C19" s="283">
        <v>189.666700270154</v>
      </c>
      <c r="D19" s="283">
        <v>20.321549738756197</v>
      </c>
      <c r="E19" s="180">
        <v>212.9460991428862</v>
      </c>
      <c r="F19" s="180">
        <f>STDEV(N3:S3)</f>
        <v>9.629946271391109</v>
      </c>
      <c r="G19" s="121">
        <v>227.68097888522024</v>
      </c>
      <c r="H19" s="121">
        <f>STDEV(V3:Y3)</f>
        <v>8.0333876311465033</v>
      </c>
      <c r="I19" s="128">
        <v>213.74465705761321</v>
      </c>
      <c r="J19" s="181">
        <f>STDEV(AK3:AO3)</f>
        <v>25.562036616050772</v>
      </c>
      <c r="M19" s="114" t="s">
        <v>56</v>
      </c>
      <c r="Z19" s="117"/>
    </row>
    <row r="20" spans="1:75" x14ac:dyDescent="0.2">
      <c r="A20" s="20"/>
      <c r="B20" s="27">
        <v>7.1</v>
      </c>
      <c r="C20" s="283">
        <v>168.46829932219615</v>
      </c>
      <c r="D20" s="283">
        <v>14.981295684311736</v>
      </c>
      <c r="E20" s="180">
        <v>197.0709503602408</v>
      </c>
      <c r="F20" s="180">
        <f t="shared" ref="F20:F30" si="7">STDEV(N4:S4)</f>
        <v>7.8106758509395959</v>
      </c>
      <c r="G20" s="121">
        <v>208.22503082168024</v>
      </c>
      <c r="H20" s="121">
        <f t="shared" ref="H20:H30" si="8">STDEV(V4:Y4)</f>
        <v>9.5704257390360468</v>
      </c>
      <c r="I20" s="128">
        <v>206.68766997360925</v>
      </c>
      <c r="J20" s="181">
        <f t="shared" ref="J20:J30" si="9">STDEV(AK4:AO4)</f>
        <v>12.148366435078813</v>
      </c>
      <c r="M20" s="376" t="s">
        <v>19</v>
      </c>
      <c r="N20" s="376"/>
      <c r="O20" s="376"/>
      <c r="P20" s="376"/>
      <c r="Z20" s="117"/>
    </row>
    <row r="21" spans="1:75" ht="17" thickBot="1" x14ac:dyDescent="0.25">
      <c r="A21" s="20"/>
      <c r="B21" s="27">
        <v>12.85</v>
      </c>
      <c r="C21" s="283">
        <v>169.86395995217214</v>
      </c>
      <c r="D21" s="283">
        <v>13.645119026115776</v>
      </c>
      <c r="E21" s="180">
        <v>195.77337188297648</v>
      </c>
      <c r="F21" s="180">
        <f t="shared" si="7"/>
        <v>7.5268227452669949</v>
      </c>
      <c r="G21" s="121">
        <v>205.85410519520377</v>
      </c>
      <c r="H21" s="121">
        <f t="shared" si="8"/>
        <v>10.185372811957542</v>
      </c>
      <c r="I21" s="128">
        <v>204.87303723121698</v>
      </c>
      <c r="J21" s="181">
        <f t="shared" si="9"/>
        <v>11.5137951171052</v>
      </c>
      <c r="M21" s="332"/>
      <c r="N21" s="332"/>
      <c r="O21" s="332"/>
      <c r="P21" s="332"/>
      <c r="Q21" s="29"/>
      <c r="R21" s="29"/>
      <c r="T21" s="30" t="s">
        <v>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1"/>
      <c r="AF21" s="333" t="s">
        <v>21</v>
      </c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1"/>
      <c r="AR21" s="1"/>
      <c r="AS21" s="334" t="s">
        <v>22</v>
      </c>
      <c r="AT21" s="334"/>
      <c r="AU21" s="334"/>
      <c r="AV21" s="334"/>
      <c r="AW21" s="334"/>
      <c r="AX21" s="32"/>
      <c r="AY21" s="333" t="s">
        <v>23</v>
      </c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1"/>
      <c r="BK21" s="334" t="s">
        <v>24</v>
      </c>
      <c r="BL21" s="334"/>
      <c r="BM21" s="334"/>
      <c r="BN21" s="334"/>
      <c r="BO21" s="334"/>
      <c r="BS21" s="354" t="s">
        <v>25</v>
      </c>
      <c r="BT21" s="354"/>
      <c r="BU21" s="354"/>
      <c r="BV21" s="354"/>
      <c r="BW21" s="354"/>
    </row>
    <row r="22" spans="1:75" ht="17" thickTop="1" x14ac:dyDescent="0.2">
      <c r="A22" s="20"/>
      <c r="B22" s="27">
        <v>18.75</v>
      </c>
      <c r="C22" s="283">
        <v>100</v>
      </c>
      <c r="D22" s="283">
        <v>0</v>
      </c>
      <c r="E22" s="180">
        <v>100</v>
      </c>
      <c r="F22" s="180">
        <f t="shared" si="7"/>
        <v>0</v>
      </c>
      <c r="G22" s="121">
        <v>100</v>
      </c>
      <c r="H22" s="121">
        <f t="shared" si="8"/>
        <v>0</v>
      </c>
      <c r="I22" s="128">
        <v>100</v>
      </c>
      <c r="J22" s="181">
        <f t="shared" si="9"/>
        <v>0</v>
      </c>
      <c r="M22" s="323" t="s">
        <v>26</v>
      </c>
      <c r="N22" s="323"/>
      <c r="O22" s="323"/>
      <c r="P22" s="323"/>
      <c r="Q22" s="34"/>
      <c r="R22" s="34"/>
      <c r="T22" s="345" t="s">
        <v>27</v>
      </c>
      <c r="U22" s="345"/>
      <c r="V22" s="345"/>
      <c r="W22" s="345"/>
      <c r="X22" s="345"/>
      <c r="Y22" s="33"/>
      <c r="Z22" s="346" t="s">
        <v>28</v>
      </c>
      <c r="AA22" s="346"/>
      <c r="AB22" s="346"/>
      <c r="AC22" s="346"/>
      <c r="AD22" s="346"/>
      <c r="AF22" s="347" t="s">
        <v>29</v>
      </c>
      <c r="AG22" s="347"/>
      <c r="AH22" s="347"/>
      <c r="AI22" s="347"/>
      <c r="AJ22" s="347"/>
      <c r="AK22" s="33"/>
      <c r="AL22" s="342" t="s">
        <v>30</v>
      </c>
      <c r="AM22" s="342"/>
      <c r="AN22" s="342"/>
      <c r="AO22" s="342"/>
      <c r="AP22" s="342"/>
      <c r="AQ22" s="33"/>
      <c r="AR22" s="33"/>
      <c r="AS22" s="343" t="s">
        <v>31</v>
      </c>
      <c r="AT22" s="343"/>
      <c r="AU22" s="343"/>
      <c r="AV22" s="343"/>
      <c r="AW22" s="343"/>
      <c r="AX22" s="34"/>
      <c r="AY22" s="323" t="s">
        <v>32</v>
      </c>
      <c r="AZ22" s="323"/>
      <c r="BA22" s="323"/>
      <c r="BB22" s="323"/>
      <c r="BC22" s="323"/>
      <c r="BE22" s="342" t="s">
        <v>33</v>
      </c>
      <c r="BF22" s="342"/>
      <c r="BG22" s="342"/>
      <c r="BH22" s="342"/>
      <c r="BI22" s="342"/>
      <c r="BJ22" s="33"/>
      <c r="BK22" s="343" t="s">
        <v>34</v>
      </c>
      <c r="BL22" s="343"/>
      <c r="BM22" s="343"/>
      <c r="BN22" s="343"/>
      <c r="BO22" s="343"/>
      <c r="BS22" s="323" t="s">
        <v>35</v>
      </c>
      <c r="BT22" s="323"/>
      <c r="BU22" s="323"/>
      <c r="BV22" s="323"/>
      <c r="BW22" s="323"/>
    </row>
    <row r="23" spans="1:75" ht="34" x14ac:dyDescent="0.2">
      <c r="A23" s="20"/>
      <c r="B23" s="27">
        <v>24.433330000000002</v>
      </c>
      <c r="C23" s="283">
        <v>89.631625543412298</v>
      </c>
      <c r="D23" s="283">
        <v>6.1418219169957808</v>
      </c>
      <c r="E23" s="180">
        <v>96.381834424867137</v>
      </c>
      <c r="F23" s="180">
        <f t="shared" si="7"/>
        <v>7.2098500930173035</v>
      </c>
      <c r="G23" s="121">
        <v>96.530876740560132</v>
      </c>
      <c r="H23" s="121">
        <f t="shared" si="8"/>
        <v>4.4600329645132897</v>
      </c>
      <c r="I23" s="128">
        <v>100.56714529630881</v>
      </c>
      <c r="J23" s="181">
        <f t="shared" si="9"/>
        <v>4.2930726316408805</v>
      </c>
      <c r="M23" s="35" t="s">
        <v>14</v>
      </c>
      <c r="N23" s="120" t="s">
        <v>36</v>
      </c>
      <c r="O23" s="37" t="s">
        <v>51</v>
      </c>
      <c r="P23" s="38" t="s">
        <v>1</v>
      </c>
      <c r="Q23" s="39"/>
      <c r="T23" s="35" t="s">
        <v>14</v>
      </c>
      <c r="U23" s="120" t="s">
        <v>36</v>
      </c>
      <c r="V23" s="37" t="s">
        <v>45</v>
      </c>
      <c r="W23" s="38" t="s">
        <v>1</v>
      </c>
      <c r="X23" s="39"/>
      <c r="Z23" s="35" t="s">
        <v>14</v>
      </c>
      <c r="AA23" s="120" t="s">
        <v>36</v>
      </c>
      <c r="AB23" s="37" t="s">
        <v>45</v>
      </c>
      <c r="AC23" s="38" t="s">
        <v>1</v>
      </c>
      <c r="AD23" s="39"/>
      <c r="AF23" s="40" t="s">
        <v>14</v>
      </c>
      <c r="AG23" s="41" t="s">
        <v>36</v>
      </c>
      <c r="AH23" s="37" t="s">
        <v>45</v>
      </c>
      <c r="AI23" s="38" t="s">
        <v>1</v>
      </c>
      <c r="AJ23" s="39"/>
      <c r="AL23" s="40" t="s">
        <v>14</v>
      </c>
      <c r="AM23" s="41" t="s">
        <v>36</v>
      </c>
      <c r="AN23" s="37" t="s">
        <v>45</v>
      </c>
      <c r="AO23" s="38" t="s">
        <v>1</v>
      </c>
      <c r="AP23" s="39"/>
      <c r="AS23" s="40" t="s">
        <v>14</v>
      </c>
      <c r="AT23" s="41" t="s">
        <v>36</v>
      </c>
      <c r="AU23" s="37" t="s">
        <v>45</v>
      </c>
      <c r="AV23" s="38" t="s">
        <v>1</v>
      </c>
      <c r="AW23" s="39"/>
      <c r="AY23" s="40" t="s">
        <v>14</v>
      </c>
      <c r="AZ23" s="41" t="s">
        <v>36</v>
      </c>
      <c r="BA23" s="37" t="s">
        <v>45</v>
      </c>
      <c r="BB23" s="38" t="s">
        <v>1</v>
      </c>
      <c r="BC23" s="39"/>
      <c r="BE23" s="40" t="s">
        <v>14</v>
      </c>
      <c r="BF23" s="41" t="s">
        <v>36</v>
      </c>
      <c r="BG23" s="37" t="s">
        <v>45</v>
      </c>
      <c r="BH23" s="38" t="s">
        <v>1</v>
      </c>
      <c r="BI23" s="39"/>
      <c r="BK23" s="40" t="s">
        <v>14</v>
      </c>
      <c r="BL23" s="41" t="s">
        <v>36</v>
      </c>
      <c r="BM23" s="37" t="s">
        <v>45</v>
      </c>
      <c r="BN23" s="38" t="s">
        <v>1</v>
      </c>
      <c r="BO23" s="39"/>
      <c r="BS23" s="40" t="s">
        <v>14</v>
      </c>
      <c r="BT23" s="41" t="s">
        <v>36</v>
      </c>
      <c r="BU23" s="37" t="s">
        <v>12</v>
      </c>
      <c r="BV23" s="38" t="s">
        <v>1</v>
      </c>
      <c r="BW23" s="39"/>
    </row>
    <row r="24" spans="1:75" s="8" customFormat="1" x14ac:dyDescent="0.2">
      <c r="A24" s="156"/>
      <c r="B24" s="157">
        <v>31.066669999999998</v>
      </c>
      <c r="C24" s="283">
        <v>102.80490384711167</v>
      </c>
      <c r="D24" s="283">
        <v>6.5477195218454538</v>
      </c>
      <c r="E24" s="180">
        <v>109.35062591278984</v>
      </c>
      <c r="F24" s="180">
        <f t="shared" si="7"/>
        <v>10.536873922983224</v>
      </c>
      <c r="G24" s="121">
        <v>111.88947484884901</v>
      </c>
      <c r="H24" s="121">
        <f t="shared" si="8"/>
        <v>6.6037521683221048</v>
      </c>
      <c r="I24" s="128">
        <v>116.33416717457375</v>
      </c>
      <c r="J24" s="181">
        <f t="shared" si="9"/>
        <v>4.2964826715857072</v>
      </c>
      <c r="M24" s="60">
        <v>66.438412642962305</v>
      </c>
      <c r="N24" s="43">
        <v>56.9738666650548</v>
      </c>
      <c r="O24" s="93">
        <v>76.418600495193203</v>
      </c>
      <c r="P24" s="48">
        <v>79.779483949489702</v>
      </c>
      <c r="Q24" s="9"/>
      <c r="R24" s="43"/>
      <c r="S24" s="43"/>
      <c r="T24" s="174">
        <v>238.32938071259201</v>
      </c>
      <c r="U24" s="43">
        <v>158.03867942822399</v>
      </c>
      <c r="V24" s="175">
        <v>243.17463621101399</v>
      </c>
      <c r="W24" s="19">
        <v>204.18527796499399</v>
      </c>
      <c r="X24" s="45"/>
      <c r="Y24" s="9"/>
      <c r="Z24" s="158">
        <f>T24-M24</f>
        <v>171.89096806962971</v>
      </c>
      <c r="AA24" s="159">
        <f t="shared" ref="AA24:AC39" si="10">U24-N24</f>
        <v>101.06481276316919</v>
      </c>
      <c r="AB24" s="160">
        <f t="shared" si="10"/>
        <v>166.75603571582079</v>
      </c>
      <c r="AC24" s="161">
        <f t="shared" si="10"/>
        <v>124.40579401550428</v>
      </c>
      <c r="AD24" s="49"/>
      <c r="AF24" s="60">
        <v>100</v>
      </c>
      <c r="AG24" s="8">
        <v>100</v>
      </c>
      <c r="AH24" s="58">
        <v>100</v>
      </c>
      <c r="AI24" s="19">
        <v>100</v>
      </c>
      <c r="AJ24" s="45"/>
      <c r="AL24" s="60">
        <f t="shared" ref="AL24:AL35" si="11">AF24-M24</f>
        <v>33.561587357037695</v>
      </c>
      <c r="AM24" s="8">
        <f t="shared" ref="AM24:AO39" si="12">AG24-N24</f>
        <v>43.0261333349452</v>
      </c>
      <c r="AN24" s="58">
        <f t="shared" si="12"/>
        <v>23.581399504806797</v>
      </c>
      <c r="AO24" s="59">
        <f t="shared" si="12"/>
        <v>20.220516050510298</v>
      </c>
      <c r="AP24" s="60"/>
      <c r="AS24" s="60">
        <f t="shared" ref="AS24:AS35" si="13">Z24-AL24</f>
        <v>138.32938071259201</v>
      </c>
      <c r="AT24" s="162">
        <f t="shared" ref="AT24:AV39" si="14">AA24-AM24</f>
        <v>58.038679428223986</v>
      </c>
      <c r="AU24" s="58">
        <f t="shared" ref="AU24:AU26" si="15">V24-AN24</f>
        <v>219.59323670620719</v>
      </c>
      <c r="AV24" s="61">
        <f t="shared" si="14"/>
        <v>104.18527796499399</v>
      </c>
      <c r="AW24" s="62"/>
      <c r="AY24" s="60">
        <v>386.10827530900798</v>
      </c>
      <c r="AZ24" s="8">
        <v>215.74490887561299</v>
      </c>
      <c r="BA24" s="97">
        <v>323.26131703464199</v>
      </c>
      <c r="BB24" s="19">
        <v>322.118816221001</v>
      </c>
      <c r="BC24" s="45"/>
      <c r="BE24" s="60">
        <f t="shared" ref="BE24:BE35" si="16">AY24-M24</f>
        <v>319.66986266604567</v>
      </c>
      <c r="BF24" s="8">
        <f t="shared" ref="BF24:BH39" si="17">AZ24-N24</f>
        <v>158.77104221055819</v>
      </c>
      <c r="BG24" s="58">
        <f t="shared" si="17"/>
        <v>246.84271653944879</v>
      </c>
      <c r="BH24" s="59">
        <f t="shared" si="17"/>
        <v>242.3393322715113</v>
      </c>
      <c r="BI24" s="60"/>
      <c r="BK24" s="60">
        <f t="shared" ref="BK24:BK35" si="18">BE24-Z24</f>
        <v>147.77889459641597</v>
      </c>
      <c r="BL24" s="8">
        <f t="shared" ref="BL24:BN39" si="19">BF24-AA24</f>
        <v>57.706229447389006</v>
      </c>
      <c r="BM24" s="97">
        <f t="shared" ref="BM24:BM34" si="20">BG24-AB24</f>
        <v>80.086680823628001</v>
      </c>
      <c r="BN24" s="61">
        <f t="shared" si="19"/>
        <v>117.93353825600701</v>
      </c>
      <c r="BO24" s="60"/>
      <c r="BS24" s="60">
        <f t="shared" ref="BS24:BS35" si="21">100*AS24/M24</f>
        <v>208.20693211917816</v>
      </c>
      <c r="BT24" s="8">
        <f t="shared" ref="BT24:BV39" si="22">100*AT24/N24</f>
        <v>101.86894944208218</v>
      </c>
      <c r="BU24" s="58">
        <f t="shared" si="22"/>
        <v>287.35574229734789</v>
      </c>
      <c r="BV24" s="61">
        <f t="shared" si="22"/>
        <v>130.5915666626224</v>
      </c>
      <c r="BW24" s="62"/>
    </row>
    <row r="25" spans="1:75" s="8" customFormat="1" x14ac:dyDescent="0.2">
      <c r="A25" s="156"/>
      <c r="B25" s="157">
        <v>36.883330000000001</v>
      </c>
      <c r="C25" s="283">
        <v>269.27135646981026</v>
      </c>
      <c r="D25" s="283">
        <v>34.707587800586175</v>
      </c>
      <c r="E25" s="180">
        <v>361.64323429168849</v>
      </c>
      <c r="F25" s="180">
        <f t="shared" si="7"/>
        <v>36.231364897675739</v>
      </c>
      <c r="G25" s="121">
        <v>363.63629238664424</v>
      </c>
      <c r="H25" s="121">
        <f t="shared" si="8"/>
        <v>47.024937538084011</v>
      </c>
      <c r="I25" s="128">
        <v>339.98834018842416</v>
      </c>
      <c r="J25" s="181">
        <f t="shared" si="9"/>
        <v>45.881082600341848</v>
      </c>
      <c r="M25" s="60">
        <v>64.937773565221093</v>
      </c>
      <c r="N25" s="43">
        <v>56.6828270564707</v>
      </c>
      <c r="O25" s="93">
        <v>63.741239454415499</v>
      </c>
      <c r="P25" s="48">
        <v>65.741942637914406</v>
      </c>
      <c r="Q25" s="9"/>
      <c r="R25" s="43"/>
      <c r="S25" s="43"/>
      <c r="T25" s="174">
        <v>221.32929061458799</v>
      </c>
      <c r="U25" s="43">
        <v>146.04764555621799</v>
      </c>
      <c r="V25" s="175">
        <v>213.25536338466401</v>
      </c>
      <c r="W25" s="19">
        <v>194.48425324497799</v>
      </c>
      <c r="X25" s="45"/>
      <c r="Y25" s="9"/>
      <c r="Z25" s="158">
        <f t="shared" ref="Z25:Z35" si="23">T25-M25</f>
        <v>156.39151704936688</v>
      </c>
      <c r="AA25" s="159">
        <f t="shared" si="10"/>
        <v>89.364818499747287</v>
      </c>
      <c r="AB25" s="160">
        <f t="shared" si="10"/>
        <v>149.5141239302485</v>
      </c>
      <c r="AC25" s="161">
        <f t="shared" si="10"/>
        <v>128.74231060706359</v>
      </c>
      <c r="AD25" s="49"/>
      <c r="AF25" s="60">
        <v>102.50949719705901</v>
      </c>
      <c r="AG25" s="8">
        <v>91.049118701155294</v>
      </c>
      <c r="AH25" s="58">
        <v>102.189332221915</v>
      </c>
      <c r="AI25" s="19">
        <v>95.109431669500097</v>
      </c>
      <c r="AJ25" s="45"/>
      <c r="AL25" s="60">
        <f t="shared" si="11"/>
        <v>37.571723631837912</v>
      </c>
      <c r="AM25" s="8">
        <f t="shared" si="12"/>
        <v>34.366291644684594</v>
      </c>
      <c r="AN25" s="58">
        <f t="shared" si="12"/>
        <v>38.448092767499496</v>
      </c>
      <c r="AO25" s="59">
        <f t="shared" si="12"/>
        <v>29.367489031585691</v>
      </c>
      <c r="AP25" s="60"/>
      <c r="AS25" s="60">
        <f t="shared" si="13"/>
        <v>118.81979341752897</v>
      </c>
      <c r="AT25" s="162">
        <f t="shared" si="14"/>
        <v>54.998526855062693</v>
      </c>
      <c r="AU25" s="58">
        <f t="shared" si="15"/>
        <v>174.80727061716451</v>
      </c>
      <c r="AV25" s="61">
        <f t="shared" si="14"/>
        <v>99.374821575477895</v>
      </c>
      <c r="AW25" s="62"/>
      <c r="AY25" s="60">
        <v>371.19701284065201</v>
      </c>
      <c r="AZ25" s="8">
        <v>226.77763816838399</v>
      </c>
      <c r="BA25" s="97">
        <v>330.90262947559398</v>
      </c>
      <c r="BB25" s="19">
        <v>307.726346211899</v>
      </c>
      <c r="BC25" s="45"/>
      <c r="BE25" s="60">
        <f t="shared" si="16"/>
        <v>306.2592392754309</v>
      </c>
      <c r="BF25" s="8">
        <f t="shared" si="17"/>
        <v>170.09481111191329</v>
      </c>
      <c r="BG25" s="58">
        <f t="shared" si="17"/>
        <v>267.16139002117848</v>
      </c>
      <c r="BH25" s="59">
        <f t="shared" si="17"/>
        <v>241.98440357398459</v>
      </c>
      <c r="BI25" s="62"/>
      <c r="BK25" s="60">
        <f t="shared" si="18"/>
        <v>149.86772222606402</v>
      </c>
      <c r="BL25" s="8">
        <f t="shared" si="19"/>
        <v>80.729992612166001</v>
      </c>
      <c r="BM25" s="97">
        <f t="shared" si="20"/>
        <v>117.64726609092997</v>
      </c>
      <c r="BN25" s="61">
        <f t="shared" si="19"/>
        <v>113.24209296692101</v>
      </c>
      <c r="BO25" s="62"/>
      <c r="BS25" s="60">
        <f t="shared" si="21"/>
        <v>182.97484945059099</v>
      </c>
      <c r="BT25" s="8">
        <f t="shared" si="22"/>
        <v>97.028552934154092</v>
      </c>
      <c r="BU25" s="58">
        <f t="shared" si="22"/>
        <v>274.24517018088079</v>
      </c>
      <c r="BV25" s="61">
        <f t="shared" si="22"/>
        <v>151.15893687961523</v>
      </c>
      <c r="BW25" s="62"/>
    </row>
    <row r="26" spans="1:75" s="8" customFormat="1" x14ac:dyDescent="0.2">
      <c r="A26" s="156"/>
      <c r="B26" s="157">
        <v>42.583329999999997</v>
      </c>
      <c r="C26" s="283">
        <v>281.97095263020555</v>
      </c>
      <c r="D26" s="283">
        <v>26.423896023197578</v>
      </c>
      <c r="E26" s="180">
        <v>338.25106981160872</v>
      </c>
      <c r="F26" s="180">
        <f t="shared" si="7"/>
        <v>24.056396967341236</v>
      </c>
      <c r="G26" s="121">
        <v>355.59665310891825</v>
      </c>
      <c r="H26" s="121">
        <f t="shared" si="8"/>
        <v>33.831118276904142</v>
      </c>
      <c r="I26" s="128">
        <v>356.86731555545151</v>
      </c>
      <c r="J26" s="181">
        <f t="shared" si="9"/>
        <v>27.47246657435819</v>
      </c>
      <c r="M26" s="60">
        <v>61.573392094831</v>
      </c>
      <c r="N26" s="43">
        <v>51.525594001902299</v>
      </c>
      <c r="O26" s="93">
        <v>58.903570920405897</v>
      </c>
      <c r="P26" s="48">
        <v>61.478625218419403</v>
      </c>
      <c r="Q26" s="9"/>
      <c r="R26" s="43"/>
      <c r="S26" s="43"/>
      <c r="T26" s="174">
        <v>220.15202632704501</v>
      </c>
      <c r="U26" s="43">
        <v>150.338278994061</v>
      </c>
      <c r="V26" s="175">
        <v>211.48000175110801</v>
      </c>
      <c r="W26" s="19">
        <v>194.414283589939</v>
      </c>
      <c r="X26" s="45"/>
      <c r="Y26" s="9"/>
      <c r="Z26" s="158">
        <f t="shared" si="23"/>
        <v>158.578634232214</v>
      </c>
      <c r="AA26" s="159">
        <f t="shared" si="10"/>
        <v>98.812684992158694</v>
      </c>
      <c r="AB26" s="160">
        <f t="shared" si="10"/>
        <v>152.57643083070212</v>
      </c>
      <c r="AC26" s="161">
        <f t="shared" si="10"/>
        <v>132.93565837151959</v>
      </c>
      <c r="AD26" s="49"/>
      <c r="AF26" s="60">
        <v>117.771755698929</v>
      </c>
      <c r="AG26" s="8">
        <v>102.81339365790799</v>
      </c>
      <c r="AH26" s="58">
        <v>117.860920489455</v>
      </c>
      <c r="AI26" s="19">
        <v>107.693602474903</v>
      </c>
      <c r="AJ26" s="45"/>
      <c r="AL26" s="60">
        <f t="shared" si="11"/>
        <v>56.198363604097999</v>
      </c>
      <c r="AM26" s="8">
        <f t="shared" si="12"/>
        <v>51.287799656005696</v>
      </c>
      <c r="AN26" s="58">
        <f t="shared" si="12"/>
        <v>58.9573495690491</v>
      </c>
      <c r="AO26" s="59">
        <f t="shared" si="12"/>
        <v>46.2149772564836</v>
      </c>
      <c r="AP26" s="60"/>
      <c r="AS26" s="60">
        <f t="shared" si="13"/>
        <v>102.38027062811599</v>
      </c>
      <c r="AT26" s="162">
        <f t="shared" si="14"/>
        <v>47.524885336152998</v>
      </c>
      <c r="AU26" s="58">
        <f t="shared" si="15"/>
        <v>152.52265218205889</v>
      </c>
      <c r="AV26" s="61">
        <f t="shared" si="14"/>
        <v>86.720681115036001</v>
      </c>
      <c r="AW26" s="62"/>
      <c r="AY26" s="60">
        <v>361.74323980260198</v>
      </c>
      <c r="AZ26" s="8">
        <v>236.513771099401</v>
      </c>
      <c r="BA26" s="97">
        <v>356.48446411916098</v>
      </c>
      <c r="BB26" s="19">
        <v>311.88294173735898</v>
      </c>
      <c r="BC26" s="45"/>
      <c r="BE26" s="60">
        <f t="shared" si="16"/>
        <v>300.169847707771</v>
      </c>
      <c r="BF26" s="8">
        <f t="shared" si="17"/>
        <v>184.98817709749869</v>
      </c>
      <c r="BG26" s="58">
        <f t="shared" si="17"/>
        <v>297.58089319875506</v>
      </c>
      <c r="BH26" s="59">
        <f t="shared" si="17"/>
        <v>250.40431651893957</v>
      </c>
      <c r="BI26" s="62"/>
      <c r="BK26" s="60">
        <f t="shared" si="18"/>
        <v>141.591213475557</v>
      </c>
      <c r="BL26" s="8">
        <f t="shared" si="19"/>
        <v>86.175492105339998</v>
      </c>
      <c r="BM26" s="97">
        <f t="shared" si="20"/>
        <v>145.00446236805294</v>
      </c>
      <c r="BN26" s="61">
        <f t="shared" si="19"/>
        <v>117.46865814741997</v>
      </c>
      <c r="BO26" s="62"/>
      <c r="BS26" s="60">
        <f t="shared" si="21"/>
        <v>166.27355931672096</v>
      </c>
      <c r="BT26" s="8">
        <f t="shared" si="22"/>
        <v>92.235492393155923</v>
      </c>
      <c r="BU26" s="58">
        <f t="shared" si="22"/>
        <v>258.9361727969885</v>
      </c>
      <c r="BV26" s="61">
        <f t="shared" si="22"/>
        <v>141.05826343210731</v>
      </c>
      <c r="BW26" s="62"/>
    </row>
    <row r="27" spans="1:75" s="8" customFormat="1" x14ac:dyDescent="0.2">
      <c r="A27" s="156"/>
      <c r="B27" s="157">
        <v>48.266669999999998</v>
      </c>
      <c r="C27" s="283">
        <v>283.1738274759503</v>
      </c>
      <c r="D27" s="283">
        <v>22.393757312561696</v>
      </c>
      <c r="E27" s="180">
        <v>336.44621821863456</v>
      </c>
      <c r="F27" s="180">
        <f t="shared" si="7"/>
        <v>30.807687686683042</v>
      </c>
      <c r="G27" s="121">
        <v>345.14800086533376</v>
      </c>
      <c r="H27" s="121">
        <f t="shared" si="8"/>
        <v>25.155335890704656</v>
      </c>
      <c r="I27" s="128">
        <v>360.86580201375648</v>
      </c>
      <c r="J27" s="181">
        <f t="shared" si="9"/>
        <v>21.024935277578557</v>
      </c>
      <c r="M27" s="60">
        <v>56.120704401190402</v>
      </c>
      <c r="N27" s="43">
        <v>60.8860751500589</v>
      </c>
      <c r="O27" s="93">
        <v>52.418027218178104</v>
      </c>
      <c r="P27" s="48">
        <v>70.1601006558883</v>
      </c>
      <c r="Q27" s="9"/>
      <c r="R27" s="43"/>
      <c r="S27" s="43"/>
      <c r="T27" s="174">
        <v>219.21685638559401</v>
      </c>
      <c r="U27" s="43">
        <v>170.25252413618699</v>
      </c>
      <c r="V27" s="175">
        <v>182.61362185015801</v>
      </c>
      <c r="W27" s="19">
        <v>199.68598409281199</v>
      </c>
      <c r="X27" s="45"/>
      <c r="Y27" s="9"/>
      <c r="Z27" s="158">
        <f t="shared" si="23"/>
        <v>163.0961519844036</v>
      </c>
      <c r="AA27" s="159">
        <f t="shared" si="10"/>
        <v>109.36644898612809</v>
      </c>
      <c r="AB27" s="160">
        <f t="shared" ref="AB27:AB36" si="24">V27-O27</f>
        <v>130.1955946319799</v>
      </c>
      <c r="AC27" s="161">
        <f t="shared" si="10"/>
        <v>129.52588343692369</v>
      </c>
      <c r="AD27" s="49"/>
      <c r="AF27" s="60">
        <v>100</v>
      </c>
      <c r="AG27" s="8">
        <v>100</v>
      </c>
      <c r="AH27" s="58">
        <v>96.835775491141007</v>
      </c>
      <c r="AI27" s="19">
        <v>100</v>
      </c>
      <c r="AJ27" s="45"/>
      <c r="AL27" s="60">
        <f t="shared" si="11"/>
        <v>43.879295598809598</v>
      </c>
      <c r="AM27" s="8">
        <f t="shared" si="12"/>
        <v>39.1139248499411</v>
      </c>
      <c r="AN27" s="58">
        <f t="shared" ref="AN27:AN36" si="25">AH27-O27</f>
        <v>44.417748272962903</v>
      </c>
      <c r="AO27" s="59">
        <f t="shared" si="12"/>
        <v>29.8398993441117</v>
      </c>
      <c r="AP27" s="60"/>
      <c r="AS27" s="60">
        <f t="shared" si="13"/>
        <v>119.21685638559401</v>
      </c>
      <c r="AT27" s="162">
        <f t="shared" si="14"/>
        <v>70.252524136186992</v>
      </c>
      <c r="AU27" s="58">
        <f t="shared" ref="AU27:AU36" si="26">V27-AN27</f>
        <v>138.1958735771951</v>
      </c>
      <c r="AV27" s="61">
        <f t="shared" si="14"/>
        <v>99.685984092811992</v>
      </c>
      <c r="AW27" s="62"/>
      <c r="AX27" s="43"/>
      <c r="AY27" s="60">
        <v>312.01030679056402</v>
      </c>
      <c r="AZ27" s="8">
        <v>242.76848656780001</v>
      </c>
      <c r="BA27" s="97">
        <v>283.661065834922</v>
      </c>
      <c r="BB27" s="19">
        <v>331.11024902702502</v>
      </c>
      <c r="BC27" s="45"/>
      <c r="BE27" s="60">
        <f t="shared" si="16"/>
        <v>255.88960238937361</v>
      </c>
      <c r="BF27" s="8">
        <f t="shared" si="17"/>
        <v>181.88241141774111</v>
      </c>
      <c r="BG27" s="58">
        <f t="shared" ref="BG27:BG35" si="27">BA27-O27</f>
        <v>231.24303861674389</v>
      </c>
      <c r="BH27" s="59">
        <f t="shared" si="17"/>
        <v>260.95014837113672</v>
      </c>
      <c r="BI27" s="62"/>
      <c r="BK27" s="60">
        <f t="shared" si="18"/>
        <v>92.793450404970002</v>
      </c>
      <c r="BL27" s="8">
        <f t="shared" si="19"/>
        <v>72.515962431613019</v>
      </c>
      <c r="BM27" s="97">
        <f>BG27-AB27</f>
        <v>101.04744398476399</v>
      </c>
      <c r="BN27" s="61">
        <f t="shared" si="19"/>
        <v>131.42426493421303</v>
      </c>
      <c r="BO27" s="62"/>
      <c r="BS27" s="60">
        <f t="shared" si="21"/>
        <v>212.42936569959599</v>
      </c>
      <c r="BT27" s="8">
        <f t="shared" si="22"/>
        <v>115.38356506482589</v>
      </c>
      <c r="BU27" s="58">
        <f t="shared" ref="BU27:BU36" si="28">100*AU27/O27</f>
        <v>263.64188221351071</v>
      </c>
      <c r="BV27" s="61">
        <f t="shared" si="22"/>
        <v>142.0835819232048</v>
      </c>
      <c r="BW27" s="62"/>
    </row>
    <row r="28" spans="1:75" s="8" customFormat="1" x14ac:dyDescent="0.2">
      <c r="A28" s="156"/>
      <c r="B28" s="157">
        <v>54.1</v>
      </c>
      <c r="C28" s="283">
        <v>66.875647917832779</v>
      </c>
      <c r="D28" s="283">
        <v>11.589525835270781</v>
      </c>
      <c r="E28" s="180">
        <v>71.957945036248518</v>
      </c>
      <c r="F28" s="180">
        <f t="shared" si="7"/>
        <v>8.9947237158784912</v>
      </c>
      <c r="G28" s="121">
        <v>57.533039095310428</v>
      </c>
      <c r="H28" s="121">
        <f t="shared" si="8"/>
        <v>6.1021477766889571</v>
      </c>
      <c r="I28" s="128">
        <v>65.173471526122725</v>
      </c>
      <c r="J28" s="181">
        <f t="shared" si="9"/>
        <v>13.275526486582239</v>
      </c>
      <c r="M28" s="60">
        <v>54.272873846883897</v>
      </c>
      <c r="N28" s="43">
        <v>50.7245265788765</v>
      </c>
      <c r="O28" s="93">
        <v>69.008987777965999</v>
      </c>
      <c r="P28" s="48">
        <v>60.942306217256203</v>
      </c>
      <c r="Q28" s="9"/>
      <c r="R28" s="43"/>
      <c r="S28" s="43"/>
      <c r="T28" s="174">
        <v>198.514294179952</v>
      </c>
      <c r="U28" s="43">
        <v>200.51159267640401</v>
      </c>
      <c r="V28" s="175">
        <v>213.40085826131099</v>
      </c>
      <c r="W28" s="19">
        <v>183.58219137444499</v>
      </c>
      <c r="X28" s="45"/>
      <c r="Y28" s="9"/>
      <c r="Z28" s="158">
        <f t="shared" si="23"/>
        <v>144.24142033306811</v>
      </c>
      <c r="AA28" s="159">
        <f t="shared" ref="AA28:AA37" si="29">U28-N28</f>
        <v>149.78706609752751</v>
      </c>
      <c r="AB28" s="160">
        <f t="shared" si="24"/>
        <v>144.39187048334497</v>
      </c>
      <c r="AC28" s="161">
        <f t="shared" si="10"/>
        <v>122.63988515718879</v>
      </c>
      <c r="AD28" s="49"/>
      <c r="AF28" s="60">
        <v>92.199498699220499</v>
      </c>
      <c r="AG28" s="8">
        <v>100</v>
      </c>
      <c r="AH28" s="58">
        <v>104.648453971691</v>
      </c>
      <c r="AI28" s="19">
        <v>92.786009590458406</v>
      </c>
      <c r="AJ28" s="45"/>
      <c r="AL28" s="60">
        <f t="shared" si="11"/>
        <v>37.926624852336602</v>
      </c>
      <c r="AM28" s="8">
        <f t="shared" ref="AM28:AM37" si="30">AG28-N28</f>
        <v>49.2754734211235</v>
      </c>
      <c r="AN28" s="58">
        <f t="shared" si="25"/>
        <v>35.639466193724999</v>
      </c>
      <c r="AO28" s="59">
        <f t="shared" si="12"/>
        <v>31.843703373202203</v>
      </c>
      <c r="AP28" s="60"/>
      <c r="AS28" s="60">
        <f t="shared" si="13"/>
        <v>106.3147954807315</v>
      </c>
      <c r="AT28" s="162">
        <f t="shared" ref="AT28:AT37" si="31">AA28-AM28</f>
        <v>100.51159267640401</v>
      </c>
      <c r="AU28" s="58">
        <f t="shared" si="26"/>
        <v>177.76139206758597</v>
      </c>
      <c r="AV28" s="61">
        <f t="shared" si="14"/>
        <v>90.796181783986583</v>
      </c>
      <c r="AW28" s="62"/>
      <c r="AX28" s="43"/>
      <c r="AY28" s="60">
        <v>319.628658615093</v>
      </c>
      <c r="AZ28" s="8">
        <v>262.03371451349199</v>
      </c>
      <c r="BA28" s="97">
        <v>363.703988267699</v>
      </c>
      <c r="BB28" s="19">
        <v>324.00314789049003</v>
      </c>
      <c r="BC28" s="45"/>
      <c r="BE28" s="60">
        <f t="shared" si="16"/>
        <v>265.35578476820911</v>
      </c>
      <c r="BF28" s="8">
        <f t="shared" ref="BF28:BF37" si="32">AZ28-N28</f>
        <v>211.30918793461549</v>
      </c>
      <c r="BG28" s="58">
        <f t="shared" si="27"/>
        <v>294.69500048973299</v>
      </c>
      <c r="BH28" s="59">
        <f t="shared" si="17"/>
        <v>263.06084167323382</v>
      </c>
      <c r="BI28" s="62"/>
      <c r="BK28" s="60">
        <f t="shared" si="18"/>
        <v>121.114364435141</v>
      </c>
      <c r="BL28" s="8">
        <f t="shared" ref="BL28:BL35" si="33">BF28-AA28</f>
        <v>61.52212183708798</v>
      </c>
      <c r="BM28" s="97">
        <f t="shared" si="20"/>
        <v>150.30313000638802</v>
      </c>
      <c r="BN28" s="61">
        <f t="shared" si="19"/>
        <v>140.42095651604504</v>
      </c>
      <c r="BO28" s="62"/>
      <c r="BS28" s="60">
        <f t="shared" si="21"/>
        <v>195.88937888321462</v>
      </c>
      <c r="BT28" s="8">
        <f t="shared" ref="BT28:BT37" si="34">100*AT28/N28</f>
        <v>198.15185957449745</v>
      </c>
      <c r="BU28" s="58">
        <f t="shared" si="28"/>
        <v>257.59165261129033</v>
      </c>
      <c r="BV28" s="61">
        <f t="shared" si="22"/>
        <v>148.9871116138973</v>
      </c>
      <c r="BW28" s="62"/>
    </row>
    <row r="29" spans="1:75" s="8" customFormat="1" x14ac:dyDescent="0.2">
      <c r="A29" s="156"/>
      <c r="B29" s="157">
        <v>59.75</v>
      </c>
      <c r="C29" s="283">
        <v>60.409171530968692</v>
      </c>
      <c r="D29" s="283">
        <v>7.5375887974890601</v>
      </c>
      <c r="E29" s="180">
        <v>63.650694676220887</v>
      </c>
      <c r="F29" s="180">
        <f t="shared" si="7"/>
        <v>6.1356917580972672</v>
      </c>
      <c r="G29" s="121">
        <v>56.221023683296224</v>
      </c>
      <c r="H29" s="121">
        <f t="shared" si="8"/>
        <v>5.9930185158181919</v>
      </c>
      <c r="I29" s="128">
        <v>65.258883673952951</v>
      </c>
      <c r="J29" s="181">
        <f t="shared" si="9"/>
        <v>2.5354190394734029</v>
      </c>
      <c r="K29" s="163"/>
      <c r="L29" s="163"/>
      <c r="M29" s="60">
        <v>51.883471220274302</v>
      </c>
      <c r="N29" s="43">
        <v>47.398603996264001</v>
      </c>
      <c r="O29" s="93">
        <v>61.606373605074502</v>
      </c>
      <c r="P29" s="48">
        <v>62.373244727565897</v>
      </c>
      <c r="Q29" s="9"/>
      <c r="R29" s="43"/>
      <c r="S29" s="43"/>
      <c r="T29" s="174">
        <v>196.02403730491301</v>
      </c>
      <c r="U29" s="43">
        <v>171.372028728164</v>
      </c>
      <c r="V29" s="175">
        <v>211.80871592112101</v>
      </c>
      <c r="W29" s="19">
        <v>182.886840058855</v>
      </c>
      <c r="X29" s="45"/>
      <c r="Y29" s="9"/>
      <c r="Z29" s="158">
        <f t="shared" si="23"/>
        <v>144.14056608463869</v>
      </c>
      <c r="AA29" s="159">
        <f t="shared" si="29"/>
        <v>123.9734247319</v>
      </c>
      <c r="AB29" s="160">
        <f t="shared" si="24"/>
        <v>150.2023423160465</v>
      </c>
      <c r="AC29" s="161">
        <f t="shared" si="10"/>
        <v>120.51359533128911</v>
      </c>
      <c r="AD29" s="49"/>
      <c r="AF29" s="60">
        <v>102.939308258446</v>
      </c>
      <c r="AG29" s="8">
        <v>84.723151476731999</v>
      </c>
      <c r="AH29" s="58">
        <v>120.81855635726799</v>
      </c>
      <c r="AI29" s="19">
        <v>101.694538284833</v>
      </c>
      <c r="AJ29" s="45"/>
      <c r="AL29" s="60">
        <f t="shared" si="11"/>
        <v>51.055837038171703</v>
      </c>
      <c r="AM29" s="8">
        <f t="shared" si="30"/>
        <v>37.324547480467999</v>
      </c>
      <c r="AN29" s="58">
        <f t="shared" si="25"/>
        <v>59.212182752193492</v>
      </c>
      <c r="AO29" s="59">
        <f t="shared" si="12"/>
        <v>39.321293557267104</v>
      </c>
      <c r="AP29" s="60"/>
      <c r="AS29" s="60">
        <f t="shared" si="13"/>
        <v>93.08472904646699</v>
      </c>
      <c r="AT29" s="162">
        <f t="shared" si="31"/>
        <v>86.648877251431998</v>
      </c>
      <c r="AU29" s="58">
        <f t="shared" si="26"/>
        <v>152.59653316892752</v>
      </c>
      <c r="AV29" s="61">
        <f t="shared" si="14"/>
        <v>81.192301774022013</v>
      </c>
      <c r="AW29" s="62"/>
      <c r="AX29" s="43"/>
      <c r="AY29" s="60">
        <v>322.16550007929999</v>
      </c>
      <c r="AZ29" s="8">
        <v>280.23604909227998</v>
      </c>
      <c r="BA29" s="97">
        <v>373.68817452406398</v>
      </c>
      <c r="BB29" s="19">
        <v>309.160325392787</v>
      </c>
      <c r="BC29" s="45"/>
      <c r="BE29" s="60">
        <f t="shared" si="16"/>
        <v>270.28202885902567</v>
      </c>
      <c r="BF29" s="8">
        <f t="shared" si="32"/>
        <v>232.83744509601598</v>
      </c>
      <c r="BG29" s="58">
        <f t="shared" si="27"/>
        <v>312.08180091898947</v>
      </c>
      <c r="BH29" s="59">
        <f t="shared" si="17"/>
        <v>246.78708066522111</v>
      </c>
      <c r="BI29" s="62"/>
      <c r="BK29" s="60">
        <f t="shared" si="18"/>
        <v>126.14146277438698</v>
      </c>
      <c r="BL29" s="8">
        <f t="shared" si="33"/>
        <v>108.86402036411599</v>
      </c>
      <c r="BM29" s="97">
        <f t="shared" si="20"/>
        <v>161.87945860294298</v>
      </c>
      <c r="BN29" s="61">
        <f t="shared" si="19"/>
        <v>126.273485333932</v>
      </c>
      <c r="BO29" s="62"/>
      <c r="BS29" s="60">
        <f t="shared" si="21"/>
        <v>179.41114358226022</v>
      </c>
      <c r="BT29" s="8">
        <f t="shared" si="34"/>
        <v>182.80892251227851</v>
      </c>
      <c r="BU29" s="58">
        <f t="shared" si="28"/>
        <v>247.69601623874544</v>
      </c>
      <c r="BV29" s="61">
        <f t="shared" si="22"/>
        <v>130.17168199065813</v>
      </c>
      <c r="BW29" s="62"/>
    </row>
    <row r="30" spans="1:75" s="8" customFormat="1" ht="17" thickBot="1" x14ac:dyDescent="0.25">
      <c r="A30" s="156"/>
      <c r="B30" s="164">
        <v>65.433329999999998</v>
      </c>
      <c r="C30" s="65">
        <v>57.617739416206312</v>
      </c>
      <c r="D30" s="65">
        <v>6.5148905623184783</v>
      </c>
      <c r="E30" s="182">
        <v>61.147036334765367</v>
      </c>
      <c r="F30" s="182">
        <f t="shared" si="7"/>
        <v>5.2843652127384981</v>
      </c>
      <c r="G30" s="123">
        <v>55.292532943817349</v>
      </c>
      <c r="H30" s="123">
        <f t="shared" si="8"/>
        <v>4.3682295719230879</v>
      </c>
      <c r="I30" s="129">
        <v>60.359187772687847</v>
      </c>
      <c r="J30" s="183">
        <f t="shared" si="9"/>
        <v>1.1610622730233657</v>
      </c>
      <c r="K30" s="370"/>
      <c r="L30" s="370"/>
      <c r="M30" s="60">
        <v>52.705908840367201</v>
      </c>
      <c r="N30" s="43">
        <v>48.4205140183739</v>
      </c>
      <c r="O30" s="93">
        <v>72.899504850344002</v>
      </c>
      <c r="P30" s="48">
        <v>77.7210274335972</v>
      </c>
      <c r="Q30" s="9"/>
      <c r="S30" s="43"/>
      <c r="T30" s="174">
        <v>224.82949541752299</v>
      </c>
      <c r="U30" s="43">
        <v>170.19367235707401</v>
      </c>
      <c r="V30" s="175">
        <v>235.20762826854499</v>
      </c>
      <c r="W30" s="19">
        <v>224.21078348399701</v>
      </c>
      <c r="X30" s="45"/>
      <c r="Y30" s="9"/>
      <c r="Z30" s="158">
        <f t="shared" si="23"/>
        <v>172.12358657715578</v>
      </c>
      <c r="AA30" s="159">
        <f t="shared" si="29"/>
        <v>121.77315833870011</v>
      </c>
      <c r="AB30" s="160">
        <f t="shared" si="24"/>
        <v>162.30812341820098</v>
      </c>
      <c r="AC30" s="161">
        <f t="shared" si="10"/>
        <v>146.48975605039982</v>
      </c>
      <c r="AD30" s="49"/>
      <c r="AF30" s="60">
        <v>100</v>
      </c>
      <c r="AG30" s="8">
        <v>97.432846917758297</v>
      </c>
      <c r="AH30" s="58">
        <v>100</v>
      </c>
      <c r="AI30" s="19">
        <v>100</v>
      </c>
      <c r="AJ30" s="45"/>
      <c r="AL30" s="60">
        <f t="shared" si="11"/>
        <v>47.294091159632799</v>
      </c>
      <c r="AM30" s="8">
        <f t="shared" si="30"/>
        <v>49.012332899384397</v>
      </c>
      <c r="AN30" s="58">
        <f t="shared" si="25"/>
        <v>27.100495149655998</v>
      </c>
      <c r="AO30" s="59">
        <f t="shared" si="12"/>
        <v>22.2789725664028</v>
      </c>
      <c r="AP30" s="60"/>
      <c r="AS30" s="60">
        <f t="shared" si="13"/>
        <v>124.82949541752298</v>
      </c>
      <c r="AT30" s="162">
        <f t="shared" si="31"/>
        <v>72.76082543931571</v>
      </c>
      <c r="AU30" s="58">
        <f t="shared" si="26"/>
        <v>208.10713311888901</v>
      </c>
      <c r="AV30" s="61">
        <f t="shared" si="14"/>
        <v>124.21078348399702</v>
      </c>
      <c r="AW30" s="62"/>
      <c r="AX30" s="43"/>
      <c r="AY30" s="60">
        <v>417.19292885649799</v>
      </c>
      <c r="AZ30" s="8">
        <v>280.74923057149402</v>
      </c>
      <c r="BA30" s="97">
        <v>407.98073396514798</v>
      </c>
      <c r="BB30" s="19">
        <v>342.98319344419599</v>
      </c>
      <c r="BC30" s="45"/>
      <c r="BE30" s="60">
        <f t="shared" si="16"/>
        <v>364.48702001613077</v>
      </c>
      <c r="BF30" s="8">
        <f t="shared" si="32"/>
        <v>232.32871655312013</v>
      </c>
      <c r="BG30" s="58">
        <f t="shared" si="27"/>
        <v>335.08122911480399</v>
      </c>
      <c r="BH30" s="59">
        <f t="shared" si="17"/>
        <v>265.26216601059878</v>
      </c>
      <c r="BI30" s="62"/>
      <c r="BK30" s="60">
        <f t="shared" si="18"/>
        <v>192.36343343897499</v>
      </c>
      <c r="BL30" s="8">
        <f t="shared" si="33"/>
        <v>110.55555821442002</v>
      </c>
      <c r="BM30" s="97">
        <f t="shared" si="20"/>
        <v>172.77310569660301</v>
      </c>
      <c r="BN30" s="61">
        <f t="shared" si="19"/>
        <v>118.77240996019896</v>
      </c>
      <c r="BO30" s="62"/>
      <c r="BS30" s="60">
        <f t="shared" si="21"/>
        <v>236.84155754831926</v>
      </c>
      <c r="BT30" s="8">
        <f t="shared" si="34"/>
        <v>150.26859362068217</v>
      </c>
      <c r="BU30" s="58">
        <f t="shared" si="28"/>
        <v>285.47125737837843</v>
      </c>
      <c r="BV30" s="61">
        <f t="shared" si="22"/>
        <v>159.81618821253932</v>
      </c>
      <c r="BW30" s="62"/>
    </row>
    <row r="31" spans="1:75" s="8" customFormat="1" x14ac:dyDescent="0.2">
      <c r="A31" s="156"/>
      <c r="B31" s="156"/>
      <c r="C31" s="156"/>
      <c r="D31" s="156"/>
      <c r="E31" s="156"/>
      <c r="F31" s="156"/>
      <c r="G31" s="156"/>
      <c r="H31" s="156"/>
      <c r="K31" s="371"/>
      <c r="L31" s="371"/>
      <c r="M31" s="60">
        <v>51.2453683866284</v>
      </c>
      <c r="N31" s="43">
        <v>70.522684639253896</v>
      </c>
      <c r="O31" s="93">
        <v>64.604490164473205</v>
      </c>
      <c r="P31" s="48">
        <v>69.299453967716801</v>
      </c>
      <c r="Q31" s="9"/>
      <c r="S31" s="43"/>
      <c r="T31" s="174">
        <v>205.30329660447899</v>
      </c>
      <c r="U31" s="43">
        <v>211.35835362857901</v>
      </c>
      <c r="V31" s="175">
        <v>211.58750680821501</v>
      </c>
      <c r="W31" s="19">
        <v>204.766279607858</v>
      </c>
      <c r="X31" s="45"/>
      <c r="Y31" s="9"/>
      <c r="Z31" s="158">
        <f t="shared" si="23"/>
        <v>154.05792821785059</v>
      </c>
      <c r="AA31" s="159">
        <f t="shared" si="29"/>
        <v>140.83566898932511</v>
      </c>
      <c r="AB31" s="160">
        <f t="shared" si="24"/>
        <v>146.98301664374179</v>
      </c>
      <c r="AC31" s="161">
        <f t="shared" si="10"/>
        <v>135.4668256401412</v>
      </c>
      <c r="AD31" s="49"/>
      <c r="AF31" s="60">
        <v>94.326270368936406</v>
      </c>
      <c r="AG31" s="8">
        <v>100</v>
      </c>
      <c r="AH31" s="58">
        <v>100.85688726191501</v>
      </c>
      <c r="AI31" s="19">
        <v>102.880590802323</v>
      </c>
      <c r="AJ31" s="45"/>
      <c r="AL31" s="60">
        <f t="shared" si="11"/>
        <v>43.080901982308006</v>
      </c>
      <c r="AM31" s="8">
        <f t="shared" si="30"/>
        <v>29.477315360746104</v>
      </c>
      <c r="AN31" s="58">
        <f t="shared" si="25"/>
        <v>36.252397097441801</v>
      </c>
      <c r="AO31" s="59">
        <f t="shared" si="12"/>
        <v>33.581136834606198</v>
      </c>
      <c r="AP31" s="60"/>
      <c r="AS31" s="60">
        <f t="shared" si="13"/>
        <v>110.97702623554258</v>
      </c>
      <c r="AT31" s="162">
        <f t="shared" si="31"/>
        <v>111.35835362857901</v>
      </c>
      <c r="AU31" s="58">
        <f t="shared" si="26"/>
        <v>175.33510971077322</v>
      </c>
      <c r="AV31" s="61">
        <f t="shared" si="14"/>
        <v>101.885688805535</v>
      </c>
      <c r="AW31" s="62"/>
      <c r="AX31" s="43"/>
      <c r="AY31" s="60">
        <v>394.84200492148801</v>
      </c>
      <c r="AZ31" s="9">
        <v>296.33837093834802</v>
      </c>
      <c r="BA31" s="97">
        <v>392.51161934590402</v>
      </c>
      <c r="BB31" s="19">
        <v>341.20945323704098</v>
      </c>
      <c r="BC31" s="45"/>
      <c r="BE31" s="60">
        <f t="shared" si="16"/>
        <v>343.59663653485961</v>
      </c>
      <c r="BF31" s="8">
        <f t="shared" si="32"/>
        <v>225.81568629909412</v>
      </c>
      <c r="BG31" s="58">
        <f t="shared" si="27"/>
        <v>327.90712918143083</v>
      </c>
      <c r="BH31" s="59">
        <f t="shared" si="17"/>
        <v>271.9099992693242</v>
      </c>
      <c r="BI31" s="62"/>
      <c r="BK31" s="60">
        <f t="shared" si="18"/>
        <v>189.53870831700902</v>
      </c>
      <c r="BL31" s="8">
        <f t="shared" si="33"/>
        <v>84.980017309769011</v>
      </c>
      <c r="BM31" s="97">
        <f t="shared" si="20"/>
        <v>180.92411253768904</v>
      </c>
      <c r="BN31" s="61">
        <f t="shared" si="19"/>
        <v>136.44317362918301</v>
      </c>
      <c r="BO31" s="62"/>
      <c r="BS31" s="60">
        <f t="shared" si="21"/>
        <v>216.56011017085424</v>
      </c>
      <c r="BT31" s="8">
        <f t="shared" si="34"/>
        <v>157.90430298876544</v>
      </c>
      <c r="BU31" s="58">
        <f t="shared" si="28"/>
        <v>271.3977144071514</v>
      </c>
      <c r="BV31" s="61">
        <f t="shared" si="22"/>
        <v>147.02235439401659</v>
      </c>
      <c r="BW31" s="62"/>
    </row>
    <row r="32" spans="1:75" s="8" customFormat="1" x14ac:dyDescent="0.2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63"/>
      <c r="L32" s="163"/>
      <c r="M32" s="60">
        <v>52.844264476222698</v>
      </c>
      <c r="N32" s="43">
        <v>64.073720624139</v>
      </c>
      <c r="O32" s="93">
        <v>60.046161063214903</v>
      </c>
      <c r="P32" s="48">
        <v>65.880276306658899</v>
      </c>
      <c r="Q32" s="9"/>
      <c r="S32" s="43"/>
      <c r="T32" s="174">
        <v>203.92334374524901</v>
      </c>
      <c r="U32" s="43">
        <v>185.22042449029601</v>
      </c>
      <c r="V32" s="175">
        <v>208.45172099794701</v>
      </c>
      <c r="W32" s="19">
        <v>203.93884029260701</v>
      </c>
      <c r="X32" s="45"/>
      <c r="Y32" s="9"/>
      <c r="Z32" s="158">
        <f t="shared" si="23"/>
        <v>151.07907926902632</v>
      </c>
      <c r="AA32" s="159">
        <f t="shared" si="29"/>
        <v>121.14670386615701</v>
      </c>
      <c r="AB32" s="160">
        <f t="shared" si="24"/>
        <v>148.40555993473211</v>
      </c>
      <c r="AC32" s="161">
        <f t="shared" si="10"/>
        <v>138.05856398594813</v>
      </c>
      <c r="AD32" s="49"/>
      <c r="AF32" s="60">
        <v>111.034280149841</v>
      </c>
      <c r="AG32" s="8">
        <v>88.657884677059897</v>
      </c>
      <c r="AH32" s="58">
        <v>116.05546693046</v>
      </c>
      <c r="AI32" s="19">
        <v>118.35534265724201</v>
      </c>
      <c r="AJ32" s="45"/>
      <c r="AL32" s="60">
        <f t="shared" si="11"/>
        <v>58.190015673618298</v>
      </c>
      <c r="AM32" s="8">
        <f t="shared" si="30"/>
        <v>24.584164052920897</v>
      </c>
      <c r="AN32" s="58">
        <f t="shared" si="25"/>
        <v>56.009305867245097</v>
      </c>
      <c r="AO32" s="59">
        <f t="shared" si="12"/>
        <v>52.475066350583106</v>
      </c>
      <c r="AP32" s="60"/>
      <c r="AS32" s="60">
        <f t="shared" si="13"/>
        <v>92.889063595408032</v>
      </c>
      <c r="AT32" s="162">
        <f t="shared" si="31"/>
        <v>96.562539813236114</v>
      </c>
      <c r="AU32" s="58">
        <f t="shared" si="26"/>
        <v>152.4424151307019</v>
      </c>
      <c r="AV32" s="61">
        <f t="shared" si="14"/>
        <v>85.583497635365021</v>
      </c>
      <c r="AW32" s="62"/>
      <c r="AX32" s="43"/>
      <c r="AY32" s="60">
        <v>371.51895817343802</v>
      </c>
      <c r="AZ32" s="9">
        <v>300.85752913020099</v>
      </c>
      <c r="BA32" s="97">
        <v>380.17089648378601</v>
      </c>
      <c r="BB32" s="19">
        <v>341.80387346482098</v>
      </c>
      <c r="BC32" s="45"/>
      <c r="BE32" s="60">
        <f t="shared" si="16"/>
        <v>318.67469369721533</v>
      </c>
      <c r="BF32" s="8">
        <f t="shared" si="32"/>
        <v>236.78380850606197</v>
      </c>
      <c r="BG32" s="58">
        <f t="shared" si="27"/>
        <v>320.12473542057108</v>
      </c>
      <c r="BH32" s="59">
        <f t="shared" si="17"/>
        <v>275.92359715816207</v>
      </c>
      <c r="BI32" s="62"/>
      <c r="BK32" s="60">
        <f t="shared" si="18"/>
        <v>167.59561442818901</v>
      </c>
      <c r="BL32" s="8">
        <f t="shared" si="33"/>
        <v>115.63710463990496</v>
      </c>
      <c r="BM32" s="97">
        <f t="shared" si="20"/>
        <v>171.71917548583897</v>
      </c>
      <c r="BN32" s="61">
        <f t="shared" si="19"/>
        <v>137.86503317221394</v>
      </c>
      <c r="BO32" s="62"/>
      <c r="BS32" s="60">
        <f t="shared" si="21"/>
        <v>175.77889391800221</v>
      </c>
      <c r="BT32" s="8">
        <f t="shared" si="34"/>
        <v>150.70537323667972</v>
      </c>
      <c r="BU32" s="58">
        <f t="shared" si="28"/>
        <v>253.87537259911559</v>
      </c>
      <c r="BV32" s="61">
        <f t="shared" si="22"/>
        <v>129.9076179295177</v>
      </c>
      <c r="BW32" s="62"/>
    </row>
    <row r="33" spans="1:83" s="8" customFormat="1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63"/>
      <c r="L33" s="163"/>
      <c r="M33" s="60">
        <v>54.867130496721799</v>
      </c>
      <c r="N33" s="43">
        <v>60.801610886375698</v>
      </c>
      <c r="O33" s="93">
        <v>75.042418053222093</v>
      </c>
      <c r="P33" s="48">
        <v>80.288206759172596</v>
      </c>
      <c r="Q33" s="9"/>
      <c r="T33" s="174">
        <v>228.34818302517201</v>
      </c>
      <c r="U33" s="43">
        <v>185.60521465197101</v>
      </c>
      <c r="V33" s="175">
        <v>211.68930039056701</v>
      </c>
      <c r="W33" s="19">
        <v>211.14307033727701</v>
      </c>
      <c r="X33" s="45"/>
      <c r="Y33" s="9"/>
      <c r="Z33" s="158">
        <f t="shared" si="23"/>
        <v>173.48105252845022</v>
      </c>
      <c r="AA33" s="159">
        <f t="shared" si="29"/>
        <v>124.80360376559531</v>
      </c>
      <c r="AB33" s="160">
        <f t="shared" si="24"/>
        <v>136.64688233734492</v>
      </c>
      <c r="AC33" s="161">
        <f t="shared" si="10"/>
        <v>130.85486357810441</v>
      </c>
      <c r="AD33" s="49"/>
      <c r="AF33" s="60">
        <v>100</v>
      </c>
      <c r="AG33" s="8">
        <v>102.27987895169299</v>
      </c>
      <c r="AH33" s="58">
        <v>100</v>
      </c>
      <c r="AI33" s="19">
        <v>100</v>
      </c>
      <c r="AJ33" s="45"/>
      <c r="AL33" s="60">
        <f t="shared" si="11"/>
        <v>45.132869503278201</v>
      </c>
      <c r="AM33" s="8">
        <f t="shared" si="30"/>
        <v>41.478268065317295</v>
      </c>
      <c r="AN33" s="58">
        <f t="shared" si="25"/>
        <v>24.957581946777907</v>
      </c>
      <c r="AO33" s="59">
        <f t="shared" si="12"/>
        <v>19.711793240827404</v>
      </c>
      <c r="AP33" s="60"/>
      <c r="AS33" s="60">
        <f t="shared" si="13"/>
        <v>128.34818302517203</v>
      </c>
      <c r="AT33" s="162">
        <f t="shared" si="31"/>
        <v>83.325335700278018</v>
      </c>
      <c r="AU33" s="58">
        <f t="shared" si="26"/>
        <v>186.73171844378911</v>
      </c>
      <c r="AV33" s="61">
        <f t="shared" si="14"/>
        <v>111.14307033727701</v>
      </c>
      <c r="AW33" s="62"/>
      <c r="AX33" s="43"/>
      <c r="AY33" s="60">
        <v>339.23365859050699</v>
      </c>
      <c r="AZ33" s="9">
        <v>297.57798836392601</v>
      </c>
      <c r="BA33" s="97">
        <v>355.402668483387</v>
      </c>
      <c r="BB33" s="19">
        <v>412.21772468652802</v>
      </c>
      <c r="BC33" s="45"/>
      <c r="BE33" s="60">
        <f t="shared" si="16"/>
        <v>284.36652809378518</v>
      </c>
      <c r="BF33" s="8">
        <f t="shared" si="32"/>
        <v>236.77637747755031</v>
      </c>
      <c r="BG33" s="58">
        <f t="shared" si="27"/>
        <v>280.36025043016491</v>
      </c>
      <c r="BH33" s="59">
        <f t="shared" si="17"/>
        <v>331.92951792735539</v>
      </c>
      <c r="BI33" s="62"/>
      <c r="BK33" s="60">
        <f t="shared" si="18"/>
        <v>110.88547556533496</v>
      </c>
      <c r="BL33" s="8">
        <f t="shared" si="33"/>
        <v>111.972773711955</v>
      </c>
      <c r="BM33" s="97">
        <f t="shared" si="20"/>
        <v>143.71336809281999</v>
      </c>
      <c r="BN33" s="61">
        <f t="shared" si="19"/>
        <v>201.07465434925098</v>
      </c>
      <c r="BO33" s="62"/>
      <c r="BS33" s="60">
        <f t="shared" si="21"/>
        <v>233.9254520205692</v>
      </c>
      <c r="BT33" s="8">
        <f t="shared" si="34"/>
        <v>137.04461853156161</v>
      </c>
      <c r="BU33" s="58">
        <f t="shared" si="28"/>
        <v>248.8348900369308</v>
      </c>
      <c r="BV33" s="61">
        <f t="shared" si="22"/>
        <v>138.43013167631793</v>
      </c>
      <c r="BW33" s="62"/>
    </row>
    <row r="34" spans="1:83" s="8" customFormat="1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63"/>
      <c r="L34" s="163"/>
      <c r="M34" s="60">
        <v>54.428078934451499</v>
      </c>
      <c r="N34" s="43">
        <v>69.515772590912306</v>
      </c>
      <c r="O34" s="93">
        <v>63.680817298957102</v>
      </c>
      <c r="P34" s="48">
        <v>71.368335751298204</v>
      </c>
      <c r="Q34" s="9"/>
      <c r="T34" s="174">
        <v>207.75324188770199</v>
      </c>
      <c r="U34" s="43">
        <v>184.288992962072</v>
      </c>
      <c r="V34" s="175">
        <v>188.50695144024701</v>
      </c>
      <c r="W34" s="19">
        <v>203.410618331943</v>
      </c>
      <c r="X34" s="45"/>
      <c r="Y34" s="9"/>
      <c r="Z34" s="158">
        <f t="shared" si="23"/>
        <v>153.3251629532505</v>
      </c>
      <c r="AA34" s="159">
        <f t="shared" si="29"/>
        <v>114.7732203711597</v>
      </c>
      <c r="AB34" s="160">
        <f t="shared" si="24"/>
        <v>124.82613414128991</v>
      </c>
      <c r="AC34" s="161">
        <f t="shared" si="10"/>
        <v>132.04228258064478</v>
      </c>
      <c r="AD34" s="49"/>
      <c r="AF34" s="60">
        <v>97.088240697024602</v>
      </c>
      <c r="AG34" s="8">
        <v>100</v>
      </c>
      <c r="AH34" s="58">
        <v>94.573907729714193</v>
      </c>
      <c r="AI34" s="19">
        <v>107.44176912101599</v>
      </c>
      <c r="AJ34" s="45"/>
      <c r="AL34" s="60">
        <f t="shared" si="11"/>
        <v>42.660161762573104</v>
      </c>
      <c r="AM34" s="8">
        <f t="shared" si="30"/>
        <v>30.484227409087694</v>
      </c>
      <c r="AN34" s="58">
        <f t="shared" si="25"/>
        <v>30.893090430757091</v>
      </c>
      <c r="AO34" s="59">
        <f t="shared" si="12"/>
        <v>36.07343336971779</v>
      </c>
      <c r="AP34" s="60"/>
      <c r="AS34" s="60">
        <f t="shared" si="13"/>
        <v>110.6650011906774</v>
      </c>
      <c r="AT34" s="162">
        <f t="shared" si="31"/>
        <v>84.288992962072001</v>
      </c>
      <c r="AU34" s="58">
        <f t="shared" si="26"/>
        <v>157.61386100948991</v>
      </c>
      <c r="AV34" s="61">
        <f t="shared" si="14"/>
        <v>95.96884921092699</v>
      </c>
      <c r="AW34" s="62"/>
      <c r="AX34" s="43"/>
      <c r="AY34" s="60">
        <v>336.71893605844002</v>
      </c>
      <c r="AZ34" s="9">
        <v>265.43206528189398</v>
      </c>
      <c r="BA34" s="97">
        <v>340.35102513260898</v>
      </c>
      <c r="BB34" s="19">
        <v>379.48469953323303</v>
      </c>
      <c r="BC34" s="45"/>
      <c r="BE34" s="60">
        <f t="shared" si="16"/>
        <v>282.29085712398853</v>
      </c>
      <c r="BF34" s="8">
        <f t="shared" si="32"/>
        <v>195.91629269098166</v>
      </c>
      <c r="BG34" s="58">
        <f t="shared" si="27"/>
        <v>276.67020783365189</v>
      </c>
      <c r="BH34" s="59">
        <f t="shared" si="17"/>
        <v>308.11636378193481</v>
      </c>
      <c r="BI34" s="62"/>
      <c r="BK34" s="60">
        <f t="shared" si="18"/>
        <v>128.96569417073803</v>
      </c>
      <c r="BL34" s="8">
        <f t="shared" si="33"/>
        <v>81.143072319821968</v>
      </c>
      <c r="BM34" s="97">
        <f t="shared" si="20"/>
        <v>151.84407369236197</v>
      </c>
      <c r="BN34" s="61">
        <f t="shared" si="19"/>
        <v>176.07408120129003</v>
      </c>
      <c r="BO34" s="62"/>
      <c r="BS34" s="60">
        <f t="shared" si="21"/>
        <v>203.32336425827708</v>
      </c>
      <c r="BT34" s="8">
        <f t="shared" si="34"/>
        <v>121.25160926873016</v>
      </c>
      <c r="BU34" s="58">
        <f t="shared" si="28"/>
        <v>247.50602723823889</v>
      </c>
      <c r="BV34" s="61">
        <f t="shared" si="22"/>
        <v>134.46978719716228</v>
      </c>
      <c r="BW34" s="62"/>
    </row>
    <row r="35" spans="1:83" s="8" customFormat="1" x14ac:dyDescent="0.2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370"/>
      <c r="L35" s="370"/>
      <c r="M35" s="60">
        <v>54.869003983941397</v>
      </c>
      <c r="N35" s="43">
        <v>65.209526192001803</v>
      </c>
      <c r="O35" s="93">
        <v>60.880645502056097</v>
      </c>
      <c r="P35" s="48">
        <v>67.247942926187605</v>
      </c>
      <c r="Q35" s="9"/>
      <c r="T35" s="174">
        <v>203.317013403608</v>
      </c>
      <c r="U35" s="43">
        <v>169.216631925451</v>
      </c>
      <c r="V35" s="175">
        <v>187.751710254692</v>
      </c>
      <c r="W35" s="19">
        <v>202.675345307349</v>
      </c>
      <c r="X35" s="45"/>
      <c r="Y35" s="9"/>
      <c r="Z35" s="158">
        <f t="shared" si="23"/>
        <v>148.44800941966662</v>
      </c>
      <c r="AA35" s="159">
        <f t="shared" si="29"/>
        <v>104.00710573344919</v>
      </c>
      <c r="AB35" s="160">
        <f t="shared" si="24"/>
        <v>126.8710647526359</v>
      </c>
      <c r="AC35" s="161">
        <f t="shared" si="10"/>
        <v>135.42740238116141</v>
      </c>
      <c r="AD35" s="49"/>
      <c r="AF35" s="60">
        <v>115.81255528817999</v>
      </c>
      <c r="AG35" s="8">
        <v>97.678054595244404</v>
      </c>
      <c r="AH35" s="58">
        <v>110.60172492111199</v>
      </c>
      <c r="AI35" s="19">
        <v>126.021411351144</v>
      </c>
      <c r="AJ35" s="45"/>
      <c r="AL35" s="60">
        <f t="shared" si="11"/>
        <v>60.943551304238596</v>
      </c>
      <c r="AM35" s="8">
        <f t="shared" si="30"/>
        <v>32.468528403242601</v>
      </c>
      <c r="AN35" s="58">
        <f t="shared" si="25"/>
        <v>49.721079419055897</v>
      </c>
      <c r="AO35" s="59">
        <f t="shared" si="12"/>
        <v>58.773468424956391</v>
      </c>
      <c r="AP35" s="60"/>
      <c r="AS35" s="60">
        <f t="shared" si="13"/>
        <v>87.504458115428022</v>
      </c>
      <c r="AT35" s="162">
        <f t="shared" si="31"/>
        <v>71.538577330206593</v>
      </c>
      <c r="AU35" s="58">
        <f t="shared" si="26"/>
        <v>138.03063083563609</v>
      </c>
      <c r="AV35" s="61">
        <f t="shared" si="14"/>
        <v>76.653933956205023</v>
      </c>
      <c r="AW35" s="62"/>
      <c r="AX35" s="43"/>
      <c r="AY35" s="60">
        <v>325.16430540599498</v>
      </c>
      <c r="AZ35" s="9">
        <v>276.57872473089799</v>
      </c>
      <c r="BA35" s="97">
        <v>333.11967292801501</v>
      </c>
      <c r="BB35" s="19">
        <v>393.950617151355</v>
      </c>
      <c r="BC35" s="45"/>
      <c r="BE35" s="60">
        <f t="shared" si="16"/>
        <v>270.29530142205357</v>
      </c>
      <c r="BF35" s="8">
        <f t="shared" si="32"/>
        <v>211.36919853889617</v>
      </c>
      <c r="BG35" s="58">
        <f t="shared" si="27"/>
        <v>272.23902742595891</v>
      </c>
      <c r="BH35" s="59">
        <f t="shared" si="17"/>
        <v>326.70267422516741</v>
      </c>
      <c r="BI35" s="62"/>
      <c r="BK35" s="60">
        <f t="shared" si="18"/>
        <v>121.84729200238695</v>
      </c>
      <c r="BL35" s="8">
        <f t="shared" si="33"/>
        <v>107.36209280544698</v>
      </c>
      <c r="BM35" s="97">
        <f>BG35-AB35</f>
        <v>145.36796267332301</v>
      </c>
      <c r="BN35" s="61">
        <f t="shared" si="19"/>
        <v>191.275271844006</v>
      </c>
      <c r="BO35" s="62"/>
      <c r="BS35" s="60">
        <f t="shared" si="21"/>
        <v>159.47885283472269</v>
      </c>
      <c r="BT35" s="8">
        <f t="shared" si="34"/>
        <v>109.70571557224575</v>
      </c>
      <c r="BU35" s="58">
        <f t="shared" si="28"/>
        <v>226.72333661602593</v>
      </c>
      <c r="BV35" s="61">
        <f t="shared" si="22"/>
        <v>113.98703160383891</v>
      </c>
      <c r="BW35" s="62"/>
    </row>
    <row r="36" spans="1:83" s="8" customFormat="1" x14ac:dyDescent="0.2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371"/>
      <c r="L36" s="371"/>
      <c r="N36" s="43">
        <v>63.935436391994998</v>
      </c>
      <c r="O36" s="93">
        <v>49.088807013676202</v>
      </c>
      <c r="P36" s="48">
        <v>66.092429231034302</v>
      </c>
      <c r="Q36" s="9"/>
      <c r="S36" s="43"/>
      <c r="U36" s="43">
        <v>172.98361117211101</v>
      </c>
      <c r="V36" s="175">
        <v>196.03809856778199</v>
      </c>
      <c r="W36" s="19">
        <v>220.24674271203401</v>
      </c>
      <c r="X36" s="9"/>
      <c r="Y36" s="9"/>
      <c r="AA36" s="159">
        <f t="shared" si="29"/>
        <v>109.04817478011601</v>
      </c>
      <c r="AB36" s="160">
        <f t="shared" si="24"/>
        <v>146.9492915541058</v>
      </c>
      <c r="AC36" s="161">
        <f t="shared" si="10"/>
        <v>154.15431348099969</v>
      </c>
      <c r="AD36" s="46"/>
      <c r="AG36" s="8">
        <v>112.038202114161</v>
      </c>
      <c r="AH36" s="58">
        <v>100</v>
      </c>
      <c r="AI36" s="19">
        <v>100</v>
      </c>
      <c r="AJ36" s="9"/>
      <c r="AM36" s="8">
        <f t="shared" si="30"/>
        <v>48.102765722165998</v>
      </c>
      <c r="AN36" s="58">
        <f t="shared" si="25"/>
        <v>50.911192986323798</v>
      </c>
      <c r="AO36" s="59">
        <f t="shared" si="12"/>
        <v>33.907570768965698</v>
      </c>
      <c r="AP36" s="60"/>
      <c r="AT36" s="162">
        <f t="shared" si="31"/>
        <v>60.945409057950016</v>
      </c>
      <c r="AU36" s="58">
        <f t="shared" si="26"/>
        <v>145.12690558145817</v>
      </c>
      <c r="AV36" s="61">
        <f t="shared" si="14"/>
        <v>120.24674271203399</v>
      </c>
      <c r="AW36" s="62"/>
      <c r="AX36" s="43"/>
      <c r="AZ36" s="9">
        <v>280.62316802556001</v>
      </c>
      <c r="BA36" s="97">
        <v>329.635915624022</v>
      </c>
      <c r="BB36" s="19">
        <v>395.47441195805197</v>
      </c>
      <c r="BC36" s="9"/>
      <c r="BF36" s="8" t="e">
        <f>AZ36-T41N35</f>
        <v>#NAME?</v>
      </c>
      <c r="BG36" s="58">
        <f>BA36-O36</f>
        <v>280.54710861034579</v>
      </c>
      <c r="BH36" s="59">
        <f>BB36-P36</f>
        <v>329.38198272701766</v>
      </c>
      <c r="BL36" s="8" t="e">
        <f>BF36-AA36</f>
        <v>#NAME?</v>
      </c>
      <c r="BM36" s="97">
        <f>BG36-AB36</f>
        <v>133.59781705623999</v>
      </c>
      <c r="BN36" s="61">
        <f t="shared" si="19"/>
        <v>175.22766924601797</v>
      </c>
      <c r="BO36" s="60"/>
      <c r="BT36" s="8">
        <f t="shared" si="34"/>
        <v>95.323364470818973</v>
      </c>
      <c r="BU36" s="58">
        <f t="shared" si="28"/>
        <v>295.64154113793325</v>
      </c>
      <c r="BV36" s="61">
        <f t="shared" si="22"/>
        <v>181.93724169480373</v>
      </c>
    </row>
    <row r="37" spans="1:83" s="8" customFormat="1" ht="19" x14ac:dyDescent="0.25">
      <c r="A37" s="156"/>
      <c r="B37" s="165"/>
      <c r="C37" s="165"/>
      <c r="D37" s="372"/>
      <c r="E37" s="372"/>
      <c r="F37" s="372"/>
      <c r="G37" s="372"/>
      <c r="H37" s="372"/>
      <c r="I37" s="372"/>
      <c r="J37" s="372"/>
      <c r="K37" s="371"/>
      <c r="L37" s="371"/>
      <c r="N37" s="43">
        <v>62.636711565822097</v>
      </c>
      <c r="P37" s="48">
        <v>58.651310495152302</v>
      </c>
      <c r="Q37" s="9"/>
      <c r="S37" s="43"/>
      <c r="U37" s="43">
        <v>172.879454003874</v>
      </c>
      <c r="W37" s="19">
        <v>200.821055883881</v>
      </c>
      <c r="X37" s="9"/>
      <c r="Y37" s="9"/>
      <c r="AA37" s="159">
        <f t="shared" si="29"/>
        <v>110.24274243805191</v>
      </c>
      <c r="AC37" s="161">
        <f t="shared" si="10"/>
        <v>142.1697453887287</v>
      </c>
      <c r="AD37" s="46"/>
      <c r="AG37" s="8">
        <v>106.805099815273</v>
      </c>
      <c r="AI37" s="19">
        <v>89.661899364650694</v>
      </c>
      <c r="AJ37" s="9"/>
      <c r="AM37" s="8">
        <f t="shared" si="30"/>
        <v>44.168388249450899</v>
      </c>
      <c r="AO37" s="59">
        <f t="shared" si="12"/>
        <v>31.010588869498392</v>
      </c>
      <c r="AP37" s="60"/>
      <c r="AT37" s="162">
        <f t="shared" si="31"/>
        <v>66.074354188601006</v>
      </c>
      <c r="AV37" s="61">
        <f t="shared" si="14"/>
        <v>111.15915651923031</v>
      </c>
      <c r="AW37" s="62"/>
      <c r="AX37" s="43"/>
      <c r="AZ37" s="8">
        <v>291.44862874043901</v>
      </c>
      <c r="BB37" s="19">
        <v>343.52417266129299</v>
      </c>
      <c r="BC37" s="9"/>
      <c r="BF37" s="8">
        <f t="shared" si="32"/>
        <v>228.81191717461689</v>
      </c>
      <c r="BG37" s="58"/>
      <c r="BH37" s="59">
        <f>BB37-P37</f>
        <v>284.87286216614069</v>
      </c>
      <c r="BL37" s="8">
        <f>BF37-AA37</f>
        <v>118.56917473656499</v>
      </c>
      <c r="BN37" s="61">
        <f t="shared" si="19"/>
        <v>142.70311677741199</v>
      </c>
      <c r="BO37" s="60"/>
      <c r="BT37" s="8">
        <f t="shared" si="34"/>
        <v>105.48822333874672</v>
      </c>
      <c r="BV37" s="61">
        <f t="shared" si="22"/>
        <v>189.5254438149646</v>
      </c>
    </row>
    <row r="38" spans="1:83" s="8" customFormat="1" ht="19" x14ac:dyDescent="0.25">
      <c r="A38" s="156"/>
      <c r="B38" s="167"/>
      <c r="C38" s="165"/>
      <c r="D38" s="166"/>
      <c r="E38" s="166"/>
      <c r="F38" s="166"/>
      <c r="G38" s="166"/>
      <c r="H38" s="166"/>
      <c r="I38" s="166"/>
      <c r="J38" s="166"/>
      <c r="K38" s="163"/>
      <c r="L38" s="163"/>
      <c r="P38" s="48">
        <v>55.8466877634106</v>
      </c>
      <c r="Q38" s="9"/>
      <c r="S38" s="43"/>
      <c r="U38" s="43"/>
      <c r="V38" s="175"/>
      <c r="W38" s="19">
        <v>195.95646135469701</v>
      </c>
      <c r="X38" s="9"/>
      <c r="Y38" s="9"/>
      <c r="AA38" s="159"/>
      <c r="AB38" s="160"/>
      <c r="AC38" s="161">
        <f t="shared" si="10"/>
        <v>140.1097735912864</v>
      </c>
      <c r="AD38" s="46"/>
      <c r="AH38" s="58"/>
      <c r="AI38" s="19">
        <v>100.497409673127</v>
      </c>
      <c r="AJ38" s="9"/>
      <c r="AO38" s="59">
        <f t="shared" si="12"/>
        <v>44.650721909716395</v>
      </c>
      <c r="AP38" s="60"/>
      <c r="AV38" s="61">
        <f t="shared" si="14"/>
        <v>95.459051681570003</v>
      </c>
      <c r="AW38" s="62"/>
      <c r="AX38" s="43"/>
      <c r="BB38" s="19">
        <v>330.047749647545</v>
      </c>
      <c r="BC38" s="9"/>
      <c r="BF38" s="58"/>
      <c r="BH38" s="59">
        <f>BB38-P38</f>
        <v>274.20106188413439</v>
      </c>
      <c r="BN38" s="61">
        <f t="shared" si="19"/>
        <v>134.09128829284799</v>
      </c>
      <c r="BO38" s="60"/>
      <c r="BV38" s="61">
        <f t="shared" si="22"/>
        <v>170.93055202481042</v>
      </c>
    </row>
    <row r="39" spans="1:83" s="8" customFormat="1" ht="19" x14ac:dyDescent="0.25">
      <c r="A39" s="156"/>
      <c r="B39" s="166"/>
      <c r="C39" s="165"/>
      <c r="D39" s="167"/>
      <c r="E39" s="167"/>
      <c r="F39" s="167"/>
      <c r="G39" s="167"/>
      <c r="H39" s="167"/>
      <c r="I39" s="167"/>
      <c r="J39" s="167"/>
      <c r="K39" s="163"/>
      <c r="L39" s="163"/>
      <c r="N39" s="43"/>
      <c r="P39" s="48">
        <v>57.706422188308998</v>
      </c>
      <c r="S39" s="43"/>
      <c r="T39" s="159"/>
      <c r="V39" s="175"/>
      <c r="W39" s="19">
        <v>218.20473626620301</v>
      </c>
      <c r="X39" s="9"/>
      <c r="Y39" s="9"/>
      <c r="Z39" s="158"/>
      <c r="AB39" s="160"/>
      <c r="AC39" s="161">
        <f t="shared" si="10"/>
        <v>160.49831407789401</v>
      </c>
      <c r="AD39" s="43"/>
      <c r="AH39" s="58"/>
      <c r="AI39" s="59">
        <v>100</v>
      </c>
      <c r="AJ39" s="9"/>
      <c r="AL39" s="60"/>
      <c r="AO39" s="59">
        <f t="shared" si="12"/>
        <v>42.293577811691002</v>
      </c>
      <c r="AP39" s="60"/>
      <c r="AT39" s="162"/>
      <c r="AV39" s="61">
        <f t="shared" si="14"/>
        <v>118.20473626620301</v>
      </c>
      <c r="BB39" s="161">
        <v>365.95501041332898</v>
      </c>
      <c r="BE39" s="60"/>
      <c r="BH39" s="59">
        <f t="shared" si="17"/>
        <v>308.24858822502</v>
      </c>
      <c r="BK39" s="60"/>
      <c r="BL39" s="58"/>
      <c r="BN39" s="61">
        <f t="shared" si="19"/>
        <v>147.75027414712599</v>
      </c>
      <c r="BS39" s="60"/>
      <c r="BV39" s="61">
        <f t="shared" si="22"/>
        <v>204.83809562906958</v>
      </c>
    </row>
    <row r="40" spans="1:83" s="8" customFormat="1" ht="19" x14ac:dyDescent="0.25">
      <c r="A40" s="156"/>
      <c r="B40" s="167"/>
      <c r="C40" s="165"/>
      <c r="D40" s="166"/>
      <c r="E40" s="166"/>
      <c r="F40" s="166"/>
      <c r="G40" s="166"/>
      <c r="H40" s="166"/>
      <c r="I40" s="166"/>
      <c r="J40" s="166"/>
      <c r="K40" s="163"/>
      <c r="L40" s="163"/>
      <c r="N40" s="43"/>
      <c r="O40" s="93"/>
      <c r="P40" s="48">
        <v>55.9008189879874</v>
      </c>
      <c r="S40" s="43"/>
      <c r="T40" s="159"/>
      <c r="W40" s="19">
        <v>195.36130371834</v>
      </c>
      <c r="X40" s="9"/>
      <c r="Y40" s="9"/>
      <c r="Z40" s="158"/>
      <c r="AC40" s="161">
        <f t="shared" ref="AC40:AC41" si="35">W40-P40</f>
        <v>139.46048473035259</v>
      </c>
      <c r="AD40" s="43"/>
      <c r="AI40" s="59">
        <v>90.411306001254601</v>
      </c>
      <c r="AJ40" s="9"/>
      <c r="AL40" s="60"/>
      <c r="AN40" s="58"/>
      <c r="AO40" s="59">
        <f t="shared" ref="AO40:AO41" si="36">AI40-P40</f>
        <v>34.510487013267202</v>
      </c>
      <c r="AP40" s="60"/>
      <c r="AT40" s="162"/>
      <c r="AU40" s="58"/>
      <c r="AV40" s="61">
        <f t="shared" ref="AV40:AV41" si="37">AC40-AO40</f>
        <v>104.94999771708538</v>
      </c>
      <c r="BA40" s="97"/>
      <c r="BB40" s="161">
        <v>333.55859933569599</v>
      </c>
      <c r="BE40" s="60"/>
      <c r="BG40" s="58"/>
      <c r="BH40" s="59">
        <f t="shared" ref="BH40:BH41" si="38">BB40-P40</f>
        <v>277.65778034770858</v>
      </c>
      <c r="BK40" s="60"/>
      <c r="BL40" s="58"/>
      <c r="BM40" s="58"/>
      <c r="BN40" s="61">
        <f t="shared" ref="BN40" si="39">BH40-AC40</f>
        <v>138.19729561735599</v>
      </c>
      <c r="BS40" s="60"/>
      <c r="BU40" s="58"/>
      <c r="BV40" s="61">
        <f t="shared" ref="BV40:BV41" si="40">100*AV40/P40</f>
        <v>187.74322025521349</v>
      </c>
    </row>
    <row r="41" spans="1:83" s="8" customFormat="1" ht="19" x14ac:dyDescent="0.25">
      <c r="A41" s="156"/>
      <c r="B41" s="166"/>
      <c r="C41" s="165"/>
      <c r="D41" s="167"/>
      <c r="E41" s="167"/>
      <c r="F41" s="167"/>
      <c r="G41" s="167"/>
      <c r="H41" s="167"/>
      <c r="I41" s="167"/>
      <c r="J41" s="167"/>
      <c r="K41" s="168"/>
      <c r="L41" s="168"/>
      <c r="O41" s="93"/>
      <c r="P41" s="48">
        <v>54.0554410663498</v>
      </c>
      <c r="S41" s="43"/>
      <c r="T41" s="159"/>
      <c r="W41" s="19">
        <v>194.768460694412</v>
      </c>
      <c r="X41" s="9"/>
      <c r="Y41" s="9"/>
      <c r="Z41" s="158"/>
      <c r="AC41" s="161">
        <f t="shared" si="35"/>
        <v>140.7130196280622</v>
      </c>
      <c r="AD41" s="43"/>
      <c r="AI41" s="59">
        <v>101.84145103549</v>
      </c>
      <c r="AJ41" s="9"/>
      <c r="AL41" s="60"/>
      <c r="AN41" s="58"/>
      <c r="AO41" s="59">
        <f t="shared" si="36"/>
        <v>47.786009969140196</v>
      </c>
      <c r="AP41" s="60"/>
      <c r="AU41" s="58"/>
      <c r="AV41" s="61">
        <f t="shared" si="37"/>
        <v>92.927009658922003</v>
      </c>
      <c r="BA41" s="97"/>
      <c r="BB41" s="161">
        <v>331.83180191794003</v>
      </c>
      <c r="BE41" s="9"/>
      <c r="BG41" s="58"/>
      <c r="BH41" s="59">
        <f t="shared" si="38"/>
        <v>277.7763608515902</v>
      </c>
      <c r="BK41" s="60"/>
      <c r="BM41" s="58"/>
      <c r="BN41" s="61">
        <f>BH41-AC41</f>
        <v>137.063341223528</v>
      </c>
      <c r="BS41" s="60"/>
      <c r="BU41" s="58"/>
      <c r="BV41" s="61">
        <f t="shared" si="40"/>
        <v>171.91055669097156</v>
      </c>
    </row>
    <row r="42" spans="1:83" s="8" customFormat="1" ht="19" x14ac:dyDescent="0.25">
      <c r="A42" s="156"/>
      <c r="B42" s="167"/>
      <c r="C42" s="165"/>
      <c r="D42" s="166"/>
      <c r="E42" s="166"/>
      <c r="F42" s="166"/>
      <c r="G42" s="166"/>
      <c r="H42" s="166"/>
      <c r="I42" s="166"/>
      <c r="J42" s="166"/>
      <c r="K42" s="163"/>
      <c r="L42" s="163"/>
      <c r="N42" s="168"/>
      <c r="O42" s="168"/>
      <c r="P42" s="168"/>
      <c r="X42" s="168"/>
      <c r="AB42" s="168"/>
      <c r="AK42" s="43"/>
      <c r="AR42" s="43"/>
      <c r="AV42" s="43"/>
      <c r="AW42" s="43"/>
      <c r="BB42" s="43"/>
      <c r="BE42" s="43"/>
      <c r="BG42" s="43"/>
    </row>
    <row r="43" spans="1:83" ht="19" x14ac:dyDescent="0.25">
      <c r="A43" s="20"/>
      <c r="B43" s="70"/>
      <c r="C43" s="67"/>
      <c r="D43" s="68"/>
      <c r="E43" s="68"/>
      <c r="F43" s="68"/>
      <c r="G43" s="68"/>
      <c r="H43" s="68"/>
      <c r="I43" s="68"/>
      <c r="J43" s="68"/>
      <c r="K43" s="63"/>
      <c r="L43" s="63"/>
      <c r="AB43" s="118"/>
      <c r="AR43" s="117"/>
      <c r="AV43" s="117"/>
      <c r="AW43" s="117"/>
      <c r="BB43" s="117"/>
      <c r="BK43" s="117"/>
    </row>
    <row r="44" spans="1:83" ht="19" x14ac:dyDescent="0.25">
      <c r="A44" s="20"/>
      <c r="B44" s="68"/>
      <c r="C44" s="67"/>
      <c r="D44" s="69"/>
      <c r="E44" s="69"/>
      <c r="F44" s="69"/>
      <c r="G44" s="69"/>
      <c r="H44" s="69"/>
      <c r="I44" s="69"/>
      <c r="J44" s="69"/>
      <c r="K44" s="63"/>
      <c r="L44" s="63"/>
      <c r="AB44" s="118"/>
      <c r="AR44" s="117"/>
      <c r="AV44" s="117"/>
      <c r="AW44" s="117"/>
      <c r="BB44" s="117"/>
      <c r="BK44" s="117"/>
    </row>
    <row r="45" spans="1:83" ht="19" x14ac:dyDescent="0.25">
      <c r="A45" s="20"/>
      <c r="B45" s="70"/>
      <c r="C45" s="67"/>
      <c r="D45" s="68"/>
      <c r="E45" s="68"/>
      <c r="F45" s="68"/>
      <c r="G45" s="68"/>
      <c r="H45" s="68"/>
      <c r="I45" s="68"/>
      <c r="J45" s="68"/>
      <c r="K45" s="63"/>
      <c r="L45" s="63"/>
      <c r="AB45" s="118"/>
      <c r="AR45" s="117"/>
      <c r="AV45" s="73"/>
      <c r="AW45" s="117"/>
      <c r="BB45" s="117"/>
      <c r="BK45" s="117"/>
    </row>
    <row r="46" spans="1:83" ht="19" x14ac:dyDescent="0.25">
      <c r="A46" s="20"/>
      <c r="B46" s="68"/>
      <c r="C46" s="67"/>
      <c r="D46" s="69"/>
      <c r="E46" s="69"/>
      <c r="F46" s="69"/>
      <c r="G46" s="69"/>
      <c r="H46" s="69"/>
      <c r="I46" s="69"/>
      <c r="J46" s="69"/>
      <c r="K46" s="63"/>
      <c r="L46" s="63"/>
      <c r="N46" s="118"/>
      <c r="O46" s="118"/>
      <c r="P46" s="118"/>
      <c r="V46" s="118"/>
      <c r="X46" s="118"/>
      <c r="AB46" s="118"/>
      <c r="AI46" s="117"/>
      <c r="AK46" s="117"/>
      <c r="AR46" s="117"/>
      <c r="AV46" s="117"/>
      <c r="AW46" s="117"/>
      <c r="BB46" s="117"/>
      <c r="BK46" s="117"/>
    </row>
    <row r="47" spans="1:83" ht="19" x14ac:dyDescent="0.25">
      <c r="A47" s="20"/>
      <c r="B47" s="70"/>
      <c r="C47" s="67"/>
      <c r="D47" s="68"/>
      <c r="E47" s="68"/>
      <c r="F47" s="68"/>
      <c r="G47" s="68"/>
      <c r="H47" s="68"/>
      <c r="I47" s="68"/>
      <c r="J47" s="68"/>
      <c r="K47" s="63"/>
      <c r="L47" s="63"/>
      <c r="O47" s="118"/>
      <c r="AI47" s="117"/>
      <c r="AK47" s="117"/>
      <c r="AR47" s="117"/>
      <c r="AV47" s="117"/>
      <c r="BB47" s="117"/>
      <c r="BK47" s="117"/>
    </row>
    <row r="48" spans="1:83" ht="19" x14ac:dyDescent="0.25">
      <c r="A48" s="20"/>
      <c r="B48" s="68"/>
      <c r="C48" s="67"/>
      <c r="D48" s="69"/>
      <c r="E48" s="69"/>
      <c r="F48" s="69"/>
      <c r="G48" s="69"/>
      <c r="H48" s="69"/>
      <c r="I48" s="69"/>
      <c r="J48" s="69"/>
      <c r="K48" s="63"/>
      <c r="L48" s="1" t="s">
        <v>37</v>
      </c>
      <c r="M48" s="114">
        <f>AVERAGE(M24:M35)</f>
        <v>56.348865240808003</v>
      </c>
      <c r="N48" s="8">
        <f>AVERAGE(N24:N40)</f>
        <v>59.236247882678647</v>
      </c>
      <c r="O48" s="8">
        <f>AVERAGE(O24:O41)</f>
        <v>63.7184341090136</v>
      </c>
      <c r="P48" s="8">
        <f>AVERAGE(P24:P41)</f>
        <v>65.585225349078257</v>
      </c>
      <c r="T48" s="114">
        <f>AVERAGE(T24:T35)</f>
        <v>213.92003830070146</v>
      </c>
      <c r="U48" s="8">
        <f>AVERAGE(U24:U38)</f>
        <v>174.87907890790612</v>
      </c>
      <c r="V48" s="8">
        <f>AVERAGE(V24:V39)</f>
        <v>208.84354723902854</v>
      </c>
      <c r="W48" s="8">
        <f>AVERAGE(W24:W41)</f>
        <v>201.9301404620345</v>
      </c>
      <c r="Y48" s="74" t="s">
        <v>38</v>
      </c>
      <c r="Z48" s="114">
        <f>AVERAGE(Z24:Z35)</f>
        <v>157.57117305989343</v>
      </c>
      <c r="AA48" s="114">
        <f>AVERAGE(AA24:AA36)</f>
        <v>116.05822245501024</v>
      </c>
      <c r="AB48" s="114">
        <f>AVERAGE(V24:V35)</f>
        <v>209.91066796163241</v>
      </c>
      <c r="AC48" s="114">
        <f t="shared" ref="AC48" si="41">AVERAGE(AC24:AC38)</f>
        <v>134.23577690646025</v>
      </c>
      <c r="AE48" s="74" t="s">
        <v>38</v>
      </c>
      <c r="AF48" s="114">
        <f>AVERAGE(AF24:AF41)</f>
        <v>102.80678386313637</v>
      </c>
      <c r="AG48" s="114">
        <f>AVERAGE(AG24:AG40)</f>
        <v>98.819830779070372</v>
      </c>
      <c r="AH48" s="114">
        <f>AVERAGE(AH24:AH39)</f>
        <v>104.95700195189778</v>
      </c>
      <c r="AI48" s="114">
        <f t="shared" ref="AI48" si="42">AVERAGE(AI24:AI41)</f>
        <v>101.91082011255234</v>
      </c>
      <c r="AK48" s="74" t="s">
        <v>38</v>
      </c>
      <c r="AL48" s="114">
        <f>AVERAGE(AL24:AL41)</f>
        <v>46.457918622328378</v>
      </c>
      <c r="AM48" s="114">
        <f>AVERAGE(AM24:AM40)</f>
        <v>39.583582896391711</v>
      </c>
      <c r="AN48" s="114">
        <f>AVERAGE(AN24:AN41)</f>
        <v>41.23856784288418</v>
      </c>
      <c r="AO48" s="114">
        <f t="shared" ref="AO48" si="43">AVERAGE(AO24:AO41)</f>
        <v>36.325594763474058</v>
      </c>
      <c r="AQ48" s="74" t="s">
        <v>38</v>
      </c>
      <c r="AS48" s="94">
        <f>AVERAGE(AS24:AS41)</f>
        <v>111.11325443756505</v>
      </c>
      <c r="AT48" s="94">
        <f>AVERAGE(AT24:AT40)</f>
        <v>76.05924812883579</v>
      </c>
      <c r="AU48" s="94">
        <f>AVERAGE(AU24:AU41)</f>
        <v>167.60497939614436</v>
      </c>
      <c r="AV48" s="94">
        <f>AVERAGE(AV24:AV41)</f>
        <v>100.01932034948217</v>
      </c>
      <c r="AX48" s="74" t="s">
        <v>38</v>
      </c>
      <c r="AY48" s="8">
        <f>AVERAGE(AY24:AY41)</f>
        <v>354.79364878696538</v>
      </c>
      <c r="AZ48" s="8">
        <f>AVERAGE(AZ24:AZ40)</f>
        <v>268.1200195785521</v>
      </c>
      <c r="BA48" s="8">
        <f>AVERAGE(BA24:BA41)</f>
        <v>351.60570547838108</v>
      </c>
      <c r="BB48" s="8">
        <f>AVERAGE(BB24:BB41)</f>
        <v>345.44684077397721</v>
      </c>
      <c r="BD48" s="74" t="s">
        <v>38</v>
      </c>
      <c r="BE48" s="114">
        <f>AVERAGE(BE24:BE26,BE27:BE32,BE33:BE35)</f>
        <v>298.4447835461574</v>
      </c>
      <c r="BF48" s="8" t="e">
        <f>AVERAGE(BF24:BF38)</f>
        <v>#NAME?</v>
      </c>
      <c r="BG48" s="8">
        <f>AVERAGE(BG24:BG41)</f>
        <v>287.8872713693674</v>
      </c>
      <c r="BH48" s="8">
        <f>AVERAGE(BH24:BH41)</f>
        <v>279.86161542489896</v>
      </c>
      <c r="BI48" s="8"/>
      <c r="BJ48" s="74" t="s">
        <v>38</v>
      </c>
      <c r="BK48" s="8">
        <f>AVERAGE(BK24:BK35)</f>
        <v>140.873610486264</v>
      </c>
      <c r="BL48" s="8" t="e">
        <f>AVERAGE(BL24:BL40)</f>
        <v>#NAME?</v>
      </c>
      <c r="BM48" s="8">
        <f>AVERAGE(BM24:BM26,BM27:BM27,BM28:BM41)</f>
        <v>142.76215823935246</v>
      </c>
      <c r="BN48" s="8">
        <f>AVERAGE(BN24:BN41)</f>
        <v>143.51670031194269</v>
      </c>
      <c r="BP48" s="74" t="s">
        <v>38</v>
      </c>
      <c r="BQ48" s="1"/>
      <c r="BR48" s="8"/>
      <c r="BS48" s="114">
        <f>AVERAGE(BS24:BS35)</f>
        <v>197.59112165019215</v>
      </c>
      <c r="BT48" s="114">
        <f>AVERAGE(BT24:BT36)</f>
        <v>131.51391689311367</v>
      </c>
      <c r="BU48" s="114">
        <f>AVERAGE(BU24:BU35)</f>
        <v>260.27293621788368</v>
      </c>
      <c r="BV48" s="114">
        <f t="shared" ref="BV48" si="44">AVERAGE(BV24:BV38)</f>
        <v>147.33849940333846</v>
      </c>
      <c r="BX48" s="74" t="s">
        <v>38</v>
      </c>
      <c r="CA48" s="8"/>
      <c r="CB48" s="8"/>
      <c r="CC48" s="8"/>
      <c r="CD48" s="8"/>
      <c r="CE48" s="8"/>
    </row>
    <row r="49" spans="1:83" ht="19" x14ac:dyDescent="0.25">
      <c r="A49" s="20"/>
      <c r="B49" s="70"/>
      <c r="C49" s="67"/>
      <c r="D49" s="68"/>
      <c r="E49" s="68"/>
      <c r="F49" s="68"/>
      <c r="G49" s="68"/>
      <c r="H49" s="68"/>
      <c r="I49" s="68"/>
      <c r="J49" s="68"/>
      <c r="K49" s="63"/>
      <c r="L49" s="1" t="s">
        <v>17</v>
      </c>
      <c r="M49" s="114">
        <f>STDEV(M24:M35)</f>
        <v>5.1064978254115161</v>
      </c>
      <c r="N49" s="114">
        <f>STDEV(N24:N40)</f>
        <v>7.5018106416522015</v>
      </c>
      <c r="O49" s="114">
        <f>STDEV(O24:O41)</f>
        <v>8.1317454695233291</v>
      </c>
      <c r="P49" s="114">
        <f>STDEV(P24:P41)</f>
        <v>8.10479284511662</v>
      </c>
      <c r="T49" s="114">
        <f>STDEV(T24:T35)</f>
        <v>13.235743775536507</v>
      </c>
      <c r="U49" s="114">
        <f>STDEV(U24:U38)</f>
        <v>17.782265706311637</v>
      </c>
      <c r="V49" s="114">
        <f>STDEV(V24:V39)</f>
        <v>17.454409978216667</v>
      </c>
      <c r="W49" s="114">
        <f>STDEV(W24:W41)</f>
        <v>11.243798698741754</v>
      </c>
      <c r="Y49" s="1" t="s">
        <v>17</v>
      </c>
      <c r="Z49" s="114">
        <f>STDEV(Z24:Z35)</f>
        <v>10.51708519357973</v>
      </c>
      <c r="AA49" s="114">
        <f>STDEV(AA24:AA36)</f>
        <v>16.893766017982948</v>
      </c>
      <c r="AB49" s="114">
        <f>STDEV(V24:V35)</f>
        <v>17.782096862091318</v>
      </c>
      <c r="AC49" s="114">
        <f t="shared" ref="AC49" si="45">STDEV(AC24:AC38)</f>
        <v>9.0695489556557298</v>
      </c>
      <c r="AE49" s="1" t="s">
        <v>17</v>
      </c>
      <c r="AF49" s="114">
        <f>STDEV(AF24:AF35)</f>
        <v>8.0314472592855424</v>
      </c>
      <c r="AG49" s="114">
        <f>STDEV(AG24:AG40)</f>
        <v>7.0108004389031393</v>
      </c>
      <c r="AH49" s="114">
        <f>STDEV(AH24:AH39)</f>
        <v>8.5134962480045751</v>
      </c>
      <c r="AI49" s="114">
        <f>STDEV(AI24:AI41)</f>
        <v>8.919469819569489</v>
      </c>
      <c r="AK49" s="1" t="s">
        <v>17</v>
      </c>
      <c r="AL49" s="114">
        <f>STDEV(AL24:AL41)</f>
        <v>8.6154565512488581</v>
      </c>
      <c r="AM49" s="114">
        <f>STDEV(AM24:AM40)</f>
        <v>8.4213377689284119</v>
      </c>
      <c r="AN49" s="114">
        <f>STDEV(AN24:AN41)</f>
        <v>12.840558514343071</v>
      </c>
      <c r="AO49" s="114">
        <f>STDEV(AO24:AO41)</f>
        <v>10.835684533100233</v>
      </c>
      <c r="AQ49" s="1" t="s">
        <v>17</v>
      </c>
      <c r="AS49" s="114">
        <f>STDEV(AS24:AS41)</f>
        <v>15.565078903873982</v>
      </c>
      <c r="AT49" s="114">
        <f>STDEV(AT24:AT40)</f>
        <v>18.548603559222755</v>
      </c>
      <c r="AU49" s="114">
        <f>STDEV(AU24:AU41)</f>
        <v>25.740812903370408</v>
      </c>
      <c r="AV49" s="114">
        <f>STDEV(AV24:AV41)</f>
        <v>13.453207446626671</v>
      </c>
      <c r="AX49" s="1" t="s">
        <v>17</v>
      </c>
      <c r="AY49" s="114">
        <f>STDEV(AY24:AY41)</f>
        <v>33.916399166590708</v>
      </c>
      <c r="AZ49" s="114">
        <f>STDEV(AZ24:AZ40)</f>
        <v>27.669001635122402</v>
      </c>
      <c r="BA49" s="114">
        <f>STDEV(BA24:BA41)</f>
        <v>33.089776274586349</v>
      </c>
      <c r="BB49" s="114">
        <f>STDEV(BB24:BB41)</f>
        <v>31.223444457686718</v>
      </c>
      <c r="BD49" s="1" t="s">
        <v>17</v>
      </c>
      <c r="BE49" s="114">
        <f>STDEV(BE24:BE35)</f>
        <v>33.404637176205199</v>
      </c>
      <c r="BF49" s="114" t="e">
        <f>STDEV(BF24:BF36)</f>
        <v>#NAME?</v>
      </c>
      <c r="BG49" s="114">
        <f>STDEV(BG24:BG33)</f>
        <v>34.731095358610624</v>
      </c>
      <c r="BH49" s="114">
        <f t="shared" ref="BH49" si="46">STDEV(BH24:BH38)</f>
        <v>31.521241537417634</v>
      </c>
      <c r="BJ49" s="1" t="s">
        <v>17</v>
      </c>
      <c r="BK49" s="114">
        <f>STDEV(BK24:BK35)</f>
        <v>30.428611437487515</v>
      </c>
      <c r="BL49" s="114" t="e">
        <f>STDEV(BL24:BL40)</f>
        <v>#NAME?</v>
      </c>
      <c r="BM49" s="114">
        <f>STDEV(BM25:BM26,BM27:BM27,BM28:BM36)</f>
        <v>23.042551913526051</v>
      </c>
      <c r="BN49" s="114">
        <f>STDEV(BN24:BN41)</f>
        <v>25.706120625336858</v>
      </c>
      <c r="BP49" s="1" t="s">
        <v>17</v>
      </c>
      <c r="BQ49" s="1"/>
      <c r="BS49" s="114">
        <f>STDEV(BS24:BS35)</f>
        <v>25.302679157960164</v>
      </c>
      <c r="BT49" s="114">
        <f>STDEV(BT24:BT36)</f>
        <v>34.497101366188417</v>
      </c>
      <c r="BU49" s="114">
        <f>STDEV(BU24:BU35)</f>
        <v>17.389260104133424</v>
      </c>
      <c r="BV49" s="114">
        <f t="shared" ref="BV49" si="47">STDEV(BV24:BV38)</f>
        <v>20.718928931349847</v>
      </c>
      <c r="BX49" s="1" t="s">
        <v>17</v>
      </c>
    </row>
    <row r="50" spans="1:83" ht="19" x14ac:dyDescent="0.25">
      <c r="A50" s="20"/>
      <c r="B50" s="68"/>
      <c r="C50" s="67"/>
      <c r="D50" s="69"/>
      <c r="E50" s="69"/>
      <c r="F50" s="69"/>
      <c r="G50" s="69"/>
      <c r="H50" s="69"/>
      <c r="I50" s="69"/>
      <c r="J50" s="69"/>
      <c r="K50" s="63"/>
      <c r="L50" s="1" t="s">
        <v>39</v>
      </c>
      <c r="M50" s="77">
        <f>_xlfn.T.TEST(N24:N40,M24:M35,2,2)</f>
        <v>0.27100773515772919</v>
      </c>
      <c r="N50" s="77"/>
      <c r="O50" s="77">
        <f>_xlfn.T.TEST(N24:N40,O24:O41,2,2)</f>
        <v>0.1487539048941072</v>
      </c>
      <c r="P50" s="77">
        <f>_xlfn.T.TEST(N24:N40,P24:P41,2,2)</f>
        <v>3.0563334373448537E-2</v>
      </c>
      <c r="Q50" s="169"/>
      <c r="R50" s="75"/>
      <c r="T50" s="77">
        <f>_xlfn.T.TEST(U24:U38,T24:T35,2,2)</f>
        <v>1.8180007122139877E-6</v>
      </c>
      <c r="U50" s="77"/>
      <c r="V50" s="77">
        <f>_xlfn.T.TEST(U24:U38,V24:V39,2,2)</f>
        <v>3.6979784195898064E-5</v>
      </c>
      <c r="W50" s="77">
        <f>_xlfn.T.TEST(U24:U38,W24:W41,2,2)</f>
        <v>1.133219285762116E-5</v>
      </c>
      <c r="X50" s="169"/>
      <c r="Y50" s="76" t="s">
        <v>40</v>
      </c>
      <c r="Z50" s="77">
        <f>_xlfn.T.TEST(AA24:AA38,Z24:Z35,2,2)</f>
        <v>7.0894718239724985E-8</v>
      </c>
      <c r="AA50" s="77"/>
      <c r="AB50" s="77">
        <f>_xlfn.T.TEST(AA24:AA38,AB24:AB39,2,2)</f>
        <v>2.1178148503969602E-5</v>
      </c>
      <c r="AC50" s="77">
        <f>_xlfn.T.TEST(AA24:AA38,AC24:AC41,2,2)</f>
        <v>1.3454628150008511E-4</v>
      </c>
      <c r="AD50" s="72"/>
      <c r="AE50" s="76" t="s">
        <v>40</v>
      </c>
      <c r="AF50" s="77">
        <f>_xlfn.T.TEST(AG24:AG40,AF24:AF35,2,2)</f>
        <v>0.18896957845294696</v>
      </c>
      <c r="AG50" s="77"/>
      <c r="AH50" s="77">
        <f>_xlfn.T.TEST(AG24:AG36,AH24:AH39,2,2)</f>
        <v>3.5955598852308736E-2</v>
      </c>
      <c r="AI50" s="77">
        <f>_xlfn.T.TEST(AG24:AG36,AI24:AI41,2,2)</f>
        <v>0.22122129224622594</v>
      </c>
      <c r="AJ50" s="72"/>
      <c r="AK50" s="76" t="s">
        <v>40</v>
      </c>
      <c r="AL50" s="77">
        <f>_xlfn.T.TEST(AM24:AM40,AL24:AL35,2,2)</f>
        <v>5.1109641418755604E-2</v>
      </c>
      <c r="AM50" s="77"/>
      <c r="AN50" s="77">
        <f>_xlfn.T.TEST(AM24:AM40,AN24:AN41,2,2)</f>
        <v>0.69334246065039906</v>
      </c>
      <c r="AO50" s="77">
        <f>_xlfn.T.TEST(AM24:AM40,AO24:AO41,2,2)</f>
        <v>0.36130658699846918</v>
      </c>
      <c r="AP50" s="72"/>
      <c r="AQ50" s="76" t="s">
        <v>40</v>
      </c>
      <c r="AS50" s="77">
        <f>_xlfn.T.TEST(AT24:AT40,AS24:AS35,2,2)</f>
        <v>2.7246638155385885E-5</v>
      </c>
      <c r="AT50" s="77"/>
      <c r="AU50" s="77">
        <f>_xlfn.T.TEST(AT24:AT40,AU24:AU41,2,2)</f>
        <v>8.6601258698517224E-11</v>
      </c>
      <c r="AV50" s="77">
        <f>_xlfn.T.TEST(AT24:AT40,AV24:AV41,2,2)</f>
        <v>1.9748787985705068E-4</v>
      </c>
      <c r="AW50" s="72"/>
      <c r="AX50" s="76" t="s">
        <v>40</v>
      </c>
      <c r="AY50" s="77">
        <f>_xlfn.T.TEST(AZ24:AZ40,AY24:AY35,2,2)</f>
        <v>2.0307166318481476E-7</v>
      </c>
      <c r="AZ50" s="77"/>
      <c r="BA50" s="77">
        <f>_xlfn.T.TEST(AZ24:AZ40,BA24:BA41,2,2)</f>
        <v>1.7848168425476622E-7</v>
      </c>
      <c r="BB50" s="77">
        <f>_xlfn.T.TEST(AZ24:AZ40,BB24:BB41,2,2)</f>
        <v>3.9816824700230618E-8</v>
      </c>
      <c r="BC50" s="72"/>
      <c r="BD50" s="76" t="s">
        <v>40</v>
      </c>
      <c r="BE50" s="77" t="e">
        <f>_xlfn.T.TEST(BF24:BF38,BE24:BE35,2,2)</f>
        <v>#NAME?</v>
      </c>
      <c r="BF50" s="76"/>
      <c r="BG50" s="170" t="e">
        <f>_xlfn.T.TEST(BF24:BF38,BG24:BG41,2,2)</f>
        <v>#NAME?</v>
      </c>
      <c r="BH50" s="171" t="e">
        <f>_xlfn.T.TEST(BF24:BF38,BH24:BH41,2,2)</f>
        <v>#NAME?</v>
      </c>
      <c r="BI50" s="172"/>
      <c r="BJ50" s="76" t="s">
        <v>40</v>
      </c>
      <c r="BK50" s="77" t="e">
        <f>_xlfn.T.TEST(BL24:BL40,BK24:BK35,2,2)</f>
        <v>#NAME?</v>
      </c>
      <c r="BL50" s="76"/>
      <c r="BM50" s="170" t="e">
        <f>_xlfn.T.TEST(BL24:BL40,BM24:BM36,2,2)</f>
        <v>#NAME?</v>
      </c>
      <c r="BN50" s="171" t="e">
        <f>_xlfn.T.TEST(BL24:BL40,BN24:BN41,2,2)</f>
        <v>#NAME?</v>
      </c>
      <c r="BO50" s="172"/>
      <c r="BP50" s="76" t="s">
        <v>40</v>
      </c>
      <c r="BQ50" s="1"/>
      <c r="BR50" s="72"/>
      <c r="BS50" s="77">
        <f>_xlfn.T.TEST(BT24:BT36,BS24:BS35,2,2)</f>
        <v>1.6515274149515179E-5</v>
      </c>
      <c r="BT50" s="76"/>
      <c r="BU50" s="170">
        <f>_xlfn.T.TEST(BT24:BT40,BU24:BU41,2,2)</f>
        <v>3.3621667374756209E-12</v>
      </c>
      <c r="BV50" s="171">
        <f>_xlfn.T.TEST(BT24:BT36,BV24:BV38,2,2)</f>
        <v>0.14698048109643064</v>
      </c>
      <c r="BW50" s="169"/>
      <c r="BX50" s="76" t="s">
        <v>40</v>
      </c>
      <c r="BZ50" s="72"/>
      <c r="CA50" s="72"/>
      <c r="CB50" s="72"/>
      <c r="CC50" s="72"/>
      <c r="CD50" s="72"/>
      <c r="CE50" s="72"/>
    </row>
    <row r="51" spans="1:83" ht="19" x14ac:dyDescent="0.25">
      <c r="A51" s="20"/>
      <c r="B51" s="70"/>
      <c r="C51" s="67"/>
      <c r="D51" s="68"/>
      <c r="E51" s="68"/>
      <c r="F51" s="68"/>
      <c r="G51" s="68"/>
      <c r="H51" s="68"/>
      <c r="I51" s="68"/>
      <c r="J51" s="68"/>
      <c r="K51" s="63"/>
      <c r="L51" s="63"/>
      <c r="M51" s="73" t="s">
        <v>41</v>
      </c>
      <c r="N51" s="73"/>
      <c r="O51" s="73" t="s">
        <v>42</v>
      </c>
      <c r="P51" s="73" t="s">
        <v>43</v>
      </c>
      <c r="Q51" s="73"/>
      <c r="R51" s="73"/>
      <c r="S51" s="73"/>
      <c r="T51" s="73" t="s">
        <v>41</v>
      </c>
      <c r="U51" s="73"/>
      <c r="V51" s="73" t="s">
        <v>42</v>
      </c>
      <c r="W51" s="73" t="s">
        <v>43</v>
      </c>
      <c r="X51" s="117"/>
      <c r="Y51" s="117"/>
      <c r="Z51" s="73" t="s">
        <v>41</v>
      </c>
      <c r="AA51" s="73"/>
      <c r="AB51" s="73" t="s">
        <v>42</v>
      </c>
      <c r="AC51" s="73" t="s">
        <v>43</v>
      </c>
      <c r="AF51" s="73" t="s">
        <v>41</v>
      </c>
      <c r="AG51" s="73"/>
      <c r="AH51" s="73" t="s">
        <v>42</v>
      </c>
      <c r="AI51" s="73" t="s">
        <v>43</v>
      </c>
      <c r="AL51" s="73" t="s">
        <v>41</v>
      </c>
      <c r="AM51" s="73"/>
      <c r="AN51" s="73" t="s">
        <v>42</v>
      </c>
      <c r="AO51" s="73" t="s">
        <v>43</v>
      </c>
      <c r="AS51" s="73" t="s">
        <v>41</v>
      </c>
      <c r="AT51" s="73"/>
      <c r="AU51" s="73" t="s">
        <v>42</v>
      </c>
      <c r="AV51" s="73" t="s">
        <v>43</v>
      </c>
      <c r="AY51" s="73" t="s">
        <v>41</v>
      </c>
      <c r="AZ51" s="73"/>
      <c r="BA51" s="73" t="s">
        <v>42</v>
      </c>
      <c r="BB51" s="73" t="s">
        <v>43</v>
      </c>
      <c r="BC51" s="1"/>
      <c r="BE51" s="73" t="s">
        <v>41</v>
      </c>
      <c r="BF51" s="73"/>
      <c r="BG51" s="73" t="s">
        <v>42</v>
      </c>
      <c r="BH51" s="73" t="s">
        <v>43</v>
      </c>
      <c r="BJ51" s="78"/>
      <c r="BK51" s="73" t="s">
        <v>41</v>
      </c>
      <c r="BL51" s="73"/>
      <c r="BM51" s="73" t="s">
        <v>42</v>
      </c>
      <c r="BN51" s="73" t="s">
        <v>43</v>
      </c>
      <c r="BO51" s="173"/>
      <c r="BQ51" s="1"/>
      <c r="BR51" s="78"/>
      <c r="BS51" s="73" t="s">
        <v>41</v>
      </c>
      <c r="BT51" s="73"/>
      <c r="BU51" s="73" t="s">
        <v>42</v>
      </c>
      <c r="BV51" s="73" t="s">
        <v>43</v>
      </c>
      <c r="BW51" s="79"/>
    </row>
    <row r="52" spans="1:83" ht="19" x14ac:dyDescent="0.25">
      <c r="A52" s="20"/>
      <c r="B52" s="68"/>
      <c r="C52" s="67"/>
      <c r="D52" s="69"/>
      <c r="E52" s="69"/>
      <c r="F52" s="69"/>
      <c r="G52" s="69"/>
      <c r="H52" s="69"/>
      <c r="I52" s="69"/>
      <c r="J52" s="69"/>
      <c r="K52" s="63"/>
      <c r="L52" s="63"/>
      <c r="M52" s="73"/>
      <c r="N52" s="73"/>
      <c r="O52" s="73"/>
      <c r="P52" s="73"/>
      <c r="Q52" s="73"/>
      <c r="R52" s="117"/>
      <c r="S52" s="117"/>
      <c r="T52" s="117"/>
      <c r="U52" s="117"/>
      <c r="V52" s="117"/>
      <c r="W52" s="117"/>
      <c r="X52" s="117"/>
      <c r="Y52" s="117"/>
      <c r="Z52" s="117"/>
    </row>
    <row r="53" spans="1:83" ht="19" x14ac:dyDescent="0.25">
      <c r="A53" s="20"/>
      <c r="B53" s="70"/>
      <c r="C53" s="67"/>
      <c r="D53" s="68"/>
      <c r="E53" s="68"/>
      <c r="F53" s="68"/>
      <c r="G53" s="68"/>
      <c r="H53" s="68"/>
      <c r="I53" s="68"/>
      <c r="J53" s="68"/>
      <c r="K53" s="63"/>
      <c r="L53" s="63"/>
      <c r="M53" s="117"/>
      <c r="N53" s="117"/>
      <c r="O53" s="117"/>
      <c r="P53" s="117"/>
      <c r="Q53" s="117"/>
      <c r="R53" s="117"/>
      <c r="S53" s="117"/>
      <c r="T53" s="117"/>
      <c r="U53" s="117"/>
      <c r="BF53" s="15"/>
      <c r="BH53" s="8"/>
    </row>
    <row r="55" spans="1:83" x14ac:dyDescent="0.2">
      <c r="A55" s="113"/>
      <c r="B55" s="337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P55" s="337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C55" s="337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P55" s="337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  <c r="BA55" s="338"/>
      <c r="BC55" s="337"/>
      <c r="BD55" s="338"/>
      <c r="BE55" s="338"/>
      <c r="BF55" s="338"/>
      <c r="BG55" s="338"/>
      <c r="BH55" s="338"/>
      <c r="BI55" s="338"/>
      <c r="BJ55" s="338"/>
      <c r="BK55" s="338"/>
      <c r="BL55" s="338"/>
      <c r="BM55" s="338"/>
      <c r="BN55" s="338"/>
    </row>
    <row r="56" spans="1:83" x14ac:dyDescent="0.2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</row>
    <row r="57" spans="1:83" ht="19" x14ac:dyDescent="0.25">
      <c r="A57" s="274"/>
      <c r="B57" s="141"/>
      <c r="C57" s="111"/>
      <c r="D57" s="141"/>
      <c r="E57" s="141"/>
      <c r="F57" s="141"/>
      <c r="G57" s="111"/>
      <c r="H57" s="141"/>
      <c r="I57" s="141"/>
      <c r="J57" s="141"/>
      <c r="K57" s="141"/>
      <c r="L57" s="111"/>
      <c r="M57" s="340"/>
      <c r="N57" s="340"/>
      <c r="O57" s="340"/>
      <c r="P57" s="340"/>
      <c r="Q57" s="340"/>
      <c r="R57" s="340"/>
      <c r="S57" s="196"/>
      <c r="T57" s="196"/>
      <c r="U57" s="141"/>
      <c r="V57" s="369"/>
      <c r="W57" s="369"/>
      <c r="X57" s="369"/>
      <c r="Y57" s="369"/>
      <c r="Z57" s="369"/>
      <c r="AA57" s="369"/>
      <c r="AB57" s="275"/>
      <c r="AC57" s="275"/>
      <c r="AD57" s="145"/>
      <c r="AE57" s="145"/>
      <c r="AF57" s="341"/>
      <c r="AG57" s="341"/>
      <c r="AH57" s="341"/>
      <c r="AI57" s="341"/>
      <c r="AJ57" s="341"/>
      <c r="AK57" s="113"/>
      <c r="AL57" s="81"/>
      <c r="AM57" s="81"/>
      <c r="AN57" s="9"/>
      <c r="AP57" s="9"/>
      <c r="AQ57" s="9"/>
      <c r="AV57" s="9"/>
      <c r="AW57" s="9"/>
      <c r="AX57" s="9"/>
      <c r="AY57" s="9"/>
      <c r="BA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</row>
    <row r="58" spans="1:83" ht="19" x14ac:dyDescent="0.25">
      <c r="A58" s="149"/>
      <c r="B58" s="149"/>
      <c r="C58" s="149"/>
      <c r="D58" s="322"/>
      <c r="E58" s="322"/>
      <c r="F58" s="322"/>
      <c r="G58" s="322"/>
      <c r="H58" s="322"/>
      <c r="I58" s="322"/>
      <c r="J58" s="150"/>
      <c r="K58" s="145"/>
      <c r="L58" s="145"/>
      <c r="M58" s="121"/>
      <c r="N58" s="121"/>
      <c r="O58" s="121"/>
      <c r="P58" s="121"/>
      <c r="Q58" s="121"/>
      <c r="R58" s="200"/>
      <c r="S58" s="198"/>
      <c r="T58" s="198"/>
      <c r="U58" s="145"/>
      <c r="V58" s="222"/>
      <c r="W58" s="222"/>
      <c r="X58" s="222"/>
      <c r="Y58" s="222"/>
      <c r="Z58" s="222"/>
      <c r="AA58" s="222"/>
      <c r="AB58" s="237"/>
      <c r="AC58" s="237"/>
      <c r="AD58" s="141"/>
      <c r="AE58" s="141"/>
      <c r="AF58" s="111"/>
      <c r="AG58" s="111"/>
      <c r="AH58" s="111"/>
      <c r="AI58" s="111"/>
      <c r="AJ58" s="111"/>
      <c r="AK58" s="8"/>
      <c r="AL58" s="83"/>
      <c r="AM58" s="83"/>
      <c r="AN58" s="9"/>
      <c r="AW58" s="9"/>
      <c r="AX58" s="9"/>
      <c r="AY58" s="9"/>
      <c r="BA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</row>
    <row r="59" spans="1:83" ht="19" x14ac:dyDescent="0.25">
      <c r="A59" s="149"/>
      <c r="B59" s="211"/>
      <c r="C59" s="130"/>
      <c r="D59" s="130"/>
      <c r="E59" s="130"/>
      <c r="F59" s="130"/>
      <c r="G59" s="130"/>
      <c r="H59" s="130"/>
      <c r="I59" s="130"/>
      <c r="J59" s="221"/>
      <c r="K59" s="141"/>
      <c r="L59" s="111"/>
      <c r="M59" s="214"/>
      <c r="N59" s="214"/>
      <c r="O59" s="214"/>
      <c r="P59" s="214"/>
      <c r="Q59" s="214"/>
      <c r="R59" s="199"/>
      <c r="S59" s="198"/>
      <c r="T59" s="199"/>
      <c r="U59" s="141"/>
      <c r="V59" s="227"/>
      <c r="W59" s="227"/>
      <c r="X59" s="227"/>
      <c r="Y59" s="227"/>
      <c r="Z59" s="227"/>
      <c r="AA59" s="227"/>
      <c r="AB59" s="237"/>
      <c r="AC59" s="230"/>
      <c r="AD59" s="141"/>
      <c r="AE59" s="141"/>
      <c r="AF59" s="153"/>
      <c r="AG59" s="153"/>
      <c r="AH59" s="153"/>
      <c r="AI59" s="153"/>
      <c r="AJ59" s="153"/>
      <c r="AK59" s="84"/>
      <c r="AL59" s="83"/>
      <c r="AM59" s="84"/>
      <c r="AN59" s="9"/>
      <c r="AW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S59" s="32"/>
      <c r="BT59" s="32"/>
      <c r="BU59" s="32"/>
      <c r="BV59" s="32"/>
      <c r="BW59" s="32"/>
    </row>
    <row r="60" spans="1:83" ht="19" x14ac:dyDescent="0.25">
      <c r="A60" s="149"/>
      <c r="B60" s="152"/>
      <c r="C60" s="223"/>
      <c r="D60" s="223"/>
      <c r="E60" s="223"/>
      <c r="F60" s="223"/>
      <c r="G60" s="223"/>
      <c r="H60" s="223"/>
      <c r="I60" s="223"/>
      <c r="J60" s="226"/>
      <c r="K60" s="141"/>
      <c r="L60" s="111"/>
      <c r="M60" s="121"/>
      <c r="N60" s="121"/>
      <c r="O60" s="121"/>
      <c r="P60" s="121"/>
      <c r="Q60" s="121"/>
      <c r="R60" s="200"/>
      <c r="S60" s="198"/>
      <c r="T60" s="198"/>
      <c r="U60" s="141"/>
      <c r="V60" s="222"/>
      <c r="W60" s="222"/>
      <c r="X60" s="222"/>
      <c r="Y60" s="222"/>
      <c r="Z60" s="222"/>
      <c r="AA60" s="222"/>
      <c r="AB60" s="237"/>
      <c r="AC60" s="237"/>
      <c r="AD60" s="141"/>
      <c r="AE60" s="141"/>
      <c r="AF60" s="111"/>
      <c r="AG60" s="111"/>
      <c r="AH60" s="111"/>
      <c r="AI60" s="111"/>
      <c r="AJ60" s="111"/>
      <c r="AK60" s="8"/>
      <c r="AL60" s="83"/>
      <c r="AM60" s="83"/>
      <c r="AN60" s="9"/>
      <c r="AW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S60" s="34"/>
      <c r="BT60" s="34"/>
      <c r="BU60" s="34"/>
      <c r="BV60" s="34"/>
      <c r="BW60" s="34"/>
    </row>
    <row r="61" spans="1:83" ht="19" x14ac:dyDescent="0.25">
      <c r="A61" s="149"/>
      <c r="B61" s="211"/>
      <c r="C61" s="130"/>
      <c r="D61" s="130"/>
      <c r="E61" s="130"/>
      <c r="F61" s="130"/>
      <c r="G61" s="130"/>
      <c r="H61" s="130"/>
      <c r="I61" s="130"/>
      <c r="J61" s="221"/>
      <c r="K61" s="141"/>
      <c r="L61" s="111"/>
      <c r="M61" s="199"/>
      <c r="N61" s="199"/>
      <c r="O61" s="199"/>
      <c r="P61" s="199"/>
      <c r="Q61" s="199"/>
      <c r="R61" s="199"/>
      <c r="S61" s="198"/>
      <c r="T61" s="199"/>
      <c r="U61" s="141"/>
      <c r="V61" s="230"/>
      <c r="W61" s="230"/>
      <c r="X61" s="230"/>
      <c r="Y61" s="230"/>
      <c r="Z61" s="230"/>
      <c r="AA61" s="230"/>
      <c r="AB61" s="237"/>
      <c r="AC61" s="230"/>
      <c r="AD61" s="141"/>
      <c r="AE61" s="141"/>
      <c r="AF61" s="153"/>
      <c r="AG61" s="153"/>
      <c r="AH61" s="153"/>
      <c r="AI61" s="153"/>
      <c r="AJ61" s="153"/>
      <c r="AK61" s="84"/>
      <c r="AL61" s="83"/>
      <c r="AM61" s="84"/>
      <c r="AN61" s="9"/>
      <c r="AW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S61" s="120"/>
      <c r="BT61" s="120"/>
      <c r="BU61" s="120"/>
      <c r="BV61" s="120"/>
      <c r="BW61" s="120"/>
    </row>
    <row r="62" spans="1:83" ht="19" x14ac:dyDescent="0.25">
      <c r="A62" s="149"/>
      <c r="B62" s="152"/>
      <c r="C62" s="223"/>
      <c r="D62" s="223"/>
      <c r="E62" s="223"/>
      <c r="F62" s="223"/>
      <c r="G62" s="223"/>
      <c r="H62" s="223"/>
      <c r="I62" s="223"/>
      <c r="J62" s="226"/>
      <c r="K62" s="141"/>
      <c r="L62" s="111"/>
      <c r="M62" s="121"/>
      <c r="N62" s="121"/>
      <c r="O62" s="121"/>
      <c r="P62" s="121"/>
      <c r="Q62" s="121"/>
      <c r="R62" s="200"/>
      <c r="S62" s="198"/>
      <c r="T62" s="198"/>
      <c r="U62" s="141"/>
      <c r="V62" s="222"/>
      <c r="W62" s="222"/>
      <c r="X62" s="222"/>
      <c r="Y62" s="222"/>
      <c r="Z62" s="222"/>
      <c r="AA62" s="222"/>
      <c r="AB62" s="237"/>
      <c r="AC62" s="237"/>
      <c r="AD62" s="141"/>
      <c r="AE62" s="141"/>
      <c r="AF62" s="111"/>
      <c r="AG62" s="111"/>
      <c r="AH62" s="111"/>
      <c r="AI62" s="111"/>
      <c r="AJ62" s="111"/>
      <c r="AK62" s="8"/>
      <c r="AL62" s="83"/>
      <c r="AM62" s="83"/>
      <c r="AN62" s="9"/>
      <c r="AW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S62" s="8"/>
      <c r="BT62" s="8"/>
      <c r="BU62" s="8"/>
      <c r="BV62" s="8"/>
      <c r="BW62" s="8"/>
    </row>
    <row r="63" spans="1:83" ht="19" x14ac:dyDescent="0.25">
      <c r="A63" s="149"/>
      <c r="B63" s="211"/>
      <c r="C63" s="130"/>
      <c r="D63" s="130"/>
      <c r="E63" s="130"/>
      <c r="F63" s="130"/>
      <c r="G63" s="130"/>
      <c r="H63" s="130"/>
      <c r="I63" s="130"/>
      <c r="J63" s="221"/>
      <c r="K63" s="141"/>
      <c r="L63" s="111"/>
      <c r="M63" s="199"/>
      <c r="N63" s="199"/>
      <c r="O63" s="199"/>
      <c r="P63" s="199"/>
      <c r="Q63" s="199"/>
      <c r="R63" s="199"/>
      <c r="S63" s="198"/>
      <c r="T63" s="199"/>
      <c r="U63" s="141"/>
      <c r="V63" s="230"/>
      <c r="W63" s="230"/>
      <c r="X63" s="230"/>
      <c r="Y63" s="230"/>
      <c r="Z63" s="230"/>
      <c r="AA63" s="230"/>
      <c r="AB63" s="237"/>
      <c r="AC63" s="230"/>
      <c r="AD63" s="141"/>
      <c r="AE63" s="141"/>
      <c r="AF63" s="153"/>
      <c r="AG63" s="153"/>
      <c r="AH63" s="153"/>
      <c r="AI63" s="153"/>
      <c r="AJ63" s="153"/>
      <c r="AK63" s="84"/>
      <c r="AL63" s="83"/>
      <c r="AM63" s="84"/>
      <c r="AN63" s="9"/>
      <c r="AW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S63" s="8"/>
      <c r="BT63" s="8"/>
      <c r="BU63" s="8"/>
      <c r="BV63" s="8"/>
      <c r="BW63" s="8"/>
    </row>
    <row r="64" spans="1:83" ht="19" x14ac:dyDescent="0.25">
      <c r="A64" s="149"/>
      <c r="B64" s="152"/>
      <c r="C64" s="223"/>
      <c r="D64" s="223"/>
      <c r="E64" s="223"/>
      <c r="F64" s="223"/>
      <c r="G64" s="223"/>
      <c r="H64" s="223"/>
      <c r="I64" s="223"/>
      <c r="J64" s="226"/>
      <c r="K64" s="141"/>
      <c r="L64" s="111"/>
      <c r="M64" s="197"/>
      <c r="N64" s="200"/>
      <c r="O64" s="197"/>
      <c r="P64" s="197"/>
      <c r="Q64" s="197"/>
      <c r="R64" s="200"/>
      <c r="S64" s="198"/>
      <c r="T64" s="198"/>
      <c r="U64" s="141"/>
      <c r="V64" s="222"/>
      <c r="W64" s="222"/>
      <c r="X64" s="222"/>
      <c r="Y64" s="222"/>
      <c r="Z64" s="222"/>
      <c r="AA64" s="222"/>
      <c r="AB64" s="237"/>
      <c r="AC64" s="237"/>
      <c r="AD64" s="141"/>
      <c r="AE64" s="141"/>
      <c r="AF64" s="142"/>
      <c r="AG64" s="142"/>
      <c r="AH64" s="142"/>
      <c r="AI64" s="141"/>
      <c r="AJ64" s="141"/>
      <c r="AK64" s="8"/>
      <c r="AL64" s="83"/>
      <c r="AM64" s="83"/>
      <c r="AN64" s="9"/>
      <c r="AW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S64" s="8"/>
      <c r="BT64" s="8"/>
      <c r="BU64" s="8"/>
      <c r="BV64" s="8"/>
      <c r="BW64" s="8"/>
    </row>
    <row r="65" spans="1:78" ht="19" x14ac:dyDescent="0.25">
      <c r="A65" s="149"/>
      <c r="B65" s="211"/>
      <c r="C65" s="130"/>
      <c r="D65" s="130"/>
      <c r="E65" s="130"/>
      <c r="F65" s="130"/>
      <c r="G65" s="130"/>
      <c r="H65" s="130"/>
      <c r="I65" s="130"/>
      <c r="J65" s="221"/>
      <c r="K65" s="141"/>
      <c r="L65" s="111"/>
      <c r="M65" s="199"/>
      <c r="N65" s="199"/>
      <c r="O65" s="199"/>
      <c r="P65" s="199"/>
      <c r="Q65" s="199"/>
      <c r="R65" s="199"/>
      <c r="S65" s="198"/>
      <c r="T65" s="199"/>
      <c r="U65" s="141"/>
      <c r="V65" s="230"/>
      <c r="W65" s="230"/>
      <c r="X65" s="230"/>
      <c r="Y65" s="230"/>
      <c r="Z65" s="230"/>
      <c r="AA65" s="230"/>
      <c r="AB65" s="237"/>
      <c r="AC65" s="230"/>
      <c r="AD65" s="141"/>
      <c r="AE65" s="141"/>
      <c r="AF65" s="153"/>
      <c r="AG65" s="153"/>
      <c r="AH65" s="153"/>
      <c r="AI65" s="153"/>
      <c r="AJ65" s="153"/>
      <c r="AK65" s="84"/>
      <c r="AL65" s="83"/>
      <c r="AM65" s="84"/>
      <c r="AN65" s="9"/>
      <c r="AW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S65" s="8"/>
      <c r="BT65" s="8"/>
      <c r="BV65" s="8"/>
      <c r="BW65" s="8"/>
    </row>
    <row r="66" spans="1:78" ht="19" x14ac:dyDescent="0.25">
      <c r="A66" s="149"/>
      <c r="B66" s="152"/>
      <c r="C66" s="223"/>
      <c r="D66" s="223"/>
      <c r="E66" s="223"/>
      <c r="F66" s="223"/>
      <c r="G66" s="223"/>
      <c r="H66" s="223"/>
      <c r="I66" s="223"/>
      <c r="J66" s="226"/>
      <c r="K66" s="141"/>
      <c r="L66" s="111"/>
      <c r="M66" s="121"/>
      <c r="N66" s="121"/>
      <c r="O66" s="121"/>
      <c r="P66" s="121"/>
      <c r="Q66" s="121"/>
      <c r="R66" s="200"/>
      <c r="S66" s="198"/>
      <c r="T66" s="198"/>
      <c r="U66" s="141"/>
      <c r="V66" s="222"/>
      <c r="W66" s="222"/>
      <c r="X66" s="222"/>
      <c r="Y66" s="222"/>
      <c r="Z66" s="222"/>
      <c r="AA66" s="222"/>
      <c r="AB66" s="237"/>
      <c r="AC66" s="237"/>
      <c r="AD66" s="141"/>
      <c r="AE66" s="141"/>
      <c r="AF66" s="111"/>
      <c r="AG66" s="111"/>
      <c r="AH66" s="111"/>
      <c r="AI66" s="111"/>
      <c r="AJ66" s="111"/>
      <c r="AK66" s="8"/>
      <c r="AL66" s="83"/>
      <c r="AM66" s="83"/>
      <c r="AN66" s="9"/>
      <c r="AW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S66" s="8"/>
      <c r="BU66" s="8"/>
      <c r="BV66" s="8"/>
      <c r="BW66" s="8"/>
      <c r="BX66" s="8"/>
    </row>
    <row r="67" spans="1:78" ht="19" x14ac:dyDescent="0.25">
      <c r="A67" s="149"/>
      <c r="B67" s="211"/>
      <c r="C67" s="130"/>
      <c r="D67" s="130"/>
      <c r="E67" s="130"/>
      <c r="F67" s="130"/>
      <c r="G67" s="130"/>
      <c r="H67" s="130"/>
      <c r="I67" s="130"/>
      <c r="J67" s="221"/>
      <c r="K67" s="141"/>
      <c r="L67" s="111"/>
      <c r="M67" s="199"/>
      <c r="N67" s="199"/>
      <c r="O67" s="199"/>
      <c r="P67" s="199"/>
      <c r="Q67" s="199"/>
      <c r="R67" s="199"/>
      <c r="S67" s="198"/>
      <c r="T67" s="199"/>
      <c r="U67" s="141"/>
      <c r="V67" s="230"/>
      <c r="W67" s="230"/>
      <c r="X67" s="230"/>
      <c r="Y67" s="230"/>
      <c r="Z67" s="230"/>
      <c r="AA67" s="230"/>
      <c r="AB67" s="237"/>
      <c r="AC67" s="230"/>
      <c r="AD67" s="141"/>
      <c r="AE67" s="141"/>
      <c r="AF67" s="153"/>
      <c r="AG67" s="153"/>
      <c r="AH67" s="153"/>
      <c r="AI67" s="153"/>
      <c r="AJ67" s="153"/>
      <c r="AK67" s="84"/>
      <c r="AL67" s="83"/>
      <c r="AM67" s="84"/>
      <c r="AN67" s="9"/>
      <c r="AW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85"/>
      <c r="BN67" s="85"/>
      <c r="BO67" s="85"/>
      <c r="BP67" s="85"/>
      <c r="BQ67" s="85"/>
      <c r="BR67" s="85"/>
      <c r="BS67" s="8"/>
      <c r="BU67" s="85"/>
      <c r="BV67" s="85"/>
      <c r="BW67" s="85"/>
      <c r="BX67" s="85"/>
      <c r="BY67" s="85"/>
      <c r="BZ67" s="85"/>
    </row>
    <row r="68" spans="1:78" ht="19" x14ac:dyDescent="0.25">
      <c r="A68" s="149"/>
      <c r="B68" s="152"/>
      <c r="C68" s="223"/>
      <c r="D68" s="223"/>
      <c r="E68" s="223"/>
      <c r="F68" s="223"/>
      <c r="G68" s="223"/>
      <c r="H68" s="223"/>
      <c r="I68" s="223"/>
      <c r="J68" s="226"/>
      <c r="K68" s="141"/>
      <c r="L68" s="111"/>
      <c r="M68" s="121"/>
      <c r="N68" s="121"/>
      <c r="O68" s="121"/>
      <c r="P68" s="121"/>
      <c r="Q68" s="121"/>
      <c r="R68" s="200"/>
      <c r="S68" s="198"/>
      <c r="T68" s="198"/>
      <c r="U68" s="141"/>
      <c r="V68" s="222"/>
      <c r="W68" s="222"/>
      <c r="X68" s="222"/>
      <c r="Y68" s="222"/>
      <c r="Z68" s="222"/>
      <c r="AA68" s="222"/>
      <c r="AB68" s="237"/>
      <c r="AC68" s="237"/>
      <c r="AD68" s="141"/>
      <c r="AE68" s="141"/>
      <c r="AF68" s="111"/>
      <c r="AG68" s="111"/>
      <c r="AH68" s="111"/>
      <c r="AI68" s="111"/>
      <c r="AJ68" s="111"/>
      <c r="AK68" s="8"/>
      <c r="AL68" s="83"/>
      <c r="AM68" s="83"/>
      <c r="AN68" s="9"/>
      <c r="AW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86"/>
      <c r="BN68" s="87"/>
      <c r="BO68" s="88"/>
      <c r="BP68" s="86"/>
      <c r="BQ68" s="86"/>
      <c r="BR68" s="86"/>
      <c r="BS68" s="8"/>
      <c r="BU68" s="86"/>
      <c r="BV68" s="87"/>
      <c r="BW68" s="88"/>
      <c r="BX68" s="86"/>
      <c r="BY68" s="86"/>
      <c r="BZ68" s="86"/>
    </row>
    <row r="69" spans="1:78" ht="19" x14ac:dyDescent="0.25">
      <c r="A69" s="149"/>
      <c r="B69" s="211"/>
      <c r="C69" s="130"/>
      <c r="D69" s="130"/>
      <c r="E69" s="130"/>
      <c r="F69" s="130"/>
      <c r="G69" s="130"/>
      <c r="H69" s="130"/>
      <c r="I69" s="130"/>
      <c r="J69" s="221"/>
      <c r="K69" s="141"/>
      <c r="L69" s="111"/>
      <c r="M69" s="199"/>
      <c r="N69" s="199"/>
      <c r="O69" s="199"/>
      <c r="P69" s="199"/>
      <c r="Q69" s="199"/>
      <c r="R69" s="199"/>
      <c r="S69" s="198"/>
      <c r="T69" s="199"/>
      <c r="U69" s="141"/>
      <c r="V69" s="230"/>
      <c r="W69" s="230"/>
      <c r="X69" s="230"/>
      <c r="Y69" s="230"/>
      <c r="Z69" s="230"/>
      <c r="AA69" s="230"/>
      <c r="AB69" s="237"/>
      <c r="AC69" s="230"/>
      <c r="AD69" s="141"/>
      <c r="AE69" s="141"/>
      <c r="AF69" s="153"/>
      <c r="AG69" s="153"/>
      <c r="AH69" s="153"/>
      <c r="AI69" s="153"/>
      <c r="AJ69" s="153"/>
      <c r="AK69" s="84"/>
      <c r="AL69" s="83"/>
      <c r="AM69" s="84"/>
      <c r="BM69" s="86"/>
      <c r="BN69" s="87"/>
      <c r="BO69" s="88"/>
      <c r="BP69" s="86"/>
      <c r="BQ69" s="86"/>
      <c r="BR69" s="86"/>
      <c r="BS69" s="8"/>
      <c r="BU69" s="86"/>
      <c r="BV69" s="87"/>
      <c r="BW69" s="88"/>
      <c r="BX69" s="86"/>
      <c r="BY69" s="86"/>
      <c r="BZ69" s="86"/>
    </row>
    <row r="70" spans="1:78" ht="19" x14ac:dyDescent="0.25">
      <c r="A70" s="149"/>
      <c r="B70" s="152"/>
      <c r="C70" s="223"/>
      <c r="D70" s="223"/>
      <c r="E70" s="223"/>
      <c r="F70" s="223"/>
      <c r="G70" s="223"/>
      <c r="H70" s="223"/>
      <c r="I70" s="223"/>
      <c r="J70" s="226"/>
      <c r="K70" s="141"/>
      <c r="L70" s="111"/>
      <c r="M70" s="121"/>
      <c r="N70" s="121"/>
      <c r="O70" s="121"/>
      <c r="P70" s="121"/>
      <c r="Q70" s="121"/>
      <c r="R70" s="200"/>
      <c r="S70" s="198"/>
      <c r="T70" s="198"/>
      <c r="U70" s="141"/>
      <c r="V70" s="222"/>
      <c r="W70" s="222"/>
      <c r="X70" s="222"/>
      <c r="Y70" s="222"/>
      <c r="Z70" s="222"/>
      <c r="AA70" s="222"/>
      <c r="AB70" s="237"/>
      <c r="AC70" s="237"/>
      <c r="AD70" s="111"/>
      <c r="AE70" s="111"/>
      <c r="AF70" s="111"/>
      <c r="AG70" s="111"/>
      <c r="AH70" s="111"/>
      <c r="AI70" s="111"/>
      <c r="AJ70" s="111"/>
      <c r="AK70" s="8"/>
      <c r="AL70" s="83"/>
      <c r="AM70" s="83"/>
      <c r="BM70" s="86"/>
      <c r="BN70" s="87"/>
      <c r="BO70" s="88"/>
      <c r="BP70" s="86"/>
      <c r="BQ70" s="86"/>
      <c r="BR70" s="86"/>
      <c r="BS70" s="8"/>
      <c r="BU70" s="86"/>
      <c r="BV70" s="87"/>
      <c r="BW70" s="88"/>
      <c r="BX70" s="86"/>
      <c r="BY70" s="86"/>
      <c r="BZ70" s="86"/>
    </row>
    <row r="71" spans="1:78" ht="19" x14ac:dyDescent="0.25">
      <c r="A71" s="149"/>
      <c r="B71" s="211"/>
      <c r="C71" s="130"/>
      <c r="D71" s="130"/>
      <c r="E71" s="130"/>
      <c r="F71" s="130"/>
      <c r="G71" s="130"/>
      <c r="H71" s="130"/>
      <c r="I71" s="130"/>
      <c r="J71" s="221"/>
      <c r="K71" s="111"/>
      <c r="L71" s="111"/>
      <c r="M71" s="199"/>
      <c r="N71" s="199"/>
      <c r="O71" s="199"/>
      <c r="P71" s="199"/>
      <c r="Q71" s="199"/>
      <c r="R71" s="199"/>
      <c r="S71" s="198"/>
      <c r="T71" s="199"/>
      <c r="U71" s="111"/>
      <c r="V71" s="230"/>
      <c r="W71" s="230"/>
      <c r="X71" s="230"/>
      <c r="Y71" s="230"/>
      <c r="Z71" s="230"/>
      <c r="AA71" s="230"/>
      <c r="AB71" s="237"/>
      <c r="AC71" s="230"/>
      <c r="AD71" s="111"/>
      <c r="AE71" s="111"/>
      <c r="AF71" s="153"/>
      <c r="AG71" s="153"/>
      <c r="AH71" s="153"/>
      <c r="AI71" s="153"/>
      <c r="AJ71" s="153"/>
      <c r="AK71" s="84"/>
      <c r="AL71" s="83"/>
      <c r="AM71" s="84"/>
      <c r="BM71" s="86"/>
      <c r="BN71" s="87"/>
      <c r="BO71" s="88"/>
      <c r="BP71" s="86"/>
      <c r="BQ71" s="86"/>
      <c r="BR71" s="86"/>
      <c r="BS71" s="8"/>
      <c r="BU71" s="86"/>
      <c r="BV71" s="87"/>
      <c r="BW71" s="88"/>
      <c r="BX71" s="86"/>
      <c r="BY71" s="86"/>
      <c r="BZ71" s="86"/>
    </row>
    <row r="72" spans="1:78" ht="19" x14ac:dyDescent="0.25">
      <c r="A72" s="149"/>
      <c r="B72" s="152"/>
      <c r="C72" s="223"/>
      <c r="D72" s="223"/>
      <c r="E72" s="223"/>
      <c r="F72" s="223"/>
      <c r="G72" s="223"/>
      <c r="H72" s="223"/>
      <c r="I72" s="223"/>
      <c r="J72" s="226"/>
      <c r="K72" s="111"/>
      <c r="L72" s="135"/>
      <c r="M72" s="121"/>
      <c r="N72" s="121"/>
      <c r="O72" s="121"/>
      <c r="P72" s="121"/>
      <c r="Q72" s="121"/>
      <c r="R72" s="200"/>
      <c r="S72" s="198"/>
      <c r="T72" s="198"/>
      <c r="U72" s="111"/>
      <c r="V72" s="222"/>
      <c r="W72" s="222"/>
      <c r="X72" s="222"/>
      <c r="Y72" s="222"/>
      <c r="Z72" s="222"/>
      <c r="AA72" s="222"/>
      <c r="AB72" s="237"/>
      <c r="AC72" s="237"/>
      <c r="AD72" s="111"/>
      <c r="AE72" s="111"/>
      <c r="AF72" s="111"/>
      <c r="AG72" s="111"/>
      <c r="AH72" s="111"/>
      <c r="AI72" s="111"/>
      <c r="AJ72" s="111"/>
      <c r="AK72" s="8"/>
      <c r="AL72" s="83"/>
      <c r="AM72" s="83"/>
      <c r="BM72" s="86"/>
      <c r="BN72" s="87"/>
      <c r="BO72" s="88"/>
      <c r="BP72" s="86"/>
      <c r="BQ72" s="86"/>
      <c r="BR72" s="86"/>
      <c r="BS72" s="8"/>
      <c r="BU72" s="86"/>
      <c r="BV72" s="87"/>
      <c r="BW72" s="88"/>
      <c r="BX72" s="86"/>
      <c r="BY72" s="86"/>
      <c r="BZ72" s="86"/>
    </row>
    <row r="73" spans="1:78" ht="19" x14ac:dyDescent="0.25">
      <c r="A73" s="149"/>
      <c r="B73" s="211"/>
      <c r="C73" s="130"/>
      <c r="D73" s="130"/>
      <c r="E73" s="130"/>
      <c r="F73" s="130"/>
      <c r="G73" s="130"/>
      <c r="H73" s="130"/>
      <c r="I73" s="130"/>
      <c r="J73" s="221"/>
      <c r="K73" s="111"/>
      <c r="L73" s="135"/>
      <c r="M73" s="199"/>
      <c r="N73" s="199"/>
      <c r="O73" s="199"/>
      <c r="P73" s="199"/>
      <c r="Q73" s="199"/>
      <c r="R73" s="199"/>
      <c r="S73" s="198"/>
      <c r="T73" s="199"/>
      <c r="U73" s="111"/>
      <c r="V73" s="230"/>
      <c r="W73" s="230"/>
      <c r="X73" s="230"/>
      <c r="Y73" s="230"/>
      <c r="Z73" s="230"/>
      <c r="AA73" s="230"/>
      <c r="AB73" s="237"/>
      <c r="AC73" s="230"/>
      <c r="AD73" s="111"/>
      <c r="AE73" s="111"/>
      <c r="AF73" s="153"/>
      <c r="AG73" s="153"/>
      <c r="AH73" s="153"/>
      <c r="AI73" s="153"/>
      <c r="AJ73" s="153"/>
      <c r="AK73" s="84"/>
      <c r="AL73" s="83"/>
      <c r="AM73" s="84"/>
      <c r="BM73" s="86"/>
      <c r="BN73" s="87"/>
      <c r="BO73" s="88"/>
      <c r="BP73" s="86"/>
      <c r="BQ73" s="86"/>
      <c r="BR73" s="86"/>
      <c r="BS73" s="8"/>
      <c r="BU73" s="86"/>
      <c r="BV73" s="87"/>
      <c r="BW73" s="88"/>
      <c r="BX73" s="86"/>
      <c r="BY73" s="86"/>
      <c r="BZ73" s="86"/>
    </row>
    <row r="74" spans="1:78" ht="19" x14ac:dyDescent="0.25">
      <c r="A74" s="149"/>
      <c r="B74" s="152"/>
      <c r="C74" s="223"/>
      <c r="D74" s="223"/>
      <c r="E74" s="223"/>
      <c r="F74" s="223"/>
      <c r="G74" s="223"/>
      <c r="H74" s="223"/>
      <c r="I74" s="223"/>
      <c r="J74" s="226"/>
      <c r="K74" s="111"/>
      <c r="L74" s="135"/>
      <c r="M74" s="121"/>
      <c r="N74" s="121"/>
      <c r="O74" s="121"/>
      <c r="P74" s="121"/>
      <c r="Q74" s="121"/>
      <c r="R74" s="200"/>
      <c r="S74" s="198"/>
      <c r="T74" s="198"/>
      <c r="U74" s="111"/>
      <c r="V74" s="222"/>
      <c r="W74" s="222"/>
      <c r="X74" s="222"/>
      <c r="Y74" s="222"/>
      <c r="Z74" s="222"/>
      <c r="AA74" s="222"/>
      <c r="AB74" s="237"/>
      <c r="AC74" s="237"/>
      <c r="AD74" s="111"/>
      <c r="AE74" s="111"/>
      <c r="AF74" s="111"/>
      <c r="AG74" s="111"/>
      <c r="AH74" s="111"/>
      <c r="AI74" s="111"/>
      <c r="AJ74" s="111"/>
      <c r="AK74" s="8"/>
      <c r="AL74" s="83"/>
      <c r="AM74" s="83"/>
      <c r="BM74" s="86"/>
      <c r="BN74" s="87"/>
      <c r="BO74" s="88"/>
      <c r="BP74" s="86"/>
      <c r="BQ74" s="86"/>
      <c r="BR74" s="86"/>
      <c r="BS74" s="8"/>
      <c r="BU74" s="86"/>
      <c r="BV74" s="87"/>
      <c r="BW74" s="88"/>
      <c r="BX74" s="86"/>
      <c r="BY74" s="86"/>
      <c r="BZ74" s="86"/>
    </row>
    <row r="75" spans="1:78" ht="19" x14ac:dyDescent="0.25">
      <c r="A75" s="149"/>
      <c r="B75" s="211"/>
      <c r="C75" s="130"/>
      <c r="D75" s="130"/>
      <c r="E75" s="130"/>
      <c r="F75" s="130"/>
      <c r="G75" s="130"/>
      <c r="H75" s="130"/>
      <c r="I75" s="130"/>
      <c r="J75" s="221"/>
      <c r="K75" s="111"/>
      <c r="L75" s="135"/>
      <c r="M75" s="199"/>
      <c r="N75" s="199"/>
      <c r="O75" s="199"/>
      <c r="P75" s="199"/>
      <c r="Q75" s="199"/>
      <c r="R75" s="199"/>
      <c r="S75" s="198"/>
      <c r="T75" s="199"/>
      <c r="U75" s="111"/>
      <c r="V75" s="230"/>
      <c r="W75" s="230"/>
      <c r="X75" s="230"/>
      <c r="Y75" s="230"/>
      <c r="Z75" s="230"/>
      <c r="AA75" s="230"/>
      <c r="AB75" s="237"/>
      <c r="AC75" s="230"/>
      <c r="AD75" s="111"/>
      <c r="AE75" s="111"/>
      <c r="AF75" s="153"/>
      <c r="AG75" s="153"/>
      <c r="AH75" s="153"/>
      <c r="AI75" s="153"/>
      <c r="AJ75" s="153"/>
      <c r="AK75" s="84"/>
      <c r="AL75" s="83"/>
      <c r="AM75" s="84"/>
      <c r="BM75" s="86"/>
      <c r="BN75" s="87"/>
      <c r="BO75" s="88"/>
      <c r="BP75" s="86"/>
      <c r="BQ75" s="86"/>
      <c r="BR75" s="86"/>
      <c r="BS75" s="8"/>
      <c r="BU75" s="86"/>
      <c r="BV75" s="87"/>
      <c r="BW75" s="88"/>
      <c r="BX75" s="86"/>
      <c r="BY75" s="86"/>
      <c r="BZ75" s="86"/>
    </row>
    <row r="76" spans="1:78" ht="19" x14ac:dyDescent="0.25">
      <c r="A76" s="149"/>
      <c r="B76" s="152"/>
      <c r="C76" s="223"/>
      <c r="D76" s="223"/>
      <c r="E76" s="223"/>
      <c r="F76" s="223"/>
      <c r="G76" s="223"/>
      <c r="H76" s="223"/>
      <c r="I76" s="223"/>
      <c r="J76" s="226"/>
      <c r="K76" s="111"/>
      <c r="L76" s="135"/>
      <c r="M76" s="121"/>
      <c r="N76" s="121"/>
      <c r="O76" s="121"/>
      <c r="P76" s="121"/>
      <c r="Q76" s="121"/>
      <c r="R76" s="200"/>
      <c r="S76" s="198"/>
      <c r="T76" s="198"/>
      <c r="U76" s="111"/>
      <c r="V76" s="222"/>
      <c r="W76" s="222"/>
      <c r="X76" s="222"/>
      <c r="Y76" s="222"/>
      <c r="Z76" s="222"/>
      <c r="AA76" s="222"/>
      <c r="AB76" s="237"/>
      <c r="AC76" s="237"/>
      <c r="AD76" s="111"/>
      <c r="AE76" s="111"/>
      <c r="AF76" s="128"/>
      <c r="AG76" s="128"/>
      <c r="AH76" s="128"/>
      <c r="AI76" s="128"/>
      <c r="AJ76" s="128"/>
      <c r="AK76" s="8"/>
      <c r="AL76" s="83"/>
      <c r="AM76" s="83"/>
      <c r="BM76" s="86"/>
      <c r="BN76" s="87"/>
      <c r="BO76" s="88"/>
      <c r="BP76" s="86"/>
      <c r="BQ76" s="86"/>
      <c r="BR76" s="86"/>
      <c r="BS76" s="8"/>
      <c r="BU76" s="86"/>
      <c r="BV76" s="87"/>
      <c r="BW76" s="88"/>
      <c r="BX76" s="86"/>
      <c r="BY76" s="86"/>
      <c r="BZ76" s="86"/>
    </row>
    <row r="77" spans="1:78" ht="19" x14ac:dyDescent="0.25">
      <c r="A77" s="149"/>
      <c r="B77" s="211"/>
      <c r="C77" s="130"/>
      <c r="D77" s="130"/>
      <c r="E77" s="130"/>
      <c r="F77" s="130"/>
      <c r="G77" s="130"/>
      <c r="H77" s="130"/>
      <c r="I77" s="130"/>
      <c r="J77" s="221"/>
      <c r="K77" s="111"/>
      <c r="L77" s="135"/>
      <c r="M77" s="199"/>
      <c r="N77" s="199"/>
      <c r="O77" s="199"/>
      <c r="P77" s="199"/>
      <c r="Q77" s="199"/>
      <c r="R77" s="199"/>
      <c r="S77" s="198"/>
      <c r="T77" s="199"/>
      <c r="U77" s="111"/>
      <c r="V77" s="230"/>
      <c r="W77" s="230"/>
      <c r="X77" s="230"/>
      <c r="Y77" s="230"/>
      <c r="Z77" s="230"/>
      <c r="AA77" s="230"/>
      <c r="AB77" s="237"/>
      <c r="AC77" s="230"/>
      <c r="AD77" s="111"/>
      <c r="AE77" s="111"/>
      <c r="AF77" s="153"/>
      <c r="AG77" s="153"/>
      <c r="AH77" s="153"/>
      <c r="AI77" s="153"/>
      <c r="AJ77" s="153"/>
      <c r="AK77" s="84"/>
      <c r="AL77" s="83"/>
      <c r="AM77" s="84"/>
      <c r="BM77" s="86"/>
      <c r="BN77" s="87"/>
      <c r="BO77" s="88"/>
      <c r="BP77" s="86"/>
      <c r="BQ77" s="86"/>
      <c r="BR77" s="86"/>
      <c r="BS77" s="8"/>
      <c r="BU77" s="86"/>
      <c r="BV77" s="86"/>
      <c r="BW77" s="88"/>
      <c r="BX77" s="86"/>
      <c r="BY77" s="86"/>
      <c r="BZ77" s="86"/>
    </row>
    <row r="78" spans="1:78" ht="19" x14ac:dyDescent="0.25">
      <c r="A78" s="149"/>
      <c r="B78" s="152"/>
      <c r="C78" s="223"/>
      <c r="D78" s="223"/>
      <c r="E78" s="223"/>
      <c r="F78" s="223"/>
      <c r="G78" s="223"/>
      <c r="H78" s="223"/>
      <c r="I78" s="223"/>
      <c r="J78" s="226"/>
      <c r="K78" s="111"/>
      <c r="L78" s="135"/>
      <c r="M78" s="121"/>
      <c r="N78" s="121"/>
      <c r="O78" s="121"/>
      <c r="P78" s="121"/>
      <c r="Q78" s="121"/>
      <c r="R78" s="200"/>
      <c r="S78" s="198"/>
      <c r="T78" s="198"/>
      <c r="U78" s="111"/>
      <c r="V78" s="222"/>
      <c r="W78" s="222"/>
      <c r="X78" s="222"/>
      <c r="Y78" s="222"/>
      <c r="Z78" s="222"/>
      <c r="AA78" s="222"/>
      <c r="AB78" s="237"/>
      <c r="AC78" s="237"/>
      <c r="AD78" s="111"/>
      <c r="AE78" s="111"/>
      <c r="AF78" s="128"/>
      <c r="AG78" s="128"/>
      <c r="AH78" s="128"/>
      <c r="AI78" s="128"/>
      <c r="AJ78" s="128"/>
      <c r="AK78" s="8"/>
      <c r="AL78" s="83"/>
      <c r="AM78" s="83"/>
      <c r="BM78" s="86"/>
      <c r="BN78" s="87"/>
      <c r="BO78" s="88"/>
      <c r="BP78" s="86"/>
      <c r="BQ78" s="86"/>
      <c r="BR78" s="86"/>
      <c r="BS78" s="8"/>
      <c r="BU78" s="86"/>
      <c r="BV78" s="86"/>
      <c r="BW78" s="88"/>
      <c r="BX78" s="86"/>
      <c r="BY78" s="86"/>
      <c r="BZ78" s="86"/>
    </row>
    <row r="79" spans="1:78" ht="19" x14ac:dyDescent="0.25">
      <c r="A79" s="149"/>
      <c r="B79" s="211"/>
      <c r="C79" s="130"/>
      <c r="D79" s="130"/>
      <c r="E79" s="130"/>
      <c r="F79" s="130"/>
      <c r="G79" s="130"/>
      <c r="H79" s="130"/>
      <c r="I79" s="130"/>
      <c r="J79" s="221"/>
      <c r="K79" s="111"/>
      <c r="L79" s="135"/>
      <c r="M79" s="199"/>
      <c r="N79" s="199"/>
      <c r="O79" s="199"/>
      <c r="P79" s="199"/>
      <c r="Q79" s="199"/>
      <c r="R79" s="199"/>
      <c r="S79" s="198"/>
      <c r="T79" s="199"/>
      <c r="U79" s="111"/>
      <c r="V79" s="230"/>
      <c r="W79" s="230"/>
      <c r="X79" s="230"/>
      <c r="Y79" s="230"/>
      <c r="Z79" s="230"/>
      <c r="AA79" s="230"/>
      <c r="AB79" s="237"/>
      <c r="AC79" s="230"/>
      <c r="AD79" s="111"/>
      <c r="AE79" s="111"/>
      <c r="AF79" s="153"/>
      <c r="AG79" s="153"/>
      <c r="AH79" s="153"/>
      <c r="AI79" s="153"/>
      <c r="AJ79" s="153"/>
      <c r="AK79" s="84"/>
      <c r="AL79" s="83"/>
      <c r="AM79" s="84"/>
      <c r="BM79" s="86"/>
      <c r="BN79" s="87"/>
      <c r="BO79" s="88"/>
      <c r="BP79" s="86"/>
      <c r="BQ79" s="86"/>
      <c r="BR79" s="86"/>
      <c r="BS79" s="8"/>
      <c r="BU79" s="86"/>
      <c r="BV79" s="86"/>
      <c r="BW79" s="88"/>
      <c r="BX79" s="86"/>
      <c r="BY79" s="86"/>
      <c r="BZ79" s="86"/>
    </row>
    <row r="80" spans="1:78" ht="19" x14ac:dyDescent="0.25">
      <c r="A80" s="149"/>
      <c r="B80" s="152"/>
      <c r="C80" s="223"/>
      <c r="D80" s="223"/>
      <c r="E80" s="223"/>
      <c r="F80" s="223"/>
      <c r="G80" s="223"/>
      <c r="H80" s="223"/>
      <c r="I80" s="223"/>
      <c r="J80" s="226"/>
      <c r="K80" s="111"/>
      <c r="L80" s="135"/>
      <c r="M80" s="121"/>
      <c r="N80" s="121"/>
      <c r="O80" s="121"/>
      <c r="P80" s="121"/>
      <c r="Q80" s="121"/>
      <c r="R80" s="200"/>
      <c r="S80" s="198"/>
      <c r="T80" s="198"/>
      <c r="U80" s="111"/>
      <c r="V80" s="222"/>
      <c r="W80" s="222"/>
      <c r="X80" s="222"/>
      <c r="Y80" s="222"/>
      <c r="Z80" s="222"/>
      <c r="AA80" s="222"/>
      <c r="AB80" s="237"/>
      <c r="AC80" s="237"/>
      <c r="AD80" s="111"/>
      <c r="AE80" s="111"/>
      <c r="AF80" s="128"/>
      <c r="AG80" s="128"/>
      <c r="AH80" s="128"/>
      <c r="AI80" s="128"/>
      <c r="AJ80" s="128"/>
      <c r="AK80" s="8"/>
      <c r="AL80" s="83"/>
      <c r="AM80" s="83"/>
      <c r="BM80" s="86"/>
      <c r="BN80" s="87"/>
      <c r="BO80" s="88"/>
      <c r="BP80" s="86"/>
      <c r="BQ80" s="86"/>
      <c r="BR80" s="86"/>
      <c r="BU80" s="86"/>
      <c r="BV80" s="86"/>
      <c r="BW80" s="13"/>
      <c r="BX80" s="86"/>
      <c r="BY80" s="86"/>
      <c r="BZ80" s="86"/>
    </row>
    <row r="81" spans="1:79" ht="19" x14ac:dyDescent="0.25">
      <c r="A81" s="149"/>
      <c r="B81" s="211"/>
      <c r="C81" s="130"/>
      <c r="D81" s="130"/>
      <c r="E81" s="130"/>
      <c r="F81" s="130"/>
      <c r="G81" s="130"/>
      <c r="H81" s="130"/>
      <c r="I81" s="130"/>
      <c r="J81" s="221"/>
      <c r="K81" s="111"/>
      <c r="L81" s="135"/>
      <c r="M81" s="199"/>
      <c r="N81" s="199"/>
      <c r="O81" s="199"/>
      <c r="P81" s="199"/>
      <c r="Q81" s="199"/>
      <c r="R81" s="199"/>
      <c r="S81" s="121"/>
      <c r="T81" s="121"/>
      <c r="U81" s="111"/>
      <c r="V81" s="230"/>
      <c r="W81" s="230"/>
      <c r="X81" s="230"/>
      <c r="Y81" s="230"/>
      <c r="Z81" s="230"/>
      <c r="AA81" s="230"/>
      <c r="AB81" s="222"/>
      <c r="AC81" s="222"/>
      <c r="AD81" s="111"/>
      <c r="AE81" s="111"/>
      <c r="AF81" s="153"/>
      <c r="AG81" s="153"/>
      <c r="AH81" s="153"/>
      <c r="AI81" s="153"/>
      <c r="AJ81" s="153"/>
      <c r="AK81" s="84"/>
      <c r="BM81" s="86"/>
      <c r="BN81" s="87"/>
      <c r="BO81" s="88"/>
      <c r="BP81" s="86"/>
      <c r="BQ81" s="86"/>
      <c r="BR81" s="86"/>
      <c r="BU81" s="86"/>
      <c r="BV81" s="86"/>
      <c r="BW81" s="88"/>
      <c r="BX81" s="86"/>
      <c r="BY81" s="86"/>
      <c r="BZ81" s="86"/>
    </row>
    <row r="82" spans="1:79" ht="19" x14ac:dyDescent="0.25">
      <c r="A82" s="149"/>
      <c r="B82" s="152"/>
      <c r="C82" s="223"/>
      <c r="D82" s="223"/>
      <c r="E82" s="223"/>
      <c r="F82" s="223"/>
      <c r="G82" s="223"/>
      <c r="H82" s="223"/>
      <c r="I82" s="223"/>
      <c r="J82" s="226"/>
      <c r="K82" s="111"/>
      <c r="L82" s="135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BM82" s="86"/>
      <c r="BN82" s="87"/>
      <c r="BO82" s="88"/>
      <c r="BP82" s="86"/>
      <c r="BQ82" s="86"/>
      <c r="BR82" s="86"/>
      <c r="BU82" s="86"/>
      <c r="BV82" s="86"/>
      <c r="BW82" s="88"/>
      <c r="BX82" s="86"/>
      <c r="BY82" s="86"/>
      <c r="BZ82" s="86"/>
    </row>
    <row r="83" spans="1:79" ht="19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BM83" s="86"/>
      <c r="BN83" s="86"/>
      <c r="BO83" s="86"/>
      <c r="BP83" s="86"/>
      <c r="BQ83" s="86"/>
      <c r="BR83" s="86"/>
      <c r="BU83" s="86"/>
      <c r="BV83" s="86"/>
      <c r="BW83" s="86"/>
      <c r="BX83" s="86"/>
      <c r="BY83" s="86"/>
      <c r="BZ83" s="86"/>
    </row>
    <row r="84" spans="1:79" x14ac:dyDescent="0.2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BM84" s="86"/>
      <c r="BN84" s="86"/>
      <c r="BO84" s="86"/>
      <c r="BP84" s="86"/>
      <c r="BQ84" s="86"/>
      <c r="BR84" s="86"/>
      <c r="BU84" s="86"/>
      <c r="BV84" s="86"/>
      <c r="BW84" s="86"/>
      <c r="BX84" s="86"/>
      <c r="BY84" s="86"/>
      <c r="BZ84" s="86"/>
    </row>
    <row r="85" spans="1:79" x14ac:dyDescent="0.2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BT85" s="86"/>
      <c r="BU85" s="87"/>
      <c r="BV85" s="86"/>
      <c r="BW85" s="86"/>
      <c r="BX85" s="86"/>
      <c r="BY85" s="86"/>
    </row>
    <row r="86" spans="1:79" x14ac:dyDescent="0.2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BL86" s="1"/>
      <c r="CA86" s="1"/>
    </row>
    <row r="87" spans="1:79" x14ac:dyDescent="0.2">
      <c r="A87" s="111"/>
      <c r="B87" s="111"/>
      <c r="C87" s="144"/>
      <c r="D87" s="111"/>
      <c r="E87" s="142"/>
      <c r="F87" s="142"/>
      <c r="G87" s="142"/>
      <c r="H87" s="142"/>
      <c r="I87" s="142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BL87" s="1"/>
      <c r="CA87" s="1"/>
    </row>
    <row r="88" spans="1:79" x14ac:dyDescent="0.2">
      <c r="A88" s="111"/>
      <c r="B88" s="111"/>
      <c r="C88" s="144"/>
      <c r="D88" s="111"/>
      <c r="E88" s="142"/>
      <c r="F88" s="142"/>
      <c r="G88" s="142"/>
      <c r="H88" s="142"/>
      <c r="I88" s="142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BL88" s="1"/>
      <c r="BM88" s="72"/>
      <c r="BN88" s="72"/>
      <c r="BO88" s="72"/>
      <c r="BP88" s="72"/>
      <c r="BQ88" s="72"/>
      <c r="BR88" s="72"/>
      <c r="BS88" s="86"/>
      <c r="BU88" s="72"/>
      <c r="BV88" s="72"/>
      <c r="BW88" s="72"/>
      <c r="BX88" s="72"/>
      <c r="BY88" s="72"/>
      <c r="BZ88" s="72"/>
      <c r="CA88" s="1"/>
    </row>
    <row r="89" spans="1:79" x14ac:dyDescent="0.2">
      <c r="A89" s="111"/>
      <c r="B89" s="111"/>
      <c r="C89" s="144"/>
      <c r="D89" s="111"/>
      <c r="E89" s="142"/>
      <c r="F89" s="142"/>
      <c r="G89" s="142"/>
      <c r="H89" s="142"/>
      <c r="I89" s="142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BL89" s="1"/>
      <c r="BM89" s="89"/>
      <c r="BN89" s="89"/>
      <c r="BO89" s="90"/>
      <c r="BP89" s="90"/>
      <c r="BQ89" s="90"/>
      <c r="BR89" s="91"/>
      <c r="BS89" s="86"/>
      <c r="BU89" s="72"/>
      <c r="BV89" s="89"/>
      <c r="BW89" s="89"/>
      <c r="BX89" s="89"/>
      <c r="BY89" s="89"/>
      <c r="BZ89" s="89"/>
      <c r="CA89" s="1"/>
    </row>
    <row r="90" spans="1:79" x14ac:dyDescent="0.2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BM90" s="72"/>
      <c r="BN90" s="72"/>
      <c r="BO90" s="72"/>
      <c r="BP90" s="72"/>
      <c r="BQ90" s="72"/>
      <c r="BS90" s="1"/>
      <c r="BU90" s="72"/>
      <c r="BV90" s="72"/>
      <c r="BW90" s="72"/>
      <c r="BX90" s="72"/>
      <c r="BY90" s="72"/>
      <c r="CA90" s="1"/>
    </row>
    <row r="91" spans="1:79" x14ac:dyDescent="0.2">
      <c r="A91" s="111"/>
      <c r="B91" s="111"/>
      <c r="C91" s="111"/>
      <c r="D91" s="111"/>
      <c r="E91" s="142"/>
      <c r="F91" s="142"/>
      <c r="G91" s="142"/>
      <c r="H91" s="142"/>
      <c r="I91" s="142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BM91" s="90"/>
      <c r="BN91" s="90"/>
      <c r="BO91" s="90"/>
      <c r="BP91" s="90"/>
      <c r="BQ91" s="90"/>
      <c r="BR91" s="92"/>
      <c r="BS91" s="1"/>
      <c r="BU91" s="92"/>
      <c r="BV91" s="92"/>
      <c r="BW91" s="92"/>
      <c r="BX91" s="92"/>
      <c r="BY91" s="92"/>
      <c r="BZ91" s="92"/>
      <c r="CA91" s="1"/>
    </row>
    <row r="92" spans="1:79" x14ac:dyDescent="0.2">
      <c r="E92" s="8"/>
      <c r="F92" s="8"/>
      <c r="G92" s="8"/>
      <c r="H92" s="8"/>
      <c r="I92" s="8"/>
      <c r="BT92" s="86"/>
      <c r="BU92" s="87"/>
      <c r="BV92" s="86"/>
      <c r="BW92" s="86"/>
      <c r="BX92" s="86"/>
      <c r="BY92" s="86"/>
    </row>
    <row r="93" spans="1:79" x14ac:dyDescent="0.2">
      <c r="BT93" s="86"/>
      <c r="BV93" s="86"/>
      <c r="BW93" s="86"/>
      <c r="BX93" s="86"/>
      <c r="BY93" s="86"/>
    </row>
    <row r="94" spans="1:79" x14ac:dyDescent="0.2">
      <c r="BT94" s="86"/>
      <c r="BV94" s="86"/>
      <c r="BW94" s="86"/>
      <c r="BX94" s="86"/>
      <c r="BY94" s="86"/>
    </row>
    <row r="95" spans="1:79" x14ac:dyDescent="0.2">
      <c r="BT95" s="86"/>
      <c r="BV95" s="86"/>
      <c r="BW95" s="86"/>
      <c r="BY95" s="86"/>
    </row>
    <row r="96" spans="1:79" x14ac:dyDescent="0.2">
      <c r="E96" s="8"/>
      <c r="F96" s="8"/>
      <c r="G96" s="8"/>
      <c r="H96" s="8"/>
      <c r="I96" s="8"/>
      <c r="BT96" s="86"/>
      <c r="BV96" s="86"/>
      <c r="BW96" s="86"/>
      <c r="BX96" s="86"/>
      <c r="BY96" s="86"/>
    </row>
    <row r="97" spans="5:77" x14ac:dyDescent="0.2">
      <c r="E97" s="8"/>
      <c r="F97" s="8"/>
      <c r="G97" s="8"/>
      <c r="H97" s="8"/>
      <c r="I97" s="8"/>
      <c r="BT97" s="86"/>
      <c r="BV97" s="8"/>
      <c r="BW97" s="86"/>
      <c r="BX97" s="86"/>
      <c r="BY97" s="86"/>
    </row>
    <row r="98" spans="5:77" x14ac:dyDescent="0.2">
      <c r="BT98" s="86"/>
      <c r="BW98" s="86"/>
      <c r="BX98" s="86"/>
      <c r="BY98" s="86"/>
    </row>
    <row r="99" spans="5:77" x14ac:dyDescent="0.2">
      <c r="AD99" s="8"/>
      <c r="AE99" s="8"/>
      <c r="AF99" s="8"/>
      <c r="AG99" s="9"/>
      <c r="AH99" s="9"/>
      <c r="AI99" s="8"/>
      <c r="BT99" s="86"/>
      <c r="BU99" s="86"/>
      <c r="BX99" s="86"/>
      <c r="BY99" s="86"/>
    </row>
    <row r="100" spans="5:77" x14ac:dyDescent="0.2">
      <c r="BT100" s="86"/>
      <c r="BU100" s="86"/>
      <c r="BX100" s="86"/>
      <c r="BY100" s="86"/>
    </row>
    <row r="101" spans="5:77" x14ac:dyDescent="0.2">
      <c r="BT101" s="8"/>
      <c r="BU101" s="8"/>
      <c r="BW101" s="8"/>
      <c r="BX101" s="8"/>
    </row>
    <row r="108" spans="5:77" x14ac:dyDescent="0.2">
      <c r="BS108" s="1"/>
      <c r="BT108" s="8"/>
      <c r="BU108" s="8"/>
      <c r="BV108" s="8"/>
      <c r="BW108" s="8"/>
      <c r="BX108" s="8"/>
      <c r="BY108" s="8"/>
    </row>
    <row r="109" spans="5:77" x14ac:dyDescent="0.2">
      <c r="BS109" s="1"/>
    </row>
    <row r="110" spans="5:77" x14ac:dyDescent="0.2">
      <c r="BS110" s="1"/>
      <c r="BU110" s="72"/>
      <c r="BV110" s="72"/>
      <c r="BW110" s="72"/>
      <c r="BX110" s="72"/>
      <c r="BY110" s="72"/>
    </row>
    <row r="111" spans="5:77" x14ac:dyDescent="0.2">
      <c r="BS111" s="1"/>
      <c r="BU111" s="79"/>
      <c r="BV111" s="79"/>
      <c r="BW111" s="79"/>
      <c r="BX111" s="79"/>
      <c r="BY111" s="79"/>
    </row>
  </sheetData>
  <mergeCells count="42">
    <mergeCell ref="BS21:BW21"/>
    <mergeCell ref="K4:K14"/>
    <mergeCell ref="C17:D17"/>
    <mergeCell ref="E17:F17"/>
    <mergeCell ref="G17:H17"/>
    <mergeCell ref="I17:J17"/>
    <mergeCell ref="M20:P21"/>
    <mergeCell ref="AF21:AP21"/>
    <mergeCell ref="AS21:AW21"/>
    <mergeCell ref="AY21:BI21"/>
    <mergeCell ref="BK21:BO21"/>
    <mergeCell ref="BE22:BI22"/>
    <mergeCell ref="BK22:BO22"/>
    <mergeCell ref="BS22:BW22"/>
    <mergeCell ref="K30:L30"/>
    <mergeCell ref="AL22:AP22"/>
    <mergeCell ref="AS22:AW22"/>
    <mergeCell ref="M22:P22"/>
    <mergeCell ref="T22:X22"/>
    <mergeCell ref="Z22:AD22"/>
    <mergeCell ref="AF22:AJ22"/>
    <mergeCell ref="BC55:BN55"/>
    <mergeCell ref="M57:R57"/>
    <mergeCell ref="V57:AA57"/>
    <mergeCell ref="AF57:AJ57"/>
    <mergeCell ref="K35:L35"/>
    <mergeCell ref="K36:L36"/>
    <mergeCell ref="K37:L37"/>
    <mergeCell ref="K55:N55"/>
    <mergeCell ref="AK2:AN2"/>
    <mergeCell ref="D58:I58"/>
    <mergeCell ref="P55:AA55"/>
    <mergeCell ref="AC55:AN55"/>
    <mergeCell ref="AP55:BA55"/>
    <mergeCell ref="D37:J37"/>
    <mergeCell ref="B55:J55"/>
    <mergeCell ref="AY22:BC22"/>
    <mergeCell ref="K31:L31"/>
    <mergeCell ref="N2:S2"/>
    <mergeCell ref="V2:Z2"/>
    <mergeCell ref="D3:J3"/>
    <mergeCell ref="AC2:A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F7E4-1A1C-4C45-BF76-12C3FF55211C}">
  <dimension ref="A1:CE120"/>
  <sheetViews>
    <sheetView topLeftCell="M1" zoomScale="61" workbookViewId="0">
      <selection activeCell="Q22" sqref="Q22"/>
    </sheetView>
  </sheetViews>
  <sheetFormatPr baseColWidth="10" defaultRowHeight="16" x14ac:dyDescent="0.2"/>
  <cols>
    <col min="1" max="11" width="10.83203125" style="114"/>
    <col min="12" max="12" width="16.5" style="114" customWidth="1"/>
    <col min="13" max="13" width="15.33203125" style="114" customWidth="1"/>
    <col min="14" max="14" width="10.83203125" style="114"/>
    <col min="15" max="15" width="11.6640625" style="114" customWidth="1"/>
    <col min="16" max="16" width="12.1640625" style="114" customWidth="1"/>
    <col min="17" max="17" width="11.83203125" style="114" customWidth="1"/>
    <col min="18" max="19" width="10.83203125" style="114"/>
    <col min="20" max="22" width="11.6640625" style="114" bestFit="1" customWidth="1"/>
    <col min="23" max="23" width="12.6640625" style="114" customWidth="1"/>
    <col min="24" max="24" width="10.83203125" style="114"/>
    <col min="25" max="25" width="13.33203125" style="114" customWidth="1"/>
    <col min="26" max="26" width="11.6640625" style="114" customWidth="1"/>
    <col min="27" max="27" width="15.6640625" style="114" customWidth="1"/>
    <col min="28" max="28" width="11.6640625" style="114" bestFit="1" customWidth="1"/>
    <col min="29" max="29" width="13.5" style="114" customWidth="1"/>
    <col min="30" max="30" width="10.83203125" style="114"/>
    <col min="31" max="31" width="12.33203125" style="114" customWidth="1"/>
    <col min="32" max="32" width="12.5" style="114" customWidth="1"/>
    <col min="33" max="37" width="10.83203125" style="114"/>
    <col min="38" max="38" width="13" style="114" bestFit="1" customWidth="1"/>
    <col min="39" max="52" width="10.83203125" style="114"/>
    <col min="53" max="53" width="11.1640625" style="114" customWidth="1"/>
    <col min="54" max="55" width="10.83203125" style="114"/>
    <col min="56" max="56" width="14.5" style="114" customWidth="1"/>
    <col min="57" max="61" width="10.83203125" style="114"/>
    <col min="62" max="62" width="15.6640625" style="114" customWidth="1"/>
    <col min="63" max="63" width="10.83203125" style="114"/>
    <col min="64" max="65" width="14.5" style="114" customWidth="1"/>
    <col min="66" max="69" width="10.83203125" style="114"/>
    <col min="70" max="70" width="19.5" style="114" bestFit="1" customWidth="1"/>
    <col min="71" max="80" width="10.83203125" style="114"/>
    <col min="81" max="81" width="13.33203125" style="114" customWidth="1"/>
    <col min="82" max="82" width="12" style="114" customWidth="1"/>
    <col min="83" max="16384" width="10.83203125" style="114"/>
  </cols>
  <sheetData>
    <row r="1" spans="1:47" ht="17" thickBot="1" x14ac:dyDescent="0.25">
      <c r="L1" s="1" t="s">
        <v>0</v>
      </c>
      <c r="M1" s="118"/>
      <c r="N1" s="377" t="s">
        <v>1</v>
      </c>
      <c r="O1" s="377"/>
      <c r="P1" s="377"/>
      <c r="Q1" s="377"/>
      <c r="R1" s="377"/>
      <c r="S1" s="377"/>
      <c r="V1" s="378" t="s">
        <v>14</v>
      </c>
      <c r="W1" s="378"/>
      <c r="X1" s="378"/>
      <c r="Y1" s="378"/>
      <c r="Z1" s="378"/>
      <c r="AA1" s="4"/>
      <c r="AC1" s="366" t="s">
        <v>3</v>
      </c>
      <c r="AD1" s="366"/>
      <c r="AE1" s="366"/>
      <c r="AF1" s="366"/>
      <c r="AG1" s="366"/>
      <c r="AH1" s="366"/>
      <c r="AI1" s="366"/>
      <c r="AK1" s="380" t="s">
        <v>46</v>
      </c>
      <c r="AL1" s="380"/>
      <c r="AM1" s="380"/>
      <c r="AN1" s="380"/>
      <c r="AO1" s="380"/>
      <c r="AP1" s="380"/>
      <c r="AQ1" s="239"/>
      <c r="AT1" s="118"/>
    </row>
    <row r="2" spans="1:47" ht="17" thickTop="1" x14ac:dyDescent="0.2">
      <c r="D2" s="347"/>
      <c r="E2" s="347"/>
      <c r="F2" s="347"/>
      <c r="G2" s="347"/>
      <c r="H2" s="347"/>
      <c r="I2" s="347"/>
      <c r="J2" s="347"/>
      <c r="L2" s="27">
        <v>1.35</v>
      </c>
      <c r="N2" s="190">
        <v>185.93170767900301</v>
      </c>
      <c r="O2" s="190">
        <v>173.18345836007401</v>
      </c>
      <c r="P2" s="190">
        <v>212.65244109079299</v>
      </c>
      <c r="Q2" s="190">
        <v>218.379136327677</v>
      </c>
      <c r="R2" s="190">
        <v>177.47909936312999</v>
      </c>
      <c r="S2" s="190">
        <v>198.39096186841101</v>
      </c>
      <c r="T2" s="10"/>
      <c r="V2" s="191">
        <v>218.25323473867201</v>
      </c>
      <c r="W2" s="191">
        <v>191.79422378738801</v>
      </c>
      <c r="X2" s="191">
        <v>211.82603930216399</v>
      </c>
      <c r="Y2" s="191">
        <v>197.106974915769</v>
      </c>
      <c r="Z2" s="191">
        <v>179.341740138478</v>
      </c>
      <c r="AA2" s="8"/>
      <c r="AC2" s="11">
        <v>127.65408330889299</v>
      </c>
      <c r="AD2" s="11">
        <v>142.54094938444501</v>
      </c>
      <c r="AE2" s="11">
        <v>152.46684788992499</v>
      </c>
      <c r="AF2" s="11">
        <v>156.50075484857001</v>
      </c>
      <c r="AG2" s="11">
        <v>127.65408330889299</v>
      </c>
      <c r="AH2" s="11">
        <v>165.37155262955201</v>
      </c>
      <c r="AK2" s="17">
        <v>182.697395696755</v>
      </c>
      <c r="AL2" s="17">
        <v>170.533882599473</v>
      </c>
      <c r="AM2" s="17">
        <v>198.74521466735101</v>
      </c>
      <c r="AN2" s="17">
        <v>181.84810238560101</v>
      </c>
      <c r="AO2" s="17">
        <v>200.04108012883</v>
      </c>
      <c r="AP2" s="17">
        <v>218.25674686336399</v>
      </c>
    </row>
    <row r="3" spans="1:47" x14ac:dyDescent="0.2">
      <c r="B3" s="14"/>
      <c r="K3" s="342" t="s">
        <v>5</v>
      </c>
      <c r="L3" s="27">
        <v>7.1</v>
      </c>
      <c r="N3" s="190">
        <v>167.06036015562401</v>
      </c>
      <c r="O3" s="190">
        <v>159.543025437056</v>
      </c>
      <c r="P3" s="190">
        <v>192.19604042842801</v>
      </c>
      <c r="Q3" s="190">
        <v>203.82439503259801</v>
      </c>
      <c r="R3" s="190">
        <v>164.719176229152</v>
      </c>
      <c r="S3" s="190">
        <v>179.95261423022001</v>
      </c>
      <c r="T3" s="10"/>
      <c r="V3" s="16">
        <v>198.29634154797</v>
      </c>
      <c r="W3" s="16">
        <v>181.11570075348601</v>
      </c>
      <c r="X3" s="16">
        <v>193.723439088021</v>
      </c>
      <c r="Y3" s="16">
        <v>180.10007857047299</v>
      </c>
      <c r="Z3" s="16">
        <v>165.35025255084</v>
      </c>
      <c r="AA3" s="8"/>
      <c r="AC3" s="11">
        <v>118.00440907333299</v>
      </c>
      <c r="AD3" s="11">
        <v>128.94948148788899</v>
      </c>
      <c r="AE3" s="11">
        <v>141.50618804580401</v>
      </c>
      <c r="AF3" s="11">
        <v>147.571490065913</v>
      </c>
      <c r="AG3" s="11">
        <v>118.00440907333299</v>
      </c>
      <c r="AH3" s="11">
        <v>158.63942266315101</v>
      </c>
      <c r="AK3" s="17">
        <v>167.73814776459301</v>
      </c>
      <c r="AL3" s="17">
        <v>156.74591527699599</v>
      </c>
      <c r="AM3" s="17">
        <v>183.85748790463501</v>
      </c>
      <c r="AN3" s="17">
        <v>167.51667459534301</v>
      </c>
      <c r="AO3" s="17">
        <v>176.534716780737</v>
      </c>
      <c r="AP3" s="17">
        <v>195.29201827027899</v>
      </c>
    </row>
    <row r="4" spans="1:47" x14ac:dyDescent="0.2">
      <c r="B4" s="14"/>
      <c r="K4" s="342"/>
      <c r="L4" s="27">
        <v>12.85</v>
      </c>
      <c r="N4" s="190">
        <v>161.98580659501201</v>
      </c>
      <c r="O4" s="190">
        <v>156.485799700022</v>
      </c>
      <c r="P4" s="190">
        <v>188.10045379739699</v>
      </c>
      <c r="Q4" s="190">
        <v>199.71024970798601</v>
      </c>
      <c r="R4" s="190">
        <v>161.866390091369</v>
      </c>
      <c r="S4" s="190">
        <v>175.295905576639</v>
      </c>
      <c r="T4" s="10"/>
      <c r="V4" s="16">
        <v>192.43082178741301</v>
      </c>
      <c r="W4" s="16">
        <v>180.332078377653</v>
      </c>
      <c r="X4" s="16">
        <v>187.97412518433799</v>
      </c>
      <c r="Y4" s="16">
        <v>175.64225525500299</v>
      </c>
      <c r="Z4" s="16">
        <v>162.15749993246399</v>
      </c>
      <c r="AA4" s="8"/>
      <c r="AC4" s="11">
        <v>115.282589943885</v>
      </c>
      <c r="AD4" s="11">
        <v>127.020111530329</v>
      </c>
      <c r="AE4" s="11">
        <v>136.987282328031</v>
      </c>
      <c r="AF4" s="11">
        <v>146.18367454926101</v>
      </c>
      <c r="AG4" s="11">
        <v>115.282589943885</v>
      </c>
      <c r="AH4" s="11">
        <v>159.740841798829</v>
      </c>
      <c r="AK4" s="17">
        <v>165.35782852273999</v>
      </c>
      <c r="AL4" s="17">
        <v>153.076200074605</v>
      </c>
      <c r="AM4" s="17">
        <v>181.62842341400801</v>
      </c>
      <c r="AN4" s="17">
        <v>164.307426067808</v>
      </c>
      <c r="AO4" s="17">
        <v>172.702801694957</v>
      </c>
      <c r="AP4" s="17">
        <v>191.647102067698</v>
      </c>
    </row>
    <row r="5" spans="1:47" x14ac:dyDescent="0.2">
      <c r="B5" s="14"/>
      <c r="K5" s="342"/>
      <c r="L5" s="27">
        <v>18.75</v>
      </c>
      <c r="N5" s="190">
        <v>100</v>
      </c>
      <c r="O5" s="190">
        <v>100</v>
      </c>
      <c r="P5" s="190">
        <v>100</v>
      </c>
      <c r="Q5" s="190">
        <v>100</v>
      </c>
      <c r="R5" s="190">
        <v>100</v>
      </c>
      <c r="S5" s="190">
        <v>100</v>
      </c>
      <c r="T5" s="1" t="s">
        <v>6</v>
      </c>
      <c r="V5" s="16">
        <v>100</v>
      </c>
      <c r="W5" s="16">
        <v>100</v>
      </c>
      <c r="X5" s="16">
        <v>100</v>
      </c>
      <c r="Y5" s="16">
        <v>100</v>
      </c>
      <c r="Z5" s="16">
        <v>100</v>
      </c>
      <c r="AA5" s="1" t="s">
        <v>6</v>
      </c>
      <c r="AC5" s="11">
        <v>100</v>
      </c>
      <c r="AD5" s="11">
        <v>100</v>
      </c>
      <c r="AE5" s="11">
        <v>100</v>
      </c>
      <c r="AF5" s="11">
        <v>100</v>
      </c>
      <c r="AG5" s="11">
        <v>100</v>
      </c>
      <c r="AH5" s="11">
        <v>100</v>
      </c>
      <c r="AI5" s="1" t="s">
        <v>6</v>
      </c>
      <c r="AK5" s="17">
        <v>100</v>
      </c>
      <c r="AL5" s="17">
        <v>100</v>
      </c>
      <c r="AM5" s="17">
        <v>100</v>
      </c>
      <c r="AN5" s="17">
        <v>100</v>
      </c>
      <c r="AO5" s="17">
        <v>100</v>
      </c>
      <c r="AP5" s="17">
        <v>100</v>
      </c>
      <c r="AQ5" s="1" t="s">
        <v>6</v>
      </c>
    </row>
    <row r="6" spans="1:47" x14ac:dyDescent="0.2">
      <c r="B6" s="14"/>
      <c r="K6" s="342"/>
      <c r="L6" s="27">
        <v>24.433330000000002</v>
      </c>
      <c r="N6" s="190">
        <v>77.6922765013272</v>
      </c>
      <c r="O6" s="190">
        <v>69.671910038623693</v>
      </c>
      <c r="P6" s="190">
        <v>82.020554860373295</v>
      </c>
      <c r="Q6" s="190">
        <v>96.039883831577399</v>
      </c>
      <c r="R6" s="190">
        <v>81.819467601986801</v>
      </c>
      <c r="S6" s="190">
        <v>84.342353051191594</v>
      </c>
      <c r="T6" s="1"/>
      <c r="V6" s="16">
        <v>94.331381222223101</v>
      </c>
      <c r="W6" s="16">
        <v>95.406139066593894</v>
      </c>
      <c r="X6" s="16">
        <v>87.276952768347101</v>
      </c>
      <c r="Y6" s="16">
        <v>85.971936973903397</v>
      </c>
      <c r="Z6" s="16">
        <v>83.346852045551898</v>
      </c>
      <c r="AA6" s="1"/>
      <c r="AC6" s="11">
        <v>73.244722877078104</v>
      </c>
      <c r="AD6" s="11">
        <v>68.791202296294003</v>
      </c>
      <c r="AE6" s="11">
        <v>76.984301622186095</v>
      </c>
      <c r="AF6" s="11">
        <v>76.577179603066497</v>
      </c>
      <c r="AG6" s="11">
        <v>73.244722877078104</v>
      </c>
      <c r="AH6" s="11">
        <v>84.292620081153203</v>
      </c>
      <c r="AI6" s="1"/>
      <c r="AK6" s="17">
        <v>82.991331206249896</v>
      </c>
      <c r="AL6" s="17">
        <v>75.655126499706</v>
      </c>
      <c r="AM6" s="17">
        <v>93.195209603244294</v>
      </c>
      <c r="AN6" s="17">
        <v>78.686631782068005</v>
      </c>
      <c r="AO6" s="17">
        <v>86.930895356411597</v>
      </c>
      <c r="AP6" s="17">
        <v>94.827325070744294</v>
      </c>
      <c r="AQ6" s="1"/>
    </row>
    <row r="7" spans="1:47" x14ac:dyDescent="0.2">
      <c r="B7" s="14"/>
      <c r="K7" s="342"/>
      <c r="L7" s="27">
        <v>31.066669999999998</v>
      </c>
      <c r="N7" s="190">
        <v>79.460042247612805</v>
      </c>
      <c r="O7" s="190">
        <v>71.248525780679699</v>
      </c>
      <c r="P7" s="190">
        <v>86.081857379899503</v>
      </c>
      <c r="Q7" s="190">
        <v>108.622935813814</v>
      </c>
      <c r="R7" s="190">
        <v>88.761057129416997</v>
      </c>
      <c r="S7" s="190">
        <v>88.591064173598099</v>
      </c>
      <c r="T7" s="1"/>
      <c r="V7" s="16">
        <v>101.736179033635</v>
      </c>
      <c r="W7" s="16">
        <v>106.372348016354</v>
      </c>
      <c r="X7" s="16">
        <v>94.420990002818897</v>
      </c>
      <c r="Y7" s="16">
        <v>92.498871963153803</v>
      </c>
      <c r="Z7" s="16">
        <v>86.3313884099462</v>
      </c>
      <c r="AA7" s="1"/>
      <c r="AC7" s="11">
        <v>56.247744486107003</v>
      </c>
      <c r="AD7" s="11">
        <v>63.272191373579801</v>
      </c>
      <c r="AE7" s="11">
        <v>75.270835815337705</v>
      </c>
      <c r="AF7" s="11">
        <v>80.720395436962605</v>
      </c>
      <c r="AG7" s="11">
        <v>56.247744486107003</v>
      </c>
      <c r="AH7" s="11">
        <v>91.744029980902994</v>
      </c>
      <c r="AI7" s="1"/>
      <c r="AK7" s="17">
        <v>82.618964897168595</v>
      </c>
      <c r="AL7" s="17">
        <v>76.704961996257296</v>
      </c>
      <c r="AM7" s="17">
        <v>99.010363347666299</v>
      </c>
      <c r="AN7" s="17">
        <v>77.5351792146636</v>
      </c>
      <c r="AO7" s="17">
        <v>91.234376752975194</v>
      </c>
      <c r="AP7" s="17">
        <v>97.190578255445004</v>
      </c>
      <c r="AQ7" s="1"/>
    </row>
    <row r="8" spans="1:47" x14ac:dyDescent="0.2">
      <c r="B8" s="14"/>
      <c r="K8" s="342"/>
      <c r="L8" s="27">
        <v>36.883330000000001</v>
      </c>
      <c r="N8" s="190">
        <v>339.61808321703199</v>
      </c>
      <c r="O8" s="190">
        <v>314.22524148525099</v>
      </c>
      <c r="P8" s="190">
        <v>405.610733382663</v>
      </c>
      <c r="Q8" s="190">
        <v>353.711209096338</v>
      </c>
      <c r="R8" s="190">
        <v>289.66099449003798</v>
      </c>
      <c r="S8" s="190">
        <v>363.61931513332001</v>
      </c>
      <c r="T8" s="1" t="s">
        <v>7</v>
      </c>
      <c r="V8" s="16">
        <v>377.57558919196902</v>
      </c>
      <c r="W8" s="16">
        <v>325.24122496806302</v>
      </c>
      <c r="X8" s="16">
        <v>397.153473727983</v>
      </c>
      <c r="Y8" s="16">
        <v>352.428219837364</v>
      </c>
      <c r="Z8" s="16">
        <v>315.746086232126</v>
      </c>
      <c r="AA8" s="1" t="s">
        <v>7</v>
      </c>
      <c r="AC8" s="11">
        <v>238.208499970416</v>
      </c>
      <c r="AD8" s="11">
        <v>231.81670024070601</v>
      </c>
      <c r="AE8" s="11">
        <v>252.46617519594</v>
      </c>
      <c r="AF8" s="11">
        <v>269.56471290181202</v>
      </c>
      <c r="AG8" s="11">
        <v>238.208499970416</v>
      </c>
      <c r="AH8" s="11">
        <v>340.12692053995102</v>
      </c>
      <c r="AI8" s="1" t="s">
        <v>7</v>
      </c>
      <c r="AK8" s="17">
        <v>299.16320554469598</v>
      </c>
      <c r="AL8" s="17">
        <v>293.465633983413</v>
      </c>
      <c r="AM8" s="17">
        <v>311.077506153645</v>
      </c>
      <c r="AN8" s="17">
        <v>326.34861566484301</v>
      </c>
      <c r="AO8" s="17">
        <v>324.30169832189199</v>
      </c>
      <c r="AP8" s="17">
        <v>357.45428212527798</v>
      </c>
      <c r="AQ8" s="1" t="s">
        <v>7</v>
      </c>
    </row>
    <row r="9" spans="1:47" x14ac:dyDescent="0.2">
      <c r="B9" s="14"/>
      <c r="K9" s="342"/>
      <c r="L9" s="27">
        <v>42.583329999999997</v>
      </c>
      <c r="N9" s="190">
        <v>327.92911863540598</v>
      </c>
      <c r="O9" s="190">
        <v>309.80140999182601</v>
      </c>
      <c r="P9" s="190">
        <v>387.242892881751</v>
      </c>
      <c r="Q9" s="190">
        <v>329.69979489710499</v>
      </c>
      <c r="R9" s="190">
        <v>280.97211293319702</v>
      </c>
      <c r="S9" s="190">
        <v>342.00567014605701</v>
      </c>
      <c r="T9" s="1"/>
      <c r="V9" s="16">
        <v>365.618839667906</v>
      </c>
      <c r="W9" s="16">
        <v>320.809865439286</v>
      </c>
      <c r="X9" s="16">
        <v>368.68755616094501</v>
      </c>
      <c r="Y9" s="16">
        <v>321.73652769366498</v>
      </c>
      <c r="Z9" s="16">
        <v>308.16448398384398</v>
      </c>
      <c r="AA9" s="1"/>
      <c r="AC9" s="11">
        <v>225.16063232956699</v>
      </c>
      <c r="AD9" s="11">
        <v>237.17402888251701</v>
      </c>
      <c r="AE9" s="11">
        <v>260.30620228113798</v>
      </c>
      <c r="AF9" s="11">
        <v>267.317471070365</v>
      </c>
      <c r="AG9" s="11">
        <v>225.16063232956699</v>
      </c>
      <c r="AH9" s="11">
        <v>328.00784826377998</v>
      </c>
      <c r="AI9" s="1"/>
      <c r="AK9" s="17">
        <v>293.12528176650397</v>
      </c>
      <c r="AL9" s="17">
        <v>283.116036574021</v>
      </c>
      <c r="AM9" s="17">
        <v>304.39149607967198</v>
      </c>
      <c r="AN9" s="17">
        <v>321.79483541976299</v>
      </c>
      <c r="AO9" s="17">
        <v>309.65165957307801</v>
      </c>
      <c r="AP9" s="17">
        <v>348.64990094022801</v>
      </c>
      <c r="AQ9" s="1"/>
    </row>
    <row r="10" spans="1:47" x14ac:dyDescent="0.2">
      <c r="B10" s="14"/>
      <c r="K10" s="342"/>
      <c r="L10" s="27">
        <v>48.266669999999998</v>
      </c>
      <c r="N10" s="190">
        <v>319.257613809887</v>
      </c>
      <c r="O10" s="190">
        <v>302.125224046352</v>
      </c>
      <c r="P10" s="190">
        <v>375.58616670420798</v>
      </c>
      <c r="Q10" s="190">
        <v>326.20415744099103</v>
      </c>
      <c r="R10" s="190">
        <v>270.65910061595002</v>
      </c>
      <c r="S10" s="190">
        <v>328.84201573312998</v>
      </c>
      <c r="T10" s="1"/>
      <c r="V10" s="16">
        <v>349.85521293535402</v>
      </c>
      <c r="W10" s="16">
        <v>311.67224955156797</v>
      </c>
      <c r="X10" s="16">
        <v>350.102030311097</v>
      </c>
      <c r="Y10" s="16">
        <v>308.08975429581301</v>
      </c>
      <c r="Z10" s="16">
        <v>294.16817633062198</v>
      </c>
      <c r="AA10" s="1"/>
      <c r="AC10" s="11">
        <v>216.360223488359</v>
      </c>
      <c r="AD10" s="11">
        <v>235.35743056153501</v>
      </c>
      <c r="AE10" s="11">
        <v>252.88743847693101</v>
      </c>
      <c r="AF10" s="11">
        <v>264.228450600678</v>
      </c>
      <c r="AG10" s="11">
        <v>216.360223488359</v>
      </c>
      <c r="AH10" s="11">
        <v>319.33340502036901</v>
      </c>
      <c r="AI10" s="1"/>
      <c r="AK10" s="17">
        <v>290.08958152026003</v>
      </c>
      <c r="AL10" s="17">
        <v>283.16948869292099</v>
      </c>
      <c r="AM10" s="17">
        <v>305.05852155393001</v>
      </c>
      <c r="AN10" s="17">
        <v>315.92998703089199</v>
      </c>
      <c r="AO10" s="17">
        <v>299.95407115881602</v>
      </c>
      <c r="AP10" s="17">
        <v>326.70782623370297</v>
      </c>
      <c r="AQ10" s="1"/>
    </row>
    <row r="11" spans="1:47" x14ac:dyDescent="0.2">
      <c r="B11" s="14"/>
      <c r="K11" s="342"/>
      <c r="L11" s="27">
        <v>54.1</v>
      </c>
      <c r="N11" s="190">
        <v>55.898755468605003</v>
      </c>
      <c r="O11" s="190">
        <v>49.242998076065398</v>
      </c>
      <c r="P11" s="190">
        <v>63.8776555193391</v>
      </c>
      <c r="Q11" s="190">
        <v>83.127215327488102</v>
      </c>
      <c r="R11" s="190">
        <v>63.007396975247403</v>
      </c>
      <c r="S11" s="190">
        <v>58.625570410828701</v>
      </c>
      <c r="T11" s="1" t="s">
        <v>8</v>
      </c>
      <c r="V11" s="16">
        <v>69.820438358029094</v>
      </c>
      <c r="W11" s="16">
        <v>66.101557754876694</v>
      </c>
      <c r="X11" s="16">
        <v>66.744912892278094</v>
      </c>
      <c r="Y11" s="16">
        <v>66.216465083204298</v>
      </c>
      <c r="Z11" s="16">
        <v>58.445742609572697</v>
      </c>
      <c r="AA11" s="1" t="s">
        <v>8</v>
      </c>
      <c r="AC11" s="155">
        <v>38.9542663014143</v>
      </c>
      <c r="AD11" s="155">
        <v>39.694502898716301</v>
      </c>
      <c r="AE11" s="155">
        <v>49.329260156713602</v>
      </c>
      <c r="AF11" s="155">
        <v>56.856603566342102</v>
      </c>
      <c r="AG11" s="155">
        <v>38.9542663014143</v>
      </c>
      <c r="AH11" s="155">
        <v>53.908322021923297</v>
      </c>
      <c r="AI11" s="1" t="s">
        <v>8</v>
      </c>
      <c r="AK11" s="17">
        <v>77.050209906971006</v>
      </c>
      <c r="AL11" s="17">
        <v>67.051438370905302</v>
      </c>
      <c r="AM11" s="17">
        <v>93.422106621173597</v>
      </c>
      <c r="AN11" s="17">
        <v>71.113132972693194</v>
      </c>
      <c r="AO11" s="192">
        <v>73.850918073822797</v>
      </c>
      <c r="AP11" s="17">
        <v>76.515966351177497</v>
      </c>
      <c r="AQ11" s="1" t="s">
        <v>8</v>
      </c>
    </row>
    <row r="12" spans="1:47" x14ac:dyDescent="0.2">
      <c r="B12" s="14"/>
      <c r="K12" s="342"/>
      <c r="L12" s="27">
        <v>59.75</v>
      </c>
      <c r="N12" s="190">
        <v>53.416314927969502</v>
      </c>
      <c r="O12" s="190">
        <v>47.785763658730602</v>
      </c>
      <c r="P12" s="190">
        <v>57.911687342206797</v>
      </c>
      <c r="Q12" s="190">
        <v>70.610518439363105</v>
      </c>
      <c r="R12" s="190">
        <v>54.947763748812399</v>
      </c>
      <c r="S12" s="190">
        <v>55.388916302306001</v>
      </c>
      <c r="V12" s="16">
        <v>65.770735104058602</v>
      </c>
      <c r="W12" s="16">
        <v>64.572015112011997</v>
      </c>
      <c r="X12" s="16">
        <v>60.299383339626097</v>
      </c>
      <c r="Y12" s="16">
        <v>56.673648916157802</v>
      </c>
      <c r="Z12" s="16">
        <v>52.337055926714399</v>
      </c>
      <c r="AA12" s="8"/>
      <c r="AC12" s="155">
        <v>37.632347676976899</v>
      </c>
      <c r="AD12" s="155">
        <v>37.420446043685097</v>
      </c>
      <c r="AE12" s="155">
        <v>46.8585829551972</v>
      </c>
      <c r="AF12" s="155">
        <v>52.880347607255203</v>
      </c>
      <c r="AG12" s="155">
        <v>37.632347676976899</v>
      </c>
      <c r="AH12" s="155">
        <v>51.598537640315101</v>
      </c>
      <c r="AK12" s="17">
        <v>67.6526124312158</v>
      </c>
      <c r="AL12" s="17">
        <v>58.381896989667503</v>
      </c>
      <c r="AM12" s="17">
        <v>77.310823778279797</v>
      </c>
      <c r="AN12" s="17">
        <v>61.7030606114687</v>
      </c>
      <c r="AO12" s="17">
        <v>64.617293708799096</v>
      </c>
      <c r="AP12" s="193">
        <v>71.506952092389596</v>
      </c>
    </row>
    <row r="13" spans="1:47" ht="17" thickBot="1" x14ac:dyDescent="0.25">
      <c r="B13" s="14" t="s">
        <v>54</v>
      </c>
      <c r="K13" s="342"/>
      <c r="L13" s="64">
        <v>65.433329999999998</v>
      </c>
      <c r="N13" s="190">
        <v>51.990882221402899</v>
      </c>
      <c r="O13" s="190">
        <v>45.720059221153001</v>
      </c>
      <c r="P13" s="190">
        <v>55.074232870776498</v>
      </c>
      <c r="Q13" s="190">
        <v>64.7294951411738</v>
      </c>
      <c r="R13" s="190">
        <v>51.833250436390998</v>
      </c>
      <c r="S13" s="190">
        <v>54.0567779200858</v>
      </c>
      <c r="V13" s="16">
        <v>62.690431782455803</v>
      </c>
      <c r="W13" s="16">
        <v>62.0534326322637</v>
      </c>
      <c r="X13" s="16">
        <v>58.093496855647601</v>
      </c>
      <c r="Y13" s="16">
        <v>53.595929561157398</v>
      </c>
      <c r="Z13" s="16">
        <v>49.987267181086096</v>
      </c>
      <c r="AA13" s="8"/>
      <c r="AC13" s="155">
        <v>36.048853889628298</v>
      </c>
      <c r="AD13" s="155">
        <v>37.583782536367302</v>
      </c>
      <c r="AE13" s="155">
        <v>45.625947819634</v>
      </c>
      <c r="AF13" s="155">
        <v>49.958355954773602</v>
      </c>
      <c r="AG13" s="155">
        <v>36.048853889628298</v>
      </c>
      <c r="AH13" s="155">
        <v>48.723508804621403</v>
      </c>
      <c r="AK13" s="17">
        <v>62.753110901573798</v>
      </c>
      <c r="AL13" s="17">
        <v>53.739666900417703</v>
      </c>
      <c r="AM13" s="17">
        <v>71.629931239748799</v>
      </c>
      <c r="AN13" s="17">
        <v>59.062699513483501</v>
      </c>
      <c r="AO13" s="17">
        <v>59.622284178521802</v>
      </c>
      <c r="AP13" s="17">
        <v>67.369677934096103</v>
      </c>
    </row>
    <row r="14" spans="1:47" x14ac:dyDescent="0.2">
      <c r="B14" s="14"/>
    </row>
    <row r="15" spans="1:47" ht="17" thickBo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119"/>
      <c r="M15" s="1" t="s">
        <v>9</v>
      </c>
      <c r="N15" s="8">
        <f>AVERAGE(N11:N13)</f>
        <v>53.76865087265913</v>
      </c>
      <c r="O15" s="8">
        <f t="shared" ref="O15:R15" si="0">AVERAGE(O11:O13)</f>
        <v>47.582940318649669</v>
      </c>
      <c r="P15" s="8">
        <f t="shared" si="0"/>
        <v>58.954525244107458</v>
      </c>
      <c r="Q15" s="8">
        <f t="shared" si="0"/>
        <v>72.822409636008331</v>
      </c>
      <c r="R15" s="8">
        <f t="shared" si="0"/>
        <v>56.596137053483595</v>
      </c>
      <c r="S15" s="8"/>
      <c r="U15" s="1" t="s">
        <v>9</v>
      </c>
      <c r="V15" s="8">
        <f>AVERAGE(V11:V13)</f>
        <v>66.093868414847819</v>
      </c>
      <c r="W15" s="8">
        <f t="shared" ref="W15:Z15" si="1">AVERAGE(W11:W13)</f>
        <v>64.242335166384137</v>
      </c>
      <c r="X15" s="8">
        <f t="shared" si="1"/>
        <v>61.712597695850597</v>
      </c>
      <c r="Y15" s="8">
        <f t="shared" si="1"/>
        <v>58.828681186839837</v>
      </c>
      <c r="Z15" s="8">
        <f t="shared" si="1"/>
        <v>53.590021905791069</v>
      </c>
      <c r="AA15" s="8"/>
      <c r="AB15" s="1" t="s">
        <v>9</v>
      </c>
      <c r="AC15" s="8">
        <f>AVERAGE(AH11:AH13)</f>
        <v>51.410122822286603</v>
      </c>
      <c r="AD15" s="8">
        <f>AVERAGE(AD2:AD13)</f>
        <v>120.8017356030053</v>
      </c>
      <c r="AE15" s="8">
        <f>AVERAGE(AC11:AC13)</f>
        <v>37.545155956006504</v>
      </c>
      <c r="AF15" s="8">
        <f>AVERAGE(AD11:AD13)</f>
        <v>38.232910492922905</v>
      </c>
      <c r="AG15" s="8">
        <f>AVERAGE(AE11:AE13)</f>
        <v>47.271263643848272</v>
      </c>
      <c r="AH15" s="8">
        <f>AVERAGE(AF11:AF13)</f>
        <v>53.231769042790297</v>
      </c>
      <c r="AI15" s="8"/>
      <c r="AL15" s="8">
        <f t="shared" ref="AL15:AQ15" si="2">AVERAGE(AK11:AK13)</f>
        <v>69.151977746586866</v>
      </c>
      <c r="AM15" s="8">
        <f t="shared" si="2"/>
        <v>59.724334086996841</v>
      </c>
      <c r="AN15" s="8">
        <f t="shared" si="2"/>
        <v>80.787620546400731</v>
      </c>
      <c r="AO15" s="8">
        <f t="shared" si="2"/>
        <v>63.959631032548465</v>
      </c>
      <c r="AP15" s="8">
        <f t="shared" si="2"/>
        <v>66.030165320381229</v>
      </c>
      <c r="AQ15" s="8">
        <f t="shared" si="2"/>
        <v>71.797532125887741</v>
      </c>
      <c r="AT15" s="8"/>
      <c r="AU15" s="8"/>
    </row>
    <row r="16" spans="1:47" x14ac:dyDescent="0.2">
      <c r="A16" s="20"/>
      <c r="B16" s="21" t="s">
        <v>10</v>
      </c>
      <c r="C16" s="359" t="s">
        <v>11</v>
      </c>
      <c r="D16" s="359"/>
      <c r="E16" s="373" t="s">
        <v>49</v>
      </c>
      <c r="F16" s="373"/>
      <c r="G16" s="362" t="s">
        <v>44</v>
      </c>
      <c r="H16" s="362"/>
      <c r="I16" s="374" t="s">
        <v>50</v>
      </c>
      <c r="J16" s="375" t="s">
        <v>13</v>
      </c>
      <c r="K16" s="116"/>
    </row>
    <row r="17" spans="1:75" x14ac:dyDescent="0.2">
      <c r="A17" s="20"/>
      <c r="B17" s="22" t="s">
        <v>15</v>
      </c>
      <c r="C17" s="23" t="s">
        <v>16</v>
      </c>
      <c r="D17" s="23" t="s">
        <v>17</v>
      </c>
      <c r="E17" s="178" t="s">
        <v>18</v>
      </c>
      <c r="F17" s="178" t="s">
        <v>17</v>
      </c>
      <c r="G17" s="176" t="s">
        <v>18</v>
      </c>
      <c r="H17" s="176" t="s">
        <v>17</v>
      </c>
      <c r="I17" s="177" t="s">
        <v>18</v>
      </c>
      <c r="J17" s="179" t="s">
        <v>17</v>
      </c>
      <c r="K17" s="113"/>
      <c r="L17" s="26"/>
      <c r="M17" s="113"/>
      <c r="N17" s="113"/>
      <c r="O17" s="113"/>
      <c r="P17" s="113"/>
      <c r="Q17" s="113"/>
      <c r="R17" s="113"/>
      <c r="S17" s="113"/>
    </row>
    <row r="18" spans="1:75" x14ac:dyDescent="0.2">
      <c r="A18" s="20"/>
      <c r="B18" s="27">
        <v>1.35</v>
      </c>
      <c r="C18" s="111">
        <v>145.36471189504633</v>
      </c>
      <c r="D18" s="111">
        <v>15.556553789821011</v>
      </c>
      <c r="E18" s="180">
        <v>194.33613411484802</v>
      </c>
      <c r="F18" s="180">
        <v>18.613029740893761</v>
      </c>
      <c r="G18" s="121">
        <v>199.6644425764942</v>
      </c>
      <c r="H18" s="121">
        <v>15.612021393582175</v>
      </c>
      <c r="I18" s="128">
        <v>192.02040372356234</v>
      </c>
      <c r="J18" s="181">
        <v>17.029179761640169</v>
      </c>
      <c r="M18" s="114" t="s">
        <v>56</v>
      </c>
      <c r="Z18" s="117"/>
    </row>
    <row r="19" spans="1:75" x14ac:dyDescent="0.2">
      <c r="A19" s="20"/>
      <c r="B19" s="27">
        <v>7.1</v>
      </c>
      <c r="C19" s="111">
        <v>135.44590006823717</v>
      </c>
      <c r="D19" s="111">
        <v>16.56690184763157</v>
      </c>
      <c r="E19" s="180">
        <v>177.88260191884635</v>
      </c>
      <c r="F19" s="180">
        <v>17.371660030605497</v>
      </c>
      <c r="G19" s="121">
        <v>183.717162502158</v>
      </c>
      <c r="H19" s="121">
        <v>12.940945805090093</v>
      </c>
      <c r="I19" s="128">
        <v>174.61416009876385</v>
      </c>
      <c r="J19" s="181">
        <v>13.664768454374414</v>
      </c>
      <c r="M19" s="376" t="s">
        <v>19</v>
      </c>
      <c r="N19" s="376"/>
      <c r="O19" s="376"/>
      <c r="P19" s="376"/>
      <c r="Z19" s="117"/>
    </row>
    <row r="20" spans="1:75" ht="17" thickBot="1" x14ac:dyDescent="0.25">
      <c r="A20" s="20"/>
      <c r="B20" s="27">
        <v>12.85</v>
      </c>
      <c r="C20" s="111">
        <v>133.41618168237002</v>
      </c>
      <c r="D20" s="111">
        <v>17.70487715992714</v>
      </c>
      <c r="E20" s="180">
        <v>173.90743424473749</v>
      </c>
      <c r="F20" s="180">
        <v>17.086721410638365</v>
      </c>
      <c r="G20" s="121">
        <v>179.70735610737421</v>
      </c>
      <c r="H20" s="121">
        <v>11.780692090216258</v>
      </c>
      <c r="I20" s="128">
        <v>171.45329697363601</v>
      </c>
      <c r="J20" s="181">
        <v>13.70270134957431</v>
      </c>
      <c r="M20" s="332"/>
      <c r="N20" s="332"/>
      <c r="O20" s="332"/>
      <c r="P20" s="332"/>
      <c r="Q20" s="29"/>
      <c r="R20" s="29"/>
      <c r="T20" s="30" t="s">
        <v>20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333" t="s">
        <v>21</v>
      </c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1"/>
      <c r="AR20" s="1"/>
      <c r="AS20" s="334" t="s">
        <v>22</v>
      </c>
      <c r="AT20" s="334"/>
      <c r="AU20" s="334"/>
      <c r="AV20" s="334"/>
      <c r="AW20" s="334"/>
      <c r="AX20" s="32"/>
      <c r="AY20" s="333" t="s">
        <v>23</v>
      </c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1"/>
      <c r="BK20" s="334" t="s">
        <v>24</v>
      </c>
      <c r="BL20" s="334"/>
      <c r="BM20" s="334"/>
      <c r="BN20" s="334"/>
      <c r="BO20" s="334"/>
      <c r="BS20" s="354" t="s">
        <v>25</v>
      </c>
      <c r="BT20" s="354"/>
      <c r="BU20" s="354"/>
      <c r="BV20" s="354"/>
      <c r="BW20" s="354"/>
    </row>
    <row r="21" spans="1:75" ht="17" thickTop="1" x14ac:dyDescent="0.2">
      <c r="A21" s="20"/>
      <c r="B21" s="27">
        <v>18.75</v>
      </c>
      <c r="C21" s="111">
        <v>100</v>
      </c>
      <c r="D21" s="111">
        <v>0</v>
      </c>
      <c r="E21" s="180">
        <v>100</v>
      </c>
      <c r="F21" s="180">
        <v>0</v>
      </c>
      <c r="G21" s="121">
        <v>100</v>
      </c>
      <c r="H21" s="121">
        <v>0</v>
      </c>
      <c r="I21" s="128">
        <v>100</v>
      </c>
      <c r="J21" s="181">
        <v>0</v>
      </c>
      <c r="M21" s="323" t="s">
        <v>26</v>
      </c>
      <c r="N21" s="323"/>
      <c r="O21" s="323"/>
      <c r="P21" s="323"/>
      <c r="Q21" s="34"/>
      <c r="R21" s="34"/>
      <c r="T21" s="345" t="s">
        <v>27</v>
      </c>
      <c r="U21" s="345"/>
      <c r="V21" s="345"/>
      <c r="W21" s="345"/>
      <c r="X21" s="345"/>
      <c r="Y21" s="33"/>
      <c r="Z21" s="346" t="s">
        <v>28</v>
      </c>
      <c r="AA21" s="346"/>
      <c r="AB21" s="346"/>
      <c r="AC21" s="346"/>
      <c r="AD21" s="346"/>
      <c r="AF21" s="347" t="s">
        <v>29</v>
      </c>
      <c r="AG21" s="347"/>
      <c r="AH21" s="347"/>
      <c r="AI21" s="347"/>
      <c r="AJ21" s="347"/>
      <c r="AK21" s="33"/>
      <c r="AL21" s="342" t="s">
        <v>30</v>
      </c>
      <c r="AM21" s="342"/>
      <c r="AN21" s="342"/>
      <c r="AO21" s="342"/>
      <c r="AP21" s="342"/>
      <c r="AQ21" s="33"/>
      <c r="AR21" s="33"/>
      <c r="AS21" s="343" t="s">
        <v>31</v>
      </c>
      <c r="AT21" s="343"/>
      <c r="AU21" s="343"/>
      <c r="AV21" s="343"/>
      <c r="AW21" s="343"/>
      <c r="AX21" s="34"/>
      <c r="AY21" s="323" t="s">
        <v>32</v>
      </c>
      <c r="AZ21" s="323"/>
      <c r="BA21" s="323"/>
      <c r="BB21" s="323"/>
      <c r="BC21" s="323"/>
      <c r="BE21" s="342" t="s">
        <v>33</v>
      </c>
      <c r="BF21" s="342"/>
      <c r="BG21" s="342"/>
      <c r="BH21" s="342"/>
      <c r="BI21" s="342"/>
      <c r="BJ21" s="33"/>
      <c r="BK21" s="343" t="s">
        <v>34</v>
      </c>
      <c r="BL21" s="343"/>
      <c r="BM21" s="343"/>
      <c r="BN21" s="343"/>
      <c r="BO21" s="343"/>
      <c r="BS21" s="323" t="s">
        <v>35</v>
      </c>
      <c r="BT21" s="323"/>
      <c r="BU21" s="323"/>
      <c r="BV21" s="323"/>
      <c r="BW21" s="323"/>
    </row>
    <row r="22" spans="1:75" ht="34" x14ac:dyDescent="0.2">
      <c r="A22" s="20"/>
      <c r="B22" s="27">
        <v>24.433330000000002</v>
      </c>
      <c r="C22" s="111">
        <v>75.52245822614266</v>
      </c>
      <c r="D22" s="111">
        <v>5.2125066003690979</v>
      </c>
      <c r="E22" s="180">
        <v>81.931074314179995</v>
      </c>
      <c r="F22" s="180">
        <v>8.6388396165855852</v>
      </c>
      <c r="G22" s="121">
        <v>89.266652415323875</v>
      </c>
      <c r="H22" s="121">
        <v>5.3198417544985315</v>
      </c>
      <c r="I22" s="128">
        <v>85.381086586404024</v>
      </c>
      <c r="J22" s="181">
        <v>7.7177043576604136</v>
      </c>
      <c r="M22" s="35" t="s">
        <v>14</v>
      </c>
      <c r="N22" s="120" t="s">
        <v>36</v>
      </c>
      <c r="O22" s="37" t="s">
        <v>51</v>
      </c>
      <c r="P22" s="38" t="s">
        <v>1</v>
      </c>
      <c r="Q22" s="39"/>
      <c r="T22" s="35" t="s">
        <v>14</v>
      </c>
      <c r="U22" s="120" t="s">
        <v>36</v>
      </c>
      <c r="V22" s="37" t="s">
        <v>45</v>
      </c>
      <c r="W22" s="38" t="s">
        <v>1</v>
      </c>
      <c r="X22" s="39"/>
      <c r="Z22" s="35" t="s">
        <v>14</v>
      </c>
      <c r="AA22" s="120" t="s">
        <v>36</v>
      </c>
      <c r="AB22" s="37" t="s">
        <v>45</v>
      </c>
      <c r="AC22" s="38" t="s">
        <v>1</v>
      </c>
      <c r="AD22" s="39"/>
      <c r="AF22" s="40" t="s">
        <v>14</v>
      </c>
      <c r="AG22" s="41" t="s">
        <v>36</v>
      </c>
      <c r="AH22" s="37" t="s">
        <v>45</v>
      </c>
      <c r="AI22" s="38" t="s">
        <v>1</v>
      </c>
      <c r="AJ22" s="39"/>
      <c r="AL22" s="40" t="s">
        <v>14</v>
      </c>
      <c r="AM22" s="41" t="s">
        <v>36</v>
      </c>
      <c r="AN22" s="37" t="s">
        <v>45</v>
      </c>
      <c r="AO22" s="38" t="s">
        <v>1</v>
      </c>
      <c r="AP22" s="39"/>
      <c r="AS22" s="40" t="s">
        <v>14</v>
      </c>
      <c r="AT22" s="41" t="s">
        <v>36</v>
      </c>
      <c r="AU22" s="37" t="s">
        <v>45</v>
      </c>
      <c r="AV22" s="38" t="s">
        <v>1</v>
      </c>
      <c r="AW22" s="39"/>
      <c r="AY22" s="40" t="s">
        <v>14</v>
      </c>
      <c r="AZ22" s="41" t="s">
        <v>36</v>
      </c>
      <c r="BA22" s="37" t="s">
        <v>45</v>
      </c>
      <c r="BB22" s="38" t="s">
        <v>1</v>
      </c>
      <c r="BC22" s="39"/>
      <c r="BE22" s="40" t="s">
        <v>14</v>
      </c>
      <c r="BF22" s="41" t="s">
        <v>36</v>
      </c>
      <c r="BG22" s="37" t="s">
        <v>45</v>
      </c>
      <c r="BH22" s="38" t="s">
        <v>1</v>
      </c>
      <c r="BI22" s="39"/>
      <c r="BK22" s="40" t="s">
        <v>14</v>
      </c>
      <c r="BL22" s="41" t="s">
        <v>36</v>
      </c>
      <c r="BM22" s="37" t="s">
        <v>45</v>
      </c>
      <c r="BN22" s="38" t="s">
        <v>1</v>
      </c>
      <c r="BO22" s="39"/>
      <c r="BS22" s="40" t="s">
        <v>14</v>
      </c>
      <c r="BT22" s="41" t="s">
        <v>36</v>
      </c>
      <c r="BU22" s="37" t="s">
        <v>12</v>
      </c>
      <c r="BV22" s="38" t="s">
        <v>1</v>
      </c>
      <c r="BW22" s="39"/>
    </row>
    <row r="23" spans="1:75" s="8" customFormat="1" x14ac:dyDescent="0.2">
      <c r="A23" s="156"/>
      <c r="B23" s="157">
        <v>31.066669999999998</v>
      </c>
      <c r="C23" s="111">
        <v>70.583823596499528</v>
      </c>
      <c r="D23" s="111">
        <v>14.401241618201201</v>
      </c>
      <c r="E23" s="180">
        <v>87.12758042083685</v>
      </c>
      <c r="F23" s="180">
        <v>12.481100824076034</v>
      </c>
      <c r="G23" s="121">
        <v>96.271955485181579</v>
      </c>
      <c r="H23" s="121">
        <v>7.8796061851082646</v>
      </c>
      <c r="I23" s="128">
        <v>87.382404077362651</v>
      </c>
      <c r="J23" s="181">
        <v>9.7970747747320441</v>
      </c>
      <c r="M23" s="121">
        <v>69.820438358029094</v>
      </c>
      <c r="N23" s="134">
        <v>38.9542663014143</v>
      </c>
      <c r="O23" s="241">
        <v>77.050209906971006</v>
      </c>
      <c r="P23" s="242">
        <v>55.898755468605003</v>
      </c>
      <c r="Q23" s="141"/>
      <c r="R23" s="243"/>
      <c r="S23" s="243"/>
      <c r="T23" s="121">
        <v>218.25323473867201</v>
      </c>
      <c r="U23" s="111">
        <v>127.65408330889299</v>
      </c>
      <c r="V23" s="128">
        <v>182.697395696755</v>
      </c>
      <c r="W23" s="213">
        <v>185.93170767900301</v>
      </c>
      <c r="X23" s="244"/>
      <c r="Y23" s="141"/>
      <c r="Z23" s="245">
        <f>T23-M23</f>
        <v>148.43279638064291</v>
      </c>
      <c r="AA23" s="246">
        <f t="shared" ref="AA23:AC38" si="3">U23-N23</f>
        <v>88.699817007478686</v>
      </c>
      <c r="AB23" s="247">
        <f t="shared" si="3"/>
        <v>105.64718578978399</v>
      </c>
      <c r="AC23" s="248">
        <f t="shared" si="3"/>
        <v>130.03295221039801</v>
      </c>
      <c r="AD23" s="249"/>
      <c r="AE23" s="142"/>
      <c r="AF23" s="121">
        <v>100</v>
      </c>
      <c r="AG23" s="111">
        <v>100</v>
      </c>
      <c r="AH23" s="128">
        <v>100</v>
      </c>
      <c r="AI23" s="213">
        <v>100</v>
      </c>
      <c r="AJ23" s="45"/>
      <c r="AL23" s="60">
        <f>AF23-M23</f>
        <v>30.179561641970906</v>
      </c>
      <c r="AM23" s="8">
        <f t="shared" ref="AM23:AO38" si="4">AG23-N23</f>
        <v>61.0457336985857</v>
      </c>
      <c r="AN23" s="58">
        <f t="shared" si="4"/>
        <v>22.949790093028994</v>
      </c>
      <c r="AO23" s="59">
        <f t="shared" si="4"/>
        <v>44.101244531394997</v>
      </c>
      <c r="AP23" s="60"/>
      <c r="AS23" s="60">
        <f>Z23-AL23</f>
        <v>118.25323473867201</v>
      </c>
      <c r="AT23" s="162">
        <f t="shared" ref="AT23:AV38" si="5">AA23-AM23</f>
        <v>27.654083308892986</v>
      </c>
      <c r="AU23" s="58">
        <f t="shared" ref="AU23:AU40" si="6">V23-AN23</f>
        <v>159.74760560372602</v>
      </c>
      <c r="AV23" s="61">
        <f t="shared" si="5"/>
        <v>85.931707679003011</v>
      </c>
      <c r="AW23" s="62"/>
      <c r="AY23" s="121">
        <v>377.57558919196902</v>
      </c>
      <c r="AZ23" s="111">
        <v>238.208499970416</v>
      </c>
      <c r="BA23" s="128">
        <v>299.16320554469598</v>
      </c>
      <c r="BB23" s="213">
        <v>339.61808321703199</v>
      </c>
      <c r="BC23" s="45"/>
      <c r="BE23" s="60">
        <f>AY23-M23</f>
        <v>307.75515083393992</v>
      </c>
      <c r="BF23" s="101">
        <f t="shared" ref="BF23:BH38" si="7">AZ23-N23</f>
        <v>199.25423366900171</v>
      </c>
      <c r="BG23" s="97">
        <f t="shared" si="7"/>
        <v>222.11299563772496</v>
      </c>
      <c r="BH23" s="108">
        <f t="shared" si="7"/>
        <v>283.71932774842696</v>
      </c>
      <c r="BI23" s="60"/>
      <c r="BK23" s="60">
        <f>BE23-Z23</f>
        <v>159.32235445329701</v>
      </c>
      <c r="BL23" s="8">
        <f t="shared" ref="BL23:BN38" si="8">BF23-AA23</f>
        <v>110.55441666152302</v>
      </c>
      <c r="BM23" s="97">
        <f t="shared" si="8"/>
        <v>116.46580984794097</v>
      </c>
      <c r="BN23" s="61">
        <f t="shared" si="8"/>
        <v>153.68637553802895</v>
      </c>
      <c r="BO23" s="60"/>
      <c r="BS23" s="60">
        <f t="shared" ref="BS23:BV38" si="9">100*AS23/M23</f>
        <v>169.36764867084699</v>
      </c>
      <c r="BT23" s="8">
        <f t="shared" si="9"/>
        <v>70.991154331891394</v>
      </c>
      <c r="BU23" s="58">
        <f t="shared" si="9"/>
        <v>207.32922830009457</v>
      </c>
      <c r="BV23" s="61">
        <f t="shared" si="9"/>
        <v>153.72740762943411</v>
      </c>
      <c r="BW23" s="62"/>
    </row>
    <row r="24" spans="1:75" s="8" customFormat="1" x14ac:dyDescent="0.2">
      <c r="A24" s="156"/>
      <c r="B24" s="157">
        <v>36.883330000000001</v>
      </c>
      <c r="C24" s="111">
        <v>261.73191813654017</v>
      </c>
      <c r="D24" s="111">
        <v>40.729855718131084</v>
      </c>
      <c r="E24" s="180">
        <v>344.407596134107</v>
      </c>
      <c r="F24" s="180">
        <v>40.330077430691468</v>
      </c>
      <c r="G24" s="121">
        <v>353.62891879150101</v>
      </c>
      <c r="H24" s="121">
        <v>34.315600486516537</v>
      </c>
      <c r="I24" s="128">
        <v>318.6351569656278</v>
      </c>
      <c r="J24" s="181">
        <v>23.101131917265739</v>
      </c>
      <c r="M24" s="121">
        <v>65.770735104058602</v>
      </c>
      <c r="N24" s="134">
        <v>37.632347676976899</v>
      </c>
      <c r="O24" s="241">
        <v>67.6526124312158</v>
      </c>
      <c r="P24" s="242">
        <v>53.416314927969502</v>
      </c>
      <c r="Q24" s="141"/>
      <c r="R24" s="243"/>
      <c r="S24" s="243"/>
      <c r="T24" s="121">
        <v>198.29634154797</v>
      </c>
      <c r="U24" s="111">
        <v>118.00440907333299</v>
      </c>
      <c r="V24" s="128">
        <v>167.73814776459301</v>
      </c>
      <c r="W24" s="213">
        <v>167.06036015562401</v>
      </c>
      <c r="X24" s="244"/>
      <c r="Y24" s="141"/>
      <c r="Z24" s="245">
        <f t="shared" ref="Z24:Z37" si="10">T24-M24</f>
        <v>132.52560644391139</v>
      </c>
      <c r="AA24" s="246">
        <f t="shared" si="3"/>
        <v>80.372061396356088</v>
      </c>
      <c r="AB24" s="247">
        <f t="shared" si="3"/>
        <v>100.08553533337721</v>
      </c>
      <c r="AC24" s="248">
        <f t="shared" si="3"/>
        <v>113.64404522765452</v>
      </c>
      <c r="AD24" s="249"/>
      <c r="AE24" s="142"/>
      <c r="AF24" s="121">
        <v>94.331381222223101</v>
      </c>
      <c r="AG24" s="111">
        <v>73.244722877078104</v>
      </c>
      <c r="AH24" s="128">
        <v>82.991331206249896</v>
      </c>
      <c r="AI24" s="213">
        <v>77.6922765013272</v>
      </c>
      <c r="AJ24" s="244"/>
      <c r="AL24" s="60">
        <f t="shared" ref="AL24:AL37" si="11">AF24-M24</f>
        <v>28.560646118164499</v>
      </c>
      <c r="AM24" s="8">
        <f t="shared" si="4"/>
        <v>35.612375200101205</v>
      </c>
      <c r="AN24" s="58">
        <f t="shared" si="4"/>
        <v>15.338718775034096</v>
      </c>
      <c r="AO24" s="59">
        <f t="shared" si="4"/>
        <v>24.275961573357698</v>
      </c>
      <c r="AP24" s="60"/>
      <c r="AS24" s="60">
        <f t="shared" ref="AS24:AS37" si="12">Z24-AL24</f>
        <v>103.96496032574689</v>
      </c>
      <c r="AT24" s="162">
        <f t="shared" si="5"/>
        <v>44.759686196254883</v>
      </c>
      <c r="AU24" s="58">
        <f t="shared" si="6"/>
        <v>152.39942898955891</v>
      </c>
      <c r="AV24" s="61">
        <f t="shared" si="5"/>
        <v>89.368083654296811</v>
      </c>
      <c r="AW24" s="62"/>
      <c r="AY24" s="121">
        <v>365.618839667906</v>
      </c>
      <c r="AZ24" s="111">
        <v>225.16063232956699</v>
      </c>
      <c r="BA24" s="128">
        <v>293.12528176650397</v>
      </c>
      <c r="BB24" s="213">
        <v>327.92911863540598</v>
      </c>
      <c r="BC24" s="45"/>
      <c r="BE24" s="60">
        <f t="shared" ref="BE24:BE37" si="13">AY24-M24</f>
        <v>299.84810456384741</v>
      </c>
      <c r="BF24" s="101">
        <f t="shared" si="7"/>
        <v>187.52828465259009</v>
      </c>
      <c r="BG24" s="97">
        <f t="shared" si="7"/>
        <v>225.47266933528817</v>
      </c>
      <c r="BH24" s="108">
        <f t="shared" si="7"/>
        <v>274.51280370743649</v>
      </c>
      <c r="BI24" s="62"/>
      <c r="BK24" s="60">
        <f t="shared" ref="BK24:BK37" si="14">BE24-Z24</f>
        <v>167.32249811993603</v>
      </c>
      <c r="BL24" s="8">
        <f t="shared" si="8"/>
        <v>107.156223256234</v>
      </c>
      <c r="BM24" s="97">
        <f t="shared" si="8"/>
        <v>125.38713400191097</v>
      </c>
      <c r="BN24" s="61">
        <f t="shared" si="8"/>
        <v>160.86875847978197</v>
      </c>
      <c r="BO24" s="62"/>
      <c r="BS24" s="60">
        <f t="shared" si="9"/>
        <v>158.07176270914354</v>
      </c>
      <c r="BT24" s="8">
        <f t="shared" si="9"/>
        <v>118.93939379083281</v>
      </c>
      <c r="BU24" s="58">
        <f t="shared" si="9"/>
        <v>225.26761866662198</v>
      </c>
      <c r="BV24" s="61">
        <f t="shared" si="9"/>
        <v>167.30484642156114</v>
      </c>
      <c r="BW24" s="62"/>
    </row>
    <row r="25" spans="1:75" s="8" customFormat="1" x14ac:dyDescent="0.2">
      <c r="A25" s="156"/>
      <c r="B25" s="157">
        <v>42.583329999999997</v>
      </c>
      <c r="C25" s="111">
        <v>257.18780252615568</v>
      </c>
      <c r="D25" s="111">
        <v>38.935443691289485</v>
      </c>
      <c r="E25" s="180">
        <v>329.60849991422361</v>
      </c>
      <c r="F25" s="180">
        <v>35.3158907250209</v>
      </c>
      <c r="G25" s="121">
        <v>337.00345458912915</v>
      </c>
      <c r="H25" s="121">
        <v>28.061183900441979</v>
      </c>
      <c r="I25" s="128">
        <v>310.12153505887767</v>
      </c>
      <c r="J25" s="181">
        <v>23.116767173946009</v>
      </c>
      <c r="M25" s="121">
        <v>62.690431782455803</v>
      </c>
      <c r="N25" s="134">
        <v>36.048853889628298</v>
      </c>
      <c r="O25" s="241">
        <v>62.753110901573798</v>
      </c>
      <c r="P25" s="242">
        <v>51.990882221402899</v>
      </c>
      <c r="Q25" s="141"/>
      <c r="R25" s="243"/>
      <c r="S25" s="243"/>
      <c r="T25" s="121">
        <v>192.43082178741301</v>
      </c>
      <c r="U25" s="111">
        <v>115.282589943885</v>
      </c>
      <c r="V25" s="128">
        <v>165.35782852273999</v>
      </c>
      <c r="W25" s="213">
        <v>161.98580659501201</v>
      </c>
      <c r="X25" s="244"/>
      <c r="Y25" s="141"/>
      <c r="Z25" s="245">
        <f t="shared" si="10"/>
        <v>129.74039000495719</v>
      </c>
      <c r="AA25" s="246">
        <f t="shared" si="3"/>
        <v>79.233736054256696</v>
      </c>
      <c r="AB25" s="247">
        <f t="shared" si="3"/>
        <v>102.6047176211662</v>
      </c>
      <c r="AC25" s="248">
        <f t="shared" si="3"/>
        <v>109.99492437360911</v>
      </c>
      <c r="AD25" s="249"/>
      <c r="AE25" s="142"/>
      <c r="AF25" s="121">
        <v>101.736179033635</v>
      </c>
      <c r="AG25" s="111">
        <v>56.247744486107003</v>
      </c>
      <c r="AH25" s="128">
        <v>82.618964897168595</v>
      </c>
      <c r="AI25" s="213">
        <v>79.460042247612805</v>
      </c>
      <c r="AJ25" s="244"/>
      <c r="AL25" s="60">
        <f t="shared" si="11"/>
        <v>39.045747251179193</v>
      </c>
      <c r="AM25" s="8">
        <f t="shared" si="4"/>
        <v>20.198890596478705</v>
      </c>
      <c r="AN25" s="58">
        <f t="shared" si="4"/>
        <v>19.865853995594797</v>
      </c>
      <c r="AO25" s="59">
        <f t="shared" si="4"/>
        <v>27.469160026209906</v>
      </c>
      <c r="AP25" s="60"/>
      <c r="AS25" s="60">
        <f t="shared" si="12"/>
        <v>90.694642753777998</v>
      </c>
      <c r="AT25" s="162">
        <f t="shared" si="5"/>
        <v>59.03484545777799</v>
      </c>
      <c r="AU25" s="58">
        <f t="shared" si="6"/>
        <v>145.4919745271452</v>
      </c>
      <c r="AV25" s="61">
        <f t="shared" si="5"/>
        <v>82.525764347399203</v>
      </c>
      <c r="AW25" s="62"/>
      <c r="AY25" s="121">
        <v>349.85521293535402</v>
      </c>
      <c r="AZ25" s="111">
        <v>216.360223488359</v>
      </c>
      <c r="BA25" s="128">
        <v>290.08958152026003</v>
      </c>
      <c r="BB25" s="213">
        <v>319.257613809887</v>
      </c>
      <c r="BC25" s="45"/>
      <c r="BE25" s="60">
        <f t="shared" si="13"/>
        <v>287.16478115289823</v>
      </c>
      <c r="BF25" s="101">
        <f t="shared" si="7"/>
        <v>180.31136959873069</v>
      </c>
      <c r="BG25" s="97">
        <f t="shared" si="7"/>
        <v>227.33647061868623</v>
      </c>
      <c r="BH25" s="108">
        <f t="shared" si="7"/>
        <v>267.26673158848411</v>
      </c>
      <c r="BI25" s="62"/>
      <c r="BK25" s="60">
        <f t="shared" si="14"/>
        <v>157.42439114794104</v>
      </c>
      <c r="BL25" s="8">
        <f t="shared" si="8"/>
        <v>101.077633544474</v>
      </c>
      <c r="BM25" s="97">
        <f t="shared" si="8"/>
        <v>124.73175299752003</v>
      </c>
      <c r="BN25" s="61">
        <f t="shared" si="8"/>
        <v>157.271807214875</v>
      </c>
      <c r="BO25" s="62"/>
      <c r="BS25" s="60">
        <f t="shared" si="9"/>
        <v>144.6706302303046</v>
      </c>
      <c r="BT25" s="8">
        <f t="shared" si="9"/>
        <v>163.76344623473051</v>
      </c>
      <c r="BU25" s="58">
        <f t="shared" si="9"/>
        <v>231.8482262263374</v>
      </c>
      <c r="BV25" s="61">
        <f t="shared" si="9"/>
        <v>158.73122520976594</v>
      </c>
      <c r="BW25" s="62"/>
    </row>
    <row r="26" spans="1:75" s="8" customFormat="1" x14ac:dyDescent="0.2">
      <c r="A26" s="156"/>
      <c r="B26" s="157">
        <v>48.266669999999998</v>
      </c>
      <c r="C26" s="111">
        <v>250.75452860603846</v>
      </c>
      <c r="D26" s="111">
        <v>38.709598928263787</v>
      </c>
      <c r="E26" s="180">
        <v>320.4457130584197</v>
      </c>
      <c r="F26" s="180">
        <v>34.525022475121354</v>
      </c>
      <c r="G26" s="121">
        <v>322.77748468489079</v>
      </c>
      <c r="H26" s="121">
        <v>25.677725545415917</v>
      </c>
      <c r="I26" s="128">
        <v>303.48491269842032</v>
      </c>
      <c r="J26" s="181">
        <v>16.132439523591618</v>
      </c>
      <c r="M26" s="121">
        <v>66.101557754876694</v>
      </c>
      <c r="N26" s="134">
        <v>39.694502898716301</v>
      </c>
      <c r="O26" s="241">
        <v>67.051438370905302</v>
      </c>
      <c r="P26" s="242">
        <v>49.242998076065398</v>
      </c>
      <c r="Q26" s="141"/>
      <c r="R26" s="243"/>
      <c r="S26" s="243"/>
      <c r="T26" s="121">
        <v>191.79422378738801</v>
      </c>
      <c r="U26" s="111">
        <v>142.54094938444501</v>
      </c>
      <c r="V26" s="128">
        <v>170.533882599473</v>
      </c>
      <c r="W26" s="213">
        <v>173.18345836007401</v>
      </c>
      <c r="X26" s="244"/>
      <c r="Y26" s="141"/>
      <c r="Z26" s="245">
        <f t="shared" si="10"/>
        <v>125.69266603251131</v>
      </c>
      <c r="AA26" s="246">
        <f t="shared" si="3"/>
        <v>102.84644648572871</v>
      </c>
      <c r="AB26" s="247">
        <f t="shared" si="3"/>
        <v>103.4824442285677</v>
      </c>
      <c r="AC26" s="248">
        <f t="shared" si="3"/>
        <v>123.94046028400862</v>
      </c>
      <c r="AD26" s="249"/>
      <c r="AE26" s="142"/>
      <c r="AF26" s="121">
        <v>100</v>
      </c>
      <c r="AG26" s="111">
        <v>100</v>
      </c>
      <c r="AH26" s="128">
        <v>100</v>
      </c>
      <c r="AI26" s="213">
        <v>100</v>
      </c>
      <c r="AJ26" s="244"/>
      <c r="AL26" s="60">
        <f t="shared" si="11"/>
        <v>33.898442245123306</v>
      </c>
      <c r="AM26" s="8">
        <f t="shared" si="4"/>
        <v>60.305497101283699</v>
      </c>
      <c r="AN26" s="58">
        <f t="shared" si="4"/>
        <v>32.948561629094698</v>
      </c>
      <c r="AO26" s="59">
        <f t="shared" si="4"/>
        <v>50.757001923934602</v>
      </c>
      <c r="AP26" s="60"/>
      <c r="AS26" s="60">
        <f t="shared" si="12"/>
        <v>91.794223787388006</v>
      </c>
      <c r="AT26" s="162">
        <f t="shared" si="5"/>
        <v>42.540949384445007</v>
      </c>
      <c r="AU26" s="58">
        <f t="shared" si="6"/>
        <v>137.58532097037829</v>
      </c>
      <c r="AV26" s="61">
        <f t="shared" si="5"/>
        <v>73.183458360074013</v>
      </c>
      <c r="AW26" s="62"/>
      <c r="AX26" s="43"/>
      <c r="AY26" s="121">
        <v>325.24122496806302</v>
      </c>
      <c r="AZ26" s="111">
        <v>231.81670024070601</v>
      </c>
      <c r="BA26" s="128">
        <v>293.465633983413</v>
      </c>
      <c r="BB26" s="213">
        <v>314.22524148525099</v>
      </c>
      <c r="BC26" s="45"/>
      <c r="BE26" s="60">
        <f t="shared" si="13"/>
        <v>259.13966721318633</v>
      </c>
      <c r="BF26" s="101">
        <f t="shared" si="7"/>
        <v>192.1221973419897</v>
      </c>
      <c r="BG26" s="97">
        <f t="shared" si="7"/>
        <v>226.41419561250768</v>
      </c>
      <c r="BH26" s="108">
        <f t="shared" si="7"/>
        <v>264.98224340918557</v>
      </c>
      <c r="BI26" s="62"/>
      <c r="BK26" s="60">
        <f t="shared" si="14"/>
        <v>133.44700118067502</v>
      </c>
      <c r="BL26" s="8">
        <f t="shared" si="8"/>
        <v>89.275750856260998</v>
      </c>
      <c r="BM26" s="97">
        <f t="shared" si="8"/>
        <v>122.93175138393998</v>
      </c>
      <c r="BN26" s="61">
        <f t="shared" si="8"/>
        <v>141.04178312517695</v>
      </c>
      <c r="BO26" s="62"/>
      <c r="BS26" s="60">
        <f t="shared" si="9"/>
        <v>138.86847285473513</v>
      </c>
      <c r="BT26" s="8">
        <f t="shared" si="9"/>
        <v>107.1708833159887</v>
      </c>
      <c r="BU26" s="58">
        <f t="shared" si="9"/>
        <v>205.19369056530005</v>
      </c>
      <c r="BV26" s="61">
        <f t="shared" si="9"/>
        <v>148.61698356998474</v>
      </c>
      <c r="BW26" s="62"/>
    </row>
    <row r="27" spans="1:75" s="8" customFormat="1" x14ac:dyDescent="0.2">
      <c r="A27" s="156"/>
      <c r="B27" s="157">
        <v>54.1</v>
      </c>
      <c r="C27" s="111">
        <v>46.28287020775398</v>
      </c>
      <c r="D27" s="111">
        <v>8.1247190531204136</v>
      </c>
      <c r="E27" s="180">
        <v>62.296598629595614</v>
      </c>
      <c r="F27" s="180">
        <v>11.504128823149076</v>
      </c>
      <c r="G27" s="121">
        <v>65.465823339592163</v>
      </c>
      <c r="H27" s="121">
        <v>4.2085596340258631</v>
      </c>
      <c r="I27" s="128">
        <v>76.500628716123899</v>
      </c>
      <c r="J27" s="181">
        <v>9.0771357186400614</v>
      </c>
      <c r="M27" s="121">
        <v>64.572015112011997</v>
      </c>
      <c r="N27" s="134">
        <v>37.420446043685097</v>
      </c>
      <c r="O27" s="241">
        <v>58.381896989667503</v>
      </c>
      <c r="P27" s="242">
        <v>47.785763658730602</v>
      </c>
      <c r="Q27" s="141"/>
      <c r="R27" s="243"/>
      <c r="S27" s="243"/>
      <c r="T27" s="121">
        <v>181.11570075348601</v>
      </c>
      <c r="U27" s="111">
        <v>128.94948148788899</v>
      </c>
      <c r="V27" s="128">
        <v>156.74591527699599</v>
      </c>
      <c r="W27" s="213">
        <v>159.543025437056</v>
      </c>
      <c r="X27" s="244"/>
      <c r="Y27" s="141"/>
      <c r="Z27" s="245">
        <f t="shared" si="10"/>
        <v>116.54368564147401</v>
      </c>
      <c r="AA27" s="246">
        <f t="shared" si="3"/>
        <v>91.529035444203885</v>
      </c>
      <c r="AB27" s="247">
        <f t="shared" si="3"/>
        <v>98.364018287328491</v>
      </c>
      <c r="AC27" s="248">
        <f t="shared" si="3"/>
        <v>111.7572617783254</v>
      </c>
      <c r="AD27" s="249"/>
      <c r="AE27" s="142"/>
      <c r="AF27" s="121">
        <v>95.406139066593894</v>
      </c>
      <c r="AG27" s="111">
        <v>68.791202296294003</v>
      </c>
      <c r="AH27" s="128">
        <v>75.655126499706</v>
      </c>
      <c r="AI27" s="213">
        <v>69.671910038623693</v>
      </c>
      <c r="AJ27" s="244"/>
      <c r="AL27" s="60">
        <f t="shared" si="11"/>
        <v>30.834123954581898</v>
      </c>
      <c r="AM27" s="8">
        <f t="shared" si="4"/>
        <v>31.370756252608906</v>
      </c>
      <c r="AN27" s="58">
        <f t="shared" si="4"/>
        <v>17.273229510038497</v>
      </c>
      <c r="AO27" s="59">
        <f t="shared" si="4"/>
        <v>21.886146379893091</v>
      </c>
      <c r="AP27" s="60"/>
      <c r="AS27" s="60">
        <f t="shared" si="12"/>
        <v>85.709561686892116</v>
      </c>
      <c r="AT27" s="162">
        <f t="shared" si="5"/>
        <v>60.158279191594978</v>
      </c>
      <c r="AU27" s="58">
        <f t="shared" si="6"/>
        <v>139.47268576695748</v>
      </c>
      <c r="AV27" s="61">
        <f t="shared" si="5"/>
        <v>89.871115398432309</v>
      </c>
      <c r="AW27" s="62"/>
      <c r="AX27" s="43"/>
      <c r="AY27" s="121">
        <v>320.809865439286</v>
      </c>
      <c r="AZ27" s="111">
        <v>237.17402888251701</v>
      </c>
      <c r="BA27" s="128">
        <v>283.116036574021</v>
      </c>
      <c r="BB27" s="213">
        <v>309.80140999182601</v>
      </c>
      <c r="BC27" s="45"/>
      <c r="BE27" s="60">
        <f t="shared" si="13"/>
        <v>256.23785032727403</v>
      </c>
      <c r="BF27" s="101">
        <f t="shared" si="7"/>
        <v>199.7535828388319</v>
      </c>
      <c r="BG27" s="97">
        <f t="shared" si="7"/>
        <v>224.7341395843535</v>
      </c>
      <c r="BH27" s="108">
        <f t="shared" si="7"/>
        <v>262.01564633309539</v>
      </c>
      <c r="BI27" s="62"/>
      <c r="BK27" s="60">
        <f t="shared" si="14"/>
        <v>139.69416468580002</v>
      </c>
      <c r="BL27" s="8">
        <f t="shared" si="8"/>
        <v>108.22454739462802</v>
      </c>
      <c r="BM27" s="97">
        <f t="shared" si="8"/>
        <v>126.37012129702501</v>
      </c>
      <c r="BN27" s="61">
        <f t="shared" si="8"/>
        <v>150.25838455476998</v>
      </c>
      <c r="BO27" s="62"/>
      <c r="BS27" s="60">
        <f t="shared" si="9"/>
        <v>132.73484115094314</v>
      </c>
      <c r="BT27" s="8">
        <f t="shared" si="9"/>
        <v>160.76312698508576</v>
      </c>
      <c r="BU27" s="58">
        <f t="shared" si="9"/>
        <v>238.89714613357205</v>
      </c>
      <c r="BV27" s="61">
        <f t="shared" si="9"/>
        <v>188.07089919135902</v>
      </c>
      <c r="BW27" s="62"/>
    </row>
    <row r="28" spans="1:75" s="8" customFormat="1" x14ac:dyDescent="0.2">
      <c r="A28" s="156"/>
      <c r="B28" s="157">
        <v>59.75</v>
      </c>
      <c r="C28" s="111">
        <v>44.003768266734404</v>
      </c>
      <c r="D28" s="111">
        <v>7.3369514334983084</v>
      </c>
      <c r="E28" s="180">
        <v>56.676827403231393</v>
      </c>
      <c r="F28" s="180">
        <v>7.6158119356284191</v>
      </c>
      <c r="G28" s="121">
        <v>59.930567679713782</v>
      </c>
      <c r="H28" s="121">
        <v>5.5690114782047591</v>
      </c>
      <c r="I28" s="128">
        <v>66.862106601970083</v>
      </c>
      <c r="J28" s="181">
        <v>6.8548388055810001</v>
      </c>
      <c r="K28" s="163"/>
      <c r="L28" s="163"/>
      <c r="M28" s="121">
        <v>62.0534326322637</v>
      </c>
      <c r="N28" s="134">
        <v>37.583782536367302</v>
      </c>
      <c r="O28" s="241">
        <v>53.739666900417703</v>
      </c>
      <c r="P28" s="242">
        <v>45.720059221153001</v>
      </c>
      <c r="Q28" s="141"/>
      <c r="R28" s="243"/>
      <c r="S28" s="243"/>
      <c r="T28" s="121">
        <v>180.332078377653</v>
      </c>
      <c r="U28" s="111">
        <v>127.020111530329</v>
      </c>
      <c r="V28" s="128">
        <v>153.076200074605</v>
      </c>
      <c r="W28" s="213">
        <v>156.485799700022</v>
      </c>
      <c r="X28" s="244"/>
      <c r="Y28" s="141"/>
      <c r="Z28" s="245">
        <f t="shared" si="10"/>
        <v>118.2786457453893</v>
      </c>
      <c r="AA28" s="246">
        <f t="shared" si="3"/>
        <v>89.436328993961695</v>
      </c>
      <c r="AB28" s="247">
        <f t="shared" si="3"/>
        <v>99.336533174187295</v>
      </c>
      <c r="AC28" s="248">
        <f t="shared" si="3"/>
        <v>110.76574047886899</v>
      </c>
      <c r="AD28" s="249"/>
      <c r="AE28" s="142"/>
      <c r="AF28" s="121">
        <v>106.372348016354</v>
      </c>
      <c r="AG28" s="111">
        <v>63.272191373579801</v>
      </c>
      <c r="AH28" s="128">
        <v>76.704961996257296</v>
      </c>
      <c r="AI28" s="213">
        <v>71.248525780679699</v>
      </c>
      <c r="AJ28" s="244"/>
      <c r="AL28" s="60">
        <f t="shared" si="11"/>
        <v>44.318915384090296</v>
      </c>
      <c r="AM28" s="8">
        <f t="shared" si="4"/>
        <v>25.688408837212499</v>
      </c>
      <c r="AN28" s="58">
        <f t="shared" si="4"/>
        <v>22.965295095839593</v>
      </c>
      <c r="AO28" s="59">
        <f t="shared" si="4"/>
        <v>25.528466559526699</v>
      </c>
      <c r="AP28" s="60"/>
      <c r="AS28" s="60">
        <f t="shared" si="12"/>
        <v>73.959730361298995</v>
      </c>
      <c r="AT28" s="162">
        <f t="shared" si="5"/>
        <v>63.747920156749196</v>
      </c>
      <c r="AU28" s="58">
        <f t="shared" si="6"/>
        <v>130.1109049787654</v>
      </c>
      <c r="AV28" s="61">
        <f t="shared" si="5"/>
        <v>85.2372739193423</v>
      </c>
      <c r="AW28" s="62"/>
      <c r="AX28" s="43"/>
      <c r="AY28" s="121">
        <v>311.67224955156797</v>
      </c>
      <c r="AZ28" s="111">
        <v>235.35743056153501</v>
      </c>
      <c r="BA28" s="128">
        <v>283.16948869292099</v>
      </c>
      <c r="BB28" s="213">
        <v>302.125224046352</v>
      </c>
      <c r="BC28" s="45"/>
      <c r="BE28" s="60">
        <f t="shared" si="13"/>
        <v>249.61881691930427</v>
      </c>
      <c r="BF28" s="101">
        <f t="shared" si="7"/>
        <v>197.77364802516772</v>
      </c>
      <c r="BG28" s="97">
        <f t="shared" si="7"/>
        <v>229.42982179250328</v>
      </c>
      <c r="BH28" s="108">
        <f t="shared" si="7"/>
        <v>256.40516482519899</v>
      </c>
      <c r="BI28" s="62"/>
      <c r="BK28" s="60">
        <f t="shared" si="14"/>
        <v>131.34017117391497</v>
      </c>
      <c r="BL28" s="8">
        <f t="shared" si="8"/>
        <v>108.33731903120602</v>
      </c>
      <c r="BM28" s="97">
        <f t="shared" si="8"/>
        <v>130.09328861831597</v>
      </c>
      <c r="BN28" s="61">
        <f t="shared" si="8"/>
        <v>145.63942434633</v>
      </c>
      <c r="BO28" s="62"/>
      <c r="BS28" s="60">
        <f t="shared" si="9"/>
        <v>119.18717019184658</v>
      </c>
      <c r="BT28" s="8">
        <f t="shared" si="9"/>
        <v>169.615498639778</v>
      </c>
      <c r="BU28" s="58">
        <f t="shared" si="9"/>
        <v>242.11334472888981</v>
      </c>
      <c r="BV28" s="61">
        <f t="shared" si="9"/>
        <v>186.43299105768901</v>
      </c>
      <c r="BW28" s="62"/>
    </row>
    <row r="29" spans="1:75" s="8" customFormat="1" ht="17" thickBot="1" x14ac:dyDescent="0.25">
      <c r="A29" s="156"/>
      <c r="B29" s="164">
        <v>65.433329999999998</v>
      </c>
      <c r="C29" s="65">
        <v>42.331550482442147</v>
      </c>
      <c r="D29" s="65">
        <v>6.5017566879273874</v>
      </c>
      <c r="E29" s="182">
        <v>53.900782968497161</v>
      </c>
      <c r="F29" s="182">
        <v>6.2210767409217445</v>
      </c>
      <c r="G29" s="123">
        <v>57.284111602522117</v>
      </c>
      <c r="H29" s="123">
        <v>5.465264191728469</v>
      </c>
      <c r="I29" s="129">
        <v>62.362895111306955</v>
      </c>
      <c r="J29" s="183">
        <v>6.3853019544774465</v>
      </c>
      <c r="K29" s="370"/>
      <c r="L29" s="370"/>
      <c r="M29" s="121">
        <v>66.744912892278094</v>
      </c>
      <c r="N29" s="134">
        <v>49.329260156713602</v>
      </c>
      <c r="O29" s="241">
        <v>93.422106621173597</v>
      </c>
      <c r="P29" s="242">
        <v>63.8776555193391</v>
      </c>
      <c r="Q29" s="141"/>
      <c r="R29" s="142"/>
      <c r="S29" s="243"/>
      <c r="T29" s="121">
        <v>211.82603930216399</v>
      </c>
      <c r="U29" s="111">
        <v>152.46684788992499</v>
      </c>
      <c r="V29" s="128">
        <v>198.74521466735101</v>
      </c>
      <c r="W29" s="213">
        <v>212.65244109079299</v>
      </c>
      <c r="X29" s="244"/>
      <c r="Y29" s="141"/>
      <c r="Z29" s="245">
        <f t="shared" si="10"/>
        <v>145.08112640988588</v>
      </c>
      <c r="AA29" s="246">
        <f t="shared" si="3"/>
        <v>103.13758773321139</v>
      </c>
      <c r="AB29" s="247">
        <f t="shared" si="3"/>
        <v>105.32310804617741</v>
      </c>
      <c r="AC29" s="248">
        <f t="shared" si="3"/>
        <v>148.77478557145389</v>
      </c>
      <c r="AD29" s="249"/>
      <c r="AE29" s="142"/>
      <c r="AF29" s="121">
        <v>100</v>
      </c>
      <c r="AG29" s="111">
        <v>100</v>
      </c>
      <c r="AH29" s="128">
        <v>100</v>
      </c>
      <c r="AI29" s="213">
        <v>100</v>
      </c>
      <c r="AJ29" s="244"/>
      <c r="AL29" s="60">
        <f t="shared" si="11"/>
        <v>33.255087107721906</v>
      </c>
      <c r="AM29" s="8">
        <f t="shared" si="4"/>
        <v>50.670739843286398</v>
      </c>
      <c r="AN29" s="58">
        <f t="shared" si="4"/>
        <v>6.5778933788264027</v>
      </c>
      <c r="AO29" s="59">
        <f t="shared" si="4"/>
        <v>36.1223444806609</v>
      </c>
      <c r="AP29" s="60"/>
      <c r="AS29" s="60">
        <f t="shared" si="12"/>
        <v>111.82603930216398</v>
      </c>
      <c r="AT29" s="162">
        <f t="shared" si="5"/>
        <v>52.466847889924992</v>
      </c>
      <c r="AU29" s="58">
        <f t="shared" si="6"/>
        <v>192.16732128852459</v>
      </c>
      <c r="AV29" s="61">
        <f t="shared" si="5"/>
        <v>112.65244109079299</v>
      </c>
      <c r="AW29" s="62"/>
      <c r="AX29" s="43"/>
      <c r="AY29" s="121">
        <v>397.153473727983</v>
      </c>
      <c r="AZ29" s="111">
        <v>252.46617519594</v>
      </c>
      <c r="BA29" s="128">
        <v>311.077506153645</v>
      </c>
      <c r="BB29" s="213">
        <v>405.610733382663</v>
      </c>
      <c r="BC29" s="45"/>
      <c r="BE29" s="60">
        <f t="shared" si="13"/>
        <v>330.40856083570492</v>
      </c>
      <c r="BF29" s="101">
        <f t="shared" si="7"/>
        <v>203.13691503922638</v>
      </c>
      <c r="BG29" s="97">
        <f t="shared" si="7"/>
        <v>217.65539953247139</v>
      </c>
      <c r="BH29" s="108">
        <f t="shared" si="7"/>
        <v>341.7330778633239</v>
      </c>
      <c r="BI29" s="62"/>
      <c r="BK29" s="60">
        <f t="shared" si="14"/>
        <v>185.32743442581904</v>
      </c>
      <c r="BL29" s="8">
        <f t="shared" si="8"/>
        <v>99.99932730601499</v>
      </c>
      <c r="BM29" s="97">
        <f t="shared" si="8"/>
        <v>112.33229148629398</v>
      </c>
      <c r="BN29" s="61">
        <f t="shared" si="8"/>
        <v>192.95829229187001</v>
      </c>
      <c r="BO29" s="62"/>
      <c r="BS29" s="60">
        <f t="shared" si="9"/>
        <v>167.54241552857198</v>
      </c>
      <c r="BT29" s="8">
        <f t="shared" si="9"/>
        <v>106.36050028572012</v>
      </c>
      <c r="BU29" s="58">
        <f t="shared" si="9"/>
        <v>205.69791052535624</v>
      </c>
      <c r="BV29" s="61">
        <f t="shared" si="9"/>
        <v>176.35656815345584</v>
      </c>
      <c r="BW29" s="62"/>
    </row>
    <row r="30" spans="1:75" s="8" customFormat="1" x14ac:dyDescent="0.2">
      <c r="A30" s="156"/>
      <c r="B30" s="156"/>
      <c r="C30" s="156"/>
      <c r="D30" s="156"/>
      <c r="E30" s="156"/>
      <c r="F30" s="156"/>
      <c r="G30" s="156"/>
      <c r="H30" s="156"/>
      <c r="K30" s="371"/>
      <c r="L30" s="371"/>
      <c r="M30" s="121">
        <v>60.299383339626097</v>
      </c>
      <c r="N30" s="134">
        <v>46.8585829551972</v>
      </c>
      <c r="O30" s="241">
        <v>77.310823778279797</v>
      </c>
      <c r="P30" s="242">
        <v>57.911687342206797</v>
      </c>
      <c r="Q30" s="141"/>
      <c r="R30" s="142"/>
      <c r="S30" s="243"/>
      <c r="T30" s="121">
        <v>193.723439088021</v>
      </c>
      <c r="U30" s="111">
        <v>141.50618804580401</v>
      </c>
      <c r="V30" s="128">
        <v>183.85748790463501</v>
      </c>
      <c r="W30" s="213">
        <v>192.19604042842801</v>
      </c>
      <c r="X30" s="244"/>
      <c r="Y30" s="141"/>
      <c r="Z30" s="245">
        <f t="shared" si="10"/>
        <v>133.42405574839489</v>
      </c>
      <c r="AA30" s="246">
        <f t="shared" si="3"/>
        <v>94.647605090606817</v>
      </c>
      <c r="AB30" s="247">
        <f t="shared" si="3"/>
        <v>106.54666412635521</v>
      </c>
      <c r="AC30" s="248">
        <f t="shared" si="3"/>
        <v>134.28435308622122</v>
      </c>
      <c r="AD30" s="249"/>
      <c r="AE30" s="142"/>
      <c r="AF30" s="121">
        <v>87.276952768347101</v>
      </c>
      <c r="AG30" s="111">
        <v>76.984301622186095</v>
      </c>
      <c r="AH30" s="128">
        <v>93.195209603244294</v>
      </c>
      <c r="AI30" s="213">
        <v>82.020554860373295</v>
      </c>
      <c r="AJ30" s="244"/>
      <c r="AL30" s="60">
        <f t="shared" si="11"/>
        <v>26.977569428721004</v>
      </c>
      <c r="AM30" s="8">
        <f t="shared" si="4"/>
        <v>30.125718666988895</v>
      </c>
      <c r="AN30" s="58">
        <f t="shared" si="4"/>
        <v>15.884385824964497</v>
      </c>
      <c r="AO30" s="59">
        <f t="shared" si="4"/>
        <v>24.108867518166498</v>
      </c>
      <c r="AP30" s="60"/>
      <c r="AS30" s="60">
        <f t="shared" si="12"/>
        <v>106.44648631967388</v>
      </c>
      <c r="AT30" s="162">
        <f t="shared" si="5"/>
        <v>64.521886423617929</v>
      </c>
      <c r="AU30" s="58">
        <f t="shared" si="6"/>
        <v>167.97310207967053</v>
      </c>
      <c r="AV30" s="61">
        <f t="shared" si="5"/>
        <v>110.17548556805471</v>
      </c>
      <c r="AW30" s="62"/>
      <c r="AX30" s="43"/>
      <c r="AY30" s="121">
        <v>368.68755616094501</v>
      </c>
      <c r="AZ30" s="111">
        <v>260.30620228113798</v>
      </c>
      <c r="BA30" s="128">
        <v>304.39149607967198</v>
      </c>
      <c r="BB30" s="213">
        <v>387.242892881751</v>
      </c>
      <c r="BC30" s="45"/>
      <c r="BE30" s="60">
        <f t="shared" si="13"/>
        <v>308.3881728213189</v>
      </c>
      <c r="BF30" s="101">
        <f t="shared" si="7"/>
        <v>213.44761932594079</v>
      </c>
      <c r="BG30" s="97">
        <f t="shared" si="7"/>
        <v>227.08067230139218</v>
      </c>
      <c r="BH30" s="108">
        <f t="shared" si="7"/>
        <v>329.33120553954421</v>
      </c>
      <c r="BI30" s="62"/>
      <c r="BK30" s="60">
        <f t="shared" si="14"/>
        <v>174.96411707292401</v>
      </c>
      <c r="BL30" s="8">
        <f t="shared" si="8"/>
        <v>118.80001423533398</v>
      </c>
      <c r="BM30" s="97">
        <f t="shared" si="8"/>
        <v>120.53400817503697</v>
      </c>
      <c r="BN30" s="61">
        <f t="shared" si="8"/>
        <v>195.046852453323</v>
      </c>
      <c r="BO30" s="62"/>
      <c r="BS30" s="60">
        <f t="shared" si="9"/>
        <v>176.52997497525308</v>
      </c>
      <c r="BT30" s="8">
        <f t="shared" si="9"/>
        <v>137.69491596728204</v>
      </c>
      <c r="BU30" s="58">
        <f t="shared" si="9"/>
        <v>217.26983864691658</v>
      </c>
      <c r="BV30" s="61">
        <f t="shared" si="9"/>
        <v>190.24741053911131</v>
      </c>
      <c r="BW30" s="62"/>
    </row>
    <row r="31" spans="1:75" s="8" customFormat="1" x14ac:dyDescent="0.2">
      <c r="A31" s="156"/>
      <c r="B31" s="156"/>
      <c r="C31" s="114"/>
      <c r="D31" s="114"/>
      <c r="E31" s="156"/>
      <c r="F31" s="156"/>
      <c r="G31" s="156"/>
      <c r="H31" s="156"/>
      <c r="I31" s="156"/>
      <c r="J31" s="156"/>
      <c r="K31" s="163"/>
      <c r="L31" s="163"/>
      <c r="M31" s="121">
        <v>58.093496855647601</v>
      </c>
      <c r="N31" s="134">
        <v>45.625947819634</v>
      </c>
      <c r="O31" s="241">
        <v>71.629931239748799</v>
      </c>
      <c r="P31" s="242">
        <v>55.074232870776498</v>
      </c>
      <c r="Q31" s="141"/>
      <c r="R31" s="142"/>
      <c r="S31" s="243"/>
      <c r="T31" s="121">
        <v>187.97412518433799</v>
      </c>
      <c r="U31" s="111">
        <v>136.987282328031</v>
      </c>
      <c r="V31" s="128">
        <v>181.62842341400801</v>
      </c>
      <c r="W31" s="213">
        <v>188.10045379739699</v>
      </c>
      <c r="X31" s="244"/>
      <c r="Y31" s="141"/>
      <c r="Z31" s="245">
        <f t="shared" si="10"/>
        <v>129.88062832869039</v>
      </c>
      <c r="AA31" s="246">
        <f t="shared" si="3"/>
        <v>91.361334508396993</v>
      </c>
      <c r="AB31" s="247">
        <f t="shared" si="3"/>
        <v>109.99849217425921</v>
      </c>
      <c r="AC31" s="248">
        <f t="shared" si="3"/>
        <v>133.02622092662051</v>
      </c>
      <c r="AD31" s="249"/>
      <c r="AE31" s="142"/>
      <c r="AF31" s="121">
        <v>94.420990002818897</v>
      </c>
      <c r="AG31" s="111">
        <v>75.270835815337705</v>
      </c>
      <c r="AH31" s="128">
        <v>99.010363347666299</v>
      </c>
      <c r="AI31" s="213">
        <v>86.081857379899503</v>
      </c>
      <c r="AJ31" s="244"/>
      <c r="AL31" s="60">
        <f t="shared" si="11"/>
        <v>36.327493147171296</v>
      </c>
      <c r="AM31" s="8">
        <f t="shared" si="4"/>
        <v>29.644887995703705</v>
      </c>
      <c r="AN31" s="58">
        <f t="shared" si="4"/>
        <v>27.3804321079175</v>
      </c>
      <c r="AO31" s="59">
        <f t="shared" si="4"/>
        <v>31.007624509123005</v>
      </c>
      <c r="AP31" s="60"/>
      <c r="AS31" s="60">
        <f t="shared" si="12"/>
        <v>93.553135181519096</v>
      </c>
      <c r="AT31" s="162">
        <f t="shared" si="5"/>
        <v>61.716446512693288</v>
      </c>
      <c r="AU31" s="58">
        <f t="shared" si="6"/>
        <v>154.24799130609051</v>
      </c>
      <c r="AV31" s="61">
        <f t="shared" si="5"/>
        <v>102.01859641749751</v>
      </c>
      <c r="AW31" s="62"/>
      <c r="AX31" s="43"/>
      <c r="AY31" s="121">
        <v>350.102030311097</v>
      </c>
      <c r="AZ31" s="111">
        <v>252.88743847693101</v>
      </c>
      <c r="BA31" s="128">
        <v>305.05852155393001</v>
      </c>
      <c r="BB31" s="213">
        <v>375.58616670420798</v>
      </c>
      <c r="BC31" s="45"/>
      <c r="BE31" s="60">
        <f t="shared" si="13"/>
        <v>292.00853345544942</v>
      </c>
      <c r="BF31" s="101">
        <f t="shared" si="7"/>
        <v>207.261490657297</v>
      </c>
      <c r="BG31" s="97">
        <f t="shared" si="7"/>
        <v>233.42859031418121</v>
      </c>
      <c r="BH31" s="108">
        <f t="shared" si="7"/>
        <v>320.5119338334315</v>
      </c>
      <c r="BI31" s="62"/>
      <c r="BK31" s="60">
        <f t="shared" si="14"/>
        <v>162.12790512675903</v>
      </c>
      <c r="BL31" s="8">
        <f t="shared" si="8"/>
        <v>115.90015614890001</v>
      </c>
      <c r="BM31" s="97">
        <f t="shared" si="8"/>
        <v>123.43009813992199</v>
      </c>
      <c r="BN31" s="61">
        <f t="shared" si="8"/>
        <v>187.48571290681099</v>
      </c>
      <c r="BO31" s="62"/>
      <c r="BS31" s="60">
        <f t="shared" si="9"/>
        <v>161.03891183204661</v>
      </c>
      <c r="BT31" s="8">
        <f t="shared" si="9"/>
        <v>135.26611382774419</v>
      </c>
      <c r="BU31" s="58">
        <f t="shared" si="9"/>
        <v>215.34013594095899</v>
      </c>
      <c r="BV31" s="61">
        <f t="shared" si="9"/>
        <v>185.23834305031352</v>
      </c>
      <c r="BW31" s="62"/>
    </row>
    <row r="32" spans="1:75" s="8" customFormat="1" x14ac:dyDescent="0.2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63"/>
      <c r="L32" s="163"/>
      <c r="M32" s="121">
        <v>66.216465083204298</v>
      </c>
      <c r="N32" s="134">
        <v>56.856603566342102</v>
      </c>
      <c r="O32" s="241">
        <v>71.113132972693194</v>
      </c>
      <c r="P32" s="242">
        <v>83.127215327488102</v>
      </c>
      <c r="Q32" s="141"/>
      <c r="R32" s="142"/>
      <c r="S32" s="142"/>
      <c r="T32" s="121">
        <v>197.106974915769</v>
      </c>
      <c r="U32" s="111">
        <v>156.50075484857001</v>
      </c>
      <c r="V32" s="128">
        <v>181.84810238560101</v>
      </c>
      <c r="W32" s="213">
        <v>218.379136327677</v>
      </c>
      <c r="X32" s="244"/>
      <c r="Y32" s="141"/>
      <c r="Z32" s="245">
        <f t="shared" si="10"/>
        <v>130.8905098325647</v>
      </c>
      <c r="AA32" s="246">
        <f t="shared" si="3"/>
        <v>99.644151282227909</v>
      </c>
      <c r="AB32" s="247">
        <f t="shared" si="3"/>
        <v>110.73496941290782</v>
      </c>
      <c r="AC32" s="248">
        <f t="shared" si="3"/>
        <v>135.2519210001889</v>
      </c>
      <c r="AD32" s="249"/>
      <c r="AE32" s="142"/>
      <c r="AF32" s="121">
        <v>100</v>
      </c>
      <c r="AG32" s="111">
        <v>100</v>
      </c>
      <c r="AH32" s="128">
        <v>100</v>
      </c>
      <c r="AI32" s="213">
        <v>100</v>
      </c>
      <c r="AJ32" s="244"/>
      <c r="AL32" s="60">
        <f t="shared" si="11"/>
        <v>33.783534916795702</v>
      </c>
      <c r="AM32" s="8">
        <f t="shared" si="4"/>
        <v>43.143396433657898</v>
      </c>
      <c r="AN32" s="58">
        <f t="shared" si="4"/>
        <v>28.886867027306806</v>
      </c>
      <c r="AO32" s="59">
        <f t="shared" si="4"/>
        <v>16.872784672511898</v>
      </c>
      <c r="AP32" s="60"/>
      <c r="AS32" s="60">
        <f t="shared" si="12"/>
        <v>97.106974915769001</v>
      </c>
      <c r="AT32" s="162">
        <f t="shared" si="5"/>
        <v>56.500754848570011</v>
      </c>
      <c r="AU32" s="58">
        <f t="shared" si="6"/>
        <v>152.9612353582942</v>
      </c>
      <c r="AV32" s="61">
        <f t="shared" si="5"/>
        <v>118.379136327677</v>
      </c>
      <c r="AW32" s="62"/>
      <c r="AX32" s="43"/>
      <c r="AY32" s="121">
        <v>352.428219837364</v>
      </c>
      <c r="AZ32" s="111">
        <v>269.56471290181202</v>
      </c>
      <c r="BA32" s="128">
        <v>326.34861566484301</v>
      </c>
      <c r="BB32" s="213">
        <v>353.711209096338</v>
      </c>
      <c r="BC32" s="45"/>
      <c r="BE32" s="60">
        <f t="shared" si="13"/>
        <v>286.2117547541597</v>
      </c>
      <c r="BF32" s="101">
        <f t="shared" si="7"/>
        <v>212.70810933546991</v>
      </c>
      <c r="BG32" s="97">
        <f t="shared" si="7"/>
        <v>255.23548269214982</v>
      </c>
      <c r="BH32" s="108">
        <f t="shared" si="7"/>
        <v>270.58399376884989</v>
      </c>
      <c r="BI32" s="62"/>
      <c r="BK32" s="60">
        <f t="shared" si="14"/>
        <v>155.321244921595</v>
      </c>
      <c r="BL32" s="8">
        <f t="shared" si="8"/>
        <v>113.063958053242</v>
      </c>
      <c r="BM32" s="97">
        <f t="shared" si="8"/>
        <v>144.500513279242</v>
      </c>
      <c r="BN32" s="61">
        <f t="shared" si="8"/>
        <v>135.33207276866099</v>
      </c>
      <c r="BO32" s="62"/>
      <c r="BS32" s="60">
        <f t="shared" si="9"/>
        <v>146.65079870051844</v>
      </c>
      <c r="BT32" s="8">
        <f t="shared" si="9"/>
        <v>99.374129484613206</v>
      </c>
      <c r="BU32" s="58">
        <f t="shared" si="9"/>
        <v>215.09562153172178</v>
      </c>
      <c r="BV32" s="61">
        <f t="shared" si="9"/>
        <v>142.40719583990679</v>
      </c>
      <c r="BW32" s="62"/>
    </row>
    <row r="33" spans="1:83" s="8" customFormat="1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63"/>
      <c r="L33" s="163"/>
      <c r="M33" s="121">
        <v>56.673648916157802</v>
      </c>
      <c r="N33" s="134">
        <v>52.880347607255203</v>
      </c>
      <c r="O33" s="241">
        <v>61.7030606114687</v>
      </c>
      <c r="P33" s="242">
        <v>70.610518439363105</v>
      </c>
      <c r="Q33" s="141"/>
      <c r="R33" s="142"/>
      <c r="S33" s="142"/>
      <c r="T33" s="121">
        <v>180.10007857047299</v>
      </c>
      <c r="U33" s="111">
        <v>147.571490065913</v>
      </c>
      <c r="V33" s="128">
        <v>167.51667459534301</v>
      </c>
      <c r="W33" s="213">
        <v>203.82439503259801</v>
      </c>
      <c r="X33" s="244"/>
      <c r="Y33" s="141"/>
      <c r="Z33" s="245">
        <f t="shared" si="10"/>
        <v>123.42642965431519</v>
      </c>
      <c r="AA33" s="246">
        <f t="shared" si="3"/>
        <v>94.691142458657794</v>
      </c>
      <c r="AB33" s="247">
        <f t="shared" si="3"/>
        <v>105.8136139838743</v>
      </c>
      <c r="AC33" s="248">
        <f t="shared" si="3"/>
        <v>133.21387659323489</v>
      </c>
      <c r="AD33" s="249"/>
      <c r="AE33" s="142"/>
      <c r="AF33" s="121">
        <v>85.971936973903397</v>
      </c>
      <c r="AG33" s="111">
        <v>76.577179603066497</v>
      </c>
      <c r="AH33" s="128">
        <v>78.686631782068005</v>
      </c>
      <c r="AI33" s="213">
        <v>96.039883831577399</v>
      </c>
      <c r="AJ33" s="244"/>
      <c r="AL33" s="60">
        <f t="shared" si="11"/>
        <v>29.298288057745594</v>
      </c>
      <c r="AM33" s="8">
        <f t="shared" si="4"/>
        <v>23.696831995811294</v>
      </c>
      <c r="AN33" s="58">
        <f t="shared" si="4"/>
        <v>16.983571170599305</v>
      </c>
      <c r="AO33" s="59">
        <f t="shared" si="4"/>
        <v>25.429365392214294</v>
      </c>
      <c r="AP33" s="60"/>
      <c r="AS33" s="60">
        <f t="shared" si="12"/>
        <v>94.128141596569591</v>
      </c>
      <c r="AT33" s="162">
        <f t="shared" si="5"/>
        <v>70.994310462846499</v>
      </c>
      <c r="AU33" s="58">
        <f t="shared" si="6"/>
        <v>150.5331034247437</v>
      </c>
      <c r="AV33" s="61">
        <f t="shared" si="5"/>
        <v>107.78451120102059</v>
      </c>
      <c r="AW33" s="62"/>
      <c r="AX33" s="43"/>
      <c r="AY33" s="121">
        <v>321.73652769366498</v>
      </c>
      <c r="AZ33" s="111">
        <v>267.317471070365</v>
      </c>
      <c r="BA33" s="128">
        <v>321.79483541976299</v>
      </c>
      <c r="BB33" s="213">
        <v>329.69979489710499</v>
      </c>
      <c r="BC33" s="45"/>
      <c r="BE33" s="60">
        <f t="shared" si="13"/>
        <v>265.06287877750719</v>
      </c>
      <c r="BF33" s="101">
        <f t="shared" si="7"/>
        <v>214.4371234631098</v>
      </c>
      <c r="BG33" s="97">
        <f t="shared" si="7"/>
        <v>260.0917748082943</v>
      </c>
      <c r="BH33" s="108">
        <f t="shared" si="7"/>
        <v>259.0892764577419</v>
      </c>
      <c r="BI33" s="62"/>
      <c r="BK33" s="60">
        <f t="shared" si="14"/>
        <v>141.63644912319199</v>
      </c>
      <c r="BL33" s="8">
        <f t="shared" si="8"/>
        <v>119.74598100445201</v>
      </c>
      <c r="BM33" s="97">
        <f t="shared" si="8"/>
        <v>154.27816082442001</v>
      </c>
      <c r="BN33" s="61">
        <f t="shared" si="8"/>
        <v>125.87539986450702</v>
      </c>
      <c r="BO33" s="62"/>
      <c r="BS33" s="60">
        <f t="shared" si="9"/>
        <v>166.08802044107208</v>
      </c>
      <c r="BT33" s="8">
        <f t="shared" si="9"/>
        <v>134.25462137678167</v>
      </c>
      <c r="BU33" s="58">
        <f t="shared" si="9"/>
        <v>243.96375468733916</v>
      </c>
      <c r="BV33" s="61">
        <f t="shared" si="9"/>
        <v>152.64653706456031</v>
      </c>
      <c r="BW33" s="62"/>
    </row>
    <row r="34" spans="1:83" s="8" customFormat="1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370"/>
      <c r="L34" s="370"/>
      <c r="M34" s="121">
        <v>53.595929561157398</v>
      </c>
      <c r="N34" s="134">
        <v>49.958355954773602</v>
      </c>
      <c r="O34" s="241">
        <v>59.062699513483501</v>
      </c>
      <c r="P34" s="242">
        <v>64.7294951411738</v>
      </c>
      <c r="Q34" s="141"/>
      <c r="R34" s="142"/>
      <c r="S34" s="142"/>
      <c r="T34" s="121">
        <v>175.64225525500299</v>
      </c>
      <c r="U34" s="111">
        <v>146.18367454926101</v>
      </c>
      <c r="V34" s="128">
        <v>164.307426067808</v>
      </c>
      <c r="W34" s="213">
        <v>199.71024970798601</v>
      </c>
      <c r="X34" s="244"/>
      <c r="Y34" s="141"/>
      <c r="Z34" s="245">
        <f t="shared" si="10"/>
        <v>122.0463256938456</v>
      </c>
      <c r="AA34" s="246">
        <f t="shared" si="3"/>
        <v>96.225318594487419</v>
      </c>
      <c r="AB34" s="247">
        <f t="shared" si="3"/>
        <v>105.2447265543245</v>
      </c>
      <c r="AC34" s="248">
        <f t="shared" si="3"/>
        <v>134.98075456681221</v>
      </c>
      <c r="AD34" s="249"/>
      <c r="AE34" s="142"/>
      <c r="AF34" s="121">
        <v>92.498871963153803</v>
      </c>
      <c r="AG34" s="111">
        <v>80.720395436962605</v>
      </c>
      <c r="AH34" s="128">
        <v>77.5351792146636</v>
      </c>
      <c r="AI34" s="213">
        <v>108.622935813814</v>
      </c>
      <c r="AJ34" s="244"/>
      <c r="AL34" s="60">
        <f t="shared" si="11"/>
        <v>38.902942401996405</v>
      </c>
      <c r="AM34" s="8">
        <f t="shared" si="4"/>
        <v>30.762039482189003</v>
      </c>
      <c r="AN34" s="58">
        <f t="shared" si="4"/>
        <v>18.472479701180099</v>
      </c>
      <c r="AO34" s="59">
        <f t="shared" si="4"/>
        <v>43.893440672640196</v>
      </c>
      <c r="AP34" s="60"/>
      <c r="AS34" s="60">
        <f t="shared" si="12"/>
        <v>83.143383291849204</v>
      </c>
      <c r="AT34" s="162">
        <f t="shared" si="5"/>
        <v>65.463279112298409</v>
      </c>
      <c r="AU34" s="58">
        <f t="shared" si="6"/>
        <v>145.83494636662789</v>
      </c>
      <c r="AV34" s="61">
        <f t="shared" si="5"/>
        <v>91.087313894172013</v>
      </c>
      <c r="AW34" s="62"/>
      <c r="AX34" s="43"/>
      <c r="AY34" s="121">
        <v>308.08975429581301</v>
      </c>
      <c r="AZ34" s="111">
        <v>264.228450600678</v>
      </c>
      <c r="BA34" s="128">
        <v>315.92998703089199</v>
      </c>
      <c r="BB34" s="213">
        <v>326.20415744099103</v>
      </c>
      <c r="BC34" s="45"/>
      <c r="BE34" s="60">
        <f t="shared" si="13"/>
        <v>254.49382473465562</v>
      </c>
      <c r="BF34" s="101">
        <f t="shared" si="7"/>
        <v>214.27009464590441</v>
      </c>
      <c r="BG34" s="97">
        <f t="shared" si="7"/>
        <v>256.8672875174085</v>
      </c>
      <c r="BH34" s="108">
        <f t="shared" si="7"/>
        <v>261.47466229981723</v>
      </c>
      <c r="BI34" s="62"/>
      <c r="BK34" s="60">
        <f t="shared" si="14"/>
        <v>132.44749904081002</v>
      </c>
      <c r="BL34" s="8">
        <f t="shared" si="8"/>
        <v>118.04477605141699</v>
      </c>
      <c r="BM34" s="97">
        <f t="shared" si="8"/>
        <v>151.622560963084</v>
      </c>
      <c r="BN34" s="61">
        <f t="shared" si="8"/>
        <v>126.49390773300502</v>
      </c>
      <c r="BO34" s="62"/>
      <c r="BS34" s="60">
        <f t="shared" si="9"/>
        <v>155.13003314360975</v>
      </c>
      <c r="BT34" s="8">
        <f t="shared" si="9"/>
        <v>131.03569535306792</v>
      </c>
      <c r="BU34" s="58">
        <f t="shared" si="9"/>
        <v>246.9154772265955</v>
      </c>
      <c r="BV34" s="61">
        <f t="shared" si="9"/>
        <v>140.71995107564538</v>
      </c>
      <c r="BW34" s="62"/>
    </row>
    <row r="35" spans="1:83" s="8" customFormat="1" x14ac:dyDescent="0.2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371"/>
      <c r="L35" s="371"/>
      <c r="M35" s="121">
        <v>58.445742609572697</v>
      </c>
      <c r="N35" s="134">
        <v>38.9542663014143</v>
      </c>
      <c r="O35" s="250">
        <v>73.850918073822797</v>
      </c>
      <c r="P35" s="242">
        <v>63.007396975247403</v>
      </c>
      <c r="Q35" s="141"/>
      <c r="R35" s="142"/>
      <c r="S35" s="243"/>
      <c r="T35" s="121">
        <v>179.341740138478</v>
      </c>
      <c r="U35" s="111">
        <v>127.65408330889299</v>
      </c>
      <c r="V35" s="128">
        <v>200.04108012883</v>
      </c>
      <c r="W35" s="213">
        <v>177.47909936312999</v>
      </c>
      <c r="X35" s="141"/>
      <c r="Y35" s="141"/>
      <c r="Z35" s="245">
        <f t="shared" si="10"/>
        <v>120.8959975289053</v>
      </c>
      <c r="AA35" s="246">
        <f t="shared" si="3"/>
        <v>88.699817007478686</v>
      </c>
      <c r="AB35" s="247">
        <f t="shared" si="3"/>
        <v>126.19016205500721</v>
      </c>
      <c r="AC35" s="248">
        <f t="shared" si="3"/>
        <v>114.47170238788259</v>
      </c>
      <c r="AD35" s="251"/>
      <c r="AE35" s="142"/>
      <c r="AF35" s="121">
        <v>100</v>
      </c>
      <c r="AG35" s="111">
        <v>100</v>
      </c>
      <c r="AH35" s="128">
        <v>100</v>
      </c>
      <c r="AI35" s="213">
        <v>100</v>
      </c>
      <c r="AJ35" s="141"/>
      <c r="AL35" s="60">
        <f t="shared" si="11"/>
        <v>41.554257390427303</v>
      </c>
      <c r="AM35" s="8">
        <f t="shared" si="4"/>
        <v>61.0457336985857</v>
      </c>
      <c r="AN35" s="58">
        <f t="shared" si="4"/>
        <v>26.149081926177203</v>
      </c>
      <c r="AO35" s="59">
        <f t="shared" si="4"/>
        <v>36.992603024752597</v>
      </c>
      <c r="AP35" s="60"/>
      <c r="AS35" s="60">
        <f t="shared" si="12"/>
        <v>79.341740138478002</v>
      </c>
      <c r="AT35" s="162">
        <f t="shared" si="5"/>
        <v>27.654083308892986</v>
      </c>
      <c r="AU35" s="58">
        <f t="shared" si="6"/>
        <v>173.89199820265281</v>
      </c>
      <c r="AV35" s="61">
        <f t="shared" si="5"/>
        <v>77.47909936312999</v>
      </c>
      <c r="AW35" s="62"/>
      <c r="AX35" s="43"/>
      <c r="AY35" s="121">
        <v>315.746086232126</v>
      </c>
      <c r="AZ35" s="111">
        <v>238.208499970416</v>
      </c>
      <c r="BA35" s="128">
        <v>324.30169832189199</v>
      </c>
      <c r="BB35" s="213">
        <v>289.66099449003798</v>
      </c>
      <c r="BC35" s="9"/>
      <c r="BE35" s="60">
        <f t="shared" si="13"/>
        <v>257.30034362255333</v>
      </c>
      <c r="BF35" s="101">
        <f t="shared" si="7"/>
        <v>199.25423366900171</v>
      </c>
      <c r="BG35" s="97">
        <f t="shared" si="7"/>
        <v>250.45078024806918</v>
      </c>
      <c r="BH35" s="108">
        <f t="shared" si="7"/>
        <v>226.65359751479059</v>
      </c>
      <c r="BK35" s="60">
        <f t="shared" si="14"/>
        <v>136.40434609364803</v>
      </c>
      <c r="BL35" s="8">
        <f t="shared" si="8"/>
        <v>110.55441666152302</v>
      </c>
      <c r="BM35" s="97">
        <f t="shared" si="8"/>
        <v>124.26061819306197</v>
      </c>
      <c r="BN35" s="61">
        <f t="shared" si="8"/>
        <v>112.181895126908</v>
      </c>
      <c r="BO35" s="60"/>
      <c r="BS35" s="60">
        <f t="shared" si="9"/>
        <v>135.75281379944823</v>
      </c>
      <c r="BT35" s="8">
        <f t="shared" si="9"/>
        <v>70.991154331891394</v>
      </c>
      <c r="BU35" s="58">
        <f t="shared" si="9"/>
        <v>235.46355649746567</v>
      </c>
      <c r="BV35" s="61">
        <f t="shared" si="9"/>
        <v>122.96825941495064</v>
      </c>
    </row>
    <row r="36" spans="1:83" s="8" customFormat="1" ht="19" x14ac:dyDescent="0.25">
      <c r="A36" s="156"/>
      <c r="B36" s="165"/>
      <c r="C36" s="165"/>
      <c r="D36" s="372"/>
      <c r="E36" s="372"/>
      <c r="F36" s="372"/>
      <c r="G36" s="372"/>
      <c r="H36" s="372"/>
      <c r="I36" s="372"/>
      <c r="J36" s="372"/>
      <c r="K36" s="371"/>
      <c r="L36" s="371"/>
      <c r="M36" s="121">
        <v>52.337055926714399</v>
      </c>
      <c r="N36" s="134">
        <v>37.632347676976899</v>
      </c>
      <c r="O36" s="241">
        <v>64.617293708799096</v>
      </c>
      <c r="P36" s="242">
        <v>54.947763748812399</v>
      </c>
      <c r="Q36" s="141"/>
      <c r="R36" s="142"/>
      <c r="S36" s="243"/>
      <c r="T36" s="121">
        <v>165.35025255084</v>
      </c>
      <c r="U36" s="111">
        <v>118.00440907333299</v>
      </c>
      <c r="V36" s="128">
        <v>176.534716780737</v>
      </c>
      <c r="W36" s="213">
        <v>164.719176229152</v>
      </c>
      <c r="X36" s="141"/>
      <c r="Y36" s="141"/>
      <c r="Z36" s="245">
        <f t="shared" si="10"/>
        <v>113.0131966241256</v>
      </c>
      <c r="AA36" s="246">
        <f t="shared" si="3"/>
        <v>80.372061396356088</v>
      </c>
      <c r="AB36" s="247">
        <f t="shared" si="3"/>
        <v>111.9174230719379</v>
      </c>
      <c r="AC36" s="248">
        <f t="shared" si="3"/>
        <v>109.77141248033959</v>
      </c>
      <c r="AD36" s="251"/>
      <c r="AE36" s="142"/>
      <c r="AF36" s="121">
        <v>83.346852045551898</v>
      </c>
      <c r="AG36" s="111">
        <v>73.244722877078104</v>
      </c>
      <c r="AH36" s="128">
        <v>86.930895356411597</v>
      </c>
      <c r="AI36" s="213">
        <v>81.819467601986801</v>
      </c>
      <c r="AJ36" s="141"/>
      <c r="AL36" s="60">
        <f t="shared" si="11"/>
        <v>31.0097961188375</v>
      </c>
      <c r="AM36" s="8">
        <f t="shared" si="4"/>
        <v>35.612375200101205</v>
      </c>
      <c r="AN36" s="58">
        <f t="shared" si="4"/>
        <v>22.313601647612501</v>
      </c>
      <c r="AO36" s="59">
        <f t="shared" si="4"/>
        <v>26.871703853174402</v>
      </c>
      <c r="AP36" s="60"/>
      <c r="AS36" s="60">
        <f t="shared" si="12"/>
        <v>82.003400505288099</v>
      </c>
      <c r="AT36" s="162">
        <f t="shared" si="5"/>
        <v>44.759686196254883</v>
      </c>
      <c r="AU36" s="58">
        <f t="shared" si="6"/>
        <v>154.2211151331245</v>
      </c>
      <c r="AV36" s="61">
        <f t="shared" si="5"/>
        <v>82.899708627165182</v>
      </c>
      <c r="AW36" s="62"/>
      <c r="AX36" s="43"/>
      <c r="AY36" s="121">
        <v>308.16448398384398</v>
      </c>
      <c r="AZ36" s="111">
        <v>225.16063232956699</v>
      </c>
      <c r="BA36" s="128">
        <v>309.65165957307801</v>
      </c>
      <c r="BB36" s="213">
        <v>280.97211293319702</v>
      </c>
      <c r="BC36" s="9"/>
      <c r="BE36" s="60">
        <f t="shared" si="13"/>
        <v>255.82742805712957</v>
      </c>
      <c r="BF36" s="101">
        <f t="shared" si="7"/>
        <v>187.52828465259009</v>
      </c>
      <c r="BG36" s="97">
        <f t="shared" si="7"/>
        <v>245.03436586427893</v>
      </c>
      <c r="BH36" s="108">
        <f t="shared" si="7"/>
        <v>226.02434918438462</v>
      </c>
      <c r="BK36" s="60">
        <f t="shared" si="14"/>
        <v>142.81423143300395</v>
      </c>
      <c r="BL36" s="8">
        <f t="shared" si="8"/>
        <v>107.156223256234</v>
      </c>
      <c r="BM36" s="97">
        <f t="shared" si="8"/>
        <v>133.11694279234104</v>
      </c>
      <c r="BN36" s="61">
        <f t="shared" si="8"/>
        <v>116.25293670404503</v>
      </c>
      <c r="BO36" s="60"/>
      <c r="BS36" s="60">
        <f t="shared" si="9"/>
        <v>156.68325062096417</v>
      </c>
      <c r="BT36" s="8">
        <f t="shared" si="9"/>
        <v>118.93939379083281</v>
      </c>
      <c r="BU36" s="58">
        <f t="shared" si="9"/>
        <v>238.66848374698154</v>
      </c>
      <c r="BV36" s="61">
        <f t="shared" si="9"/>
        <v>150.87003177441761</v>
      </c>
    </row>
    <row r="37" spans="1:83" s="8" customFormat="1" ht="19" x14ac:dyDescent="0.25">
      <c r="A37" s="156"/>
      <c r="B37" s="167"/>
      <c r="C37" s="165"/>
      <c r="D37" s="166"/>
      <c r="E37" s="166"/>
      <c r="F37" s="166"/>
      <c r="G37" s="166"/>
      <c r="H37" s="166"/>
      <c r="I37" s="166"/>
      <c r="J37" s="166"/>
      <c r="K37" s="163"/>
      <c r="L37" s="163"/>
      <c r="M37" s="121">
        <v>49.987267181086096</v>
      </c>
      <c r="N37" s="134">
        <v>36.048853889628298</v>
      </c>
      <c r="O37" s="241">
        <v>59.622284178521802</v>
      </c>
      <c r="P37" s="242">
        <v>51.833250436390998</v>
      </c>
      <c r="Q37" s="141"/>
      <c r="R37" s="142"/>
      <c r="S37" s="243"/>
      <c r="T37" s="121">
        <v>162.15749993246399</v>
      </c>
      <c r="U37" s="111">
        <v>115.282589943885</v>
      </c>
      <c r="V37" s="128">
        <v>172.702801694957</v>
      </c>
      <c r="W37" s="213">
        <v>161.866390091369</v>
      </c>
      <c r="X37" s="141"/>
      <c r="Y37" s="141"/>
      <c r="Z37" s="245">
        <f t="shared" si="10"/>
        <v>112.1702327513779</v>
      </c>
      <c r="AA37" s="246">
        <f t="shared" si="3"/>
        <v>79.233736054256696</v>
      </c>
      <c r="AB37" s="247">
        <f t="shared" si="3"/>
        <v>113.08051751643521</v>
      </c>
      <c r="AC37" s="248">
        <f t="shared" si="3"/>
        <v>110.033139654978</v>
      </c>
      <c r="AD37" s="251"/>
      <c r="AE37" s="142"/>
      <c r="AF37" s="121">
        <v>86.3313884099462</v>
      </c>
      <c r="AG37" s="111">
        <v>56.247744486107003</v>
      </c>
      <c r="AH37" s="128">
        <v>91.234376752975194</v>
      </c>
      <c r="AI37" s="213">
        <v>88.761057129416997</v>
      </c>
      <c r="AJ37" s="141"/>
      <c r="AL37" s="60">
        <f t="shared" si="11"/>
        <v>36.344121228860104</v>
      </c>
      <c r="AM37" s="8">
        <f t="shared" si="4"/>
        <v>20.198890596478705</v>
      </c>
      <c r="AN37" s="58">
        <f t="shared" si="4"/>
        <v>31.612092574453392</v>
      </c>
      <c r="AO37" s="59">
        <f t="shared" si="4"/>
        <v>36.927806693026</v>
      </c>
      <c r="AP37" s="60"/>
      <c r="AS37" s="60">
        <f t="shared" si="12"/>
        <v>75.826111522517792</v>
      </c>
      <c r="AT37" s="162">
        <f t="shared" si="5"/>
        <v>59.03484545777799</v>
      </c>
      <c r="AU37" s="58">
        <f t="shared" si="6"/>
        <v>141.09070912050362</v>
      </c>
      <c r="AV37" s="61">
        <f t="shared" si="5"/>
        <v>73.105332961952001</v>
      </c>
      <c r="AW37" s="62"/>
      <c r="AX37" s="43"/>
      <c r="AY37" s="121">
        <v>294.16817633062198</v>
      </c>
      <c r="AZ37" s="111">
        <v>216.360223488359</v>
      </c>
      <c r="BA37" s="128">
        <v>299.95407115881602</v>
      </c>
      <c r="BB37" s="213">
        <v>270.65910061595002</v>
      </c>
      <c r="BC37" s="9"/>
      <c r="BE37" s="60">
        <f t="shared" si="13"/>
        <v>244.18090914953586</v>
      </c>
      <c r="BF37" s="101">
        <f t="shared" si="7"/>
        <v>180.31136959873069</v>
      </c>
      <c r="BG37" s="97">
        <f t="shared" si="7"/>
        <v>240.33178698029423</v>
      </c>
      <c r="BH37" s="108">
        <f t="shared" si="7"/>
        <v>218.82585017955904</v>
      </c>
      <c r="BK37" s="60">
        <f t="shared" si="14"/>
        <v>132.01067639815795</v>
      </c>
      <c r="BL37" s="8">
        <f t="shared" si="8"/>
        <v>101.077633544474</v>
      </c>
      <c r="BM37" s="97">
        <f t="shared" si="8"/>
        <v>127.25126946385902</v>
      </c>
      <c r="BN37" s="61">
        <f t="shared" si="8"/>
        <v>108.79271052458104</v>
      </c>
      <c r="BO37" s="60"/>
      <c r="BS37" s="60">
        <f t="shared" si="9"/>
        <v>151.69085208804626</v>
      </c>
      <c r="BT37" s="8">
        <f t="shared" si="9"/>
        <v>163.76344623473051</v>
      </c>
      <c r="BU37" s="58">
        <f t="shared" si="9"/>
        <v>236.6408987251277</v>
      </c>
      <c r="BV37" s="61">
        <f t="shared" si="9"/>
        <v>141.03945314343306</v>
      </c>
    </row>
    <row r="38" spans="1:83" s="8" customFormat="1" ht="19" x14ac:dyDescent="0.25">
      <c r="A38" s="156"/>
      <c r="B38" s="166"/>
      <c r="C38" s="165"/>
      <c r="D38" s="167"/>
      <c r="E38" s="167"/>
      <c r="F38" s="167"/>
      <c r="G38" s="167"/>
      <c r="H38" s="167"/>
      <c r="I38" s="167"/>
      <c r="J38" s="167"/>
      <c r="K38" s="163"/>
      <c r="L38" s="163"/>
      <c r="M38" s="142"/>
      <c r="N38" s="134">
        <v>53.908322021923297</v>
      </c>
      <c r="O38" s="241">
        <v>76.515966351177497</v>
      </c>
      <c r="P38" s="242">
        <v>58.625570410828701</v>
      </c>
      <c r="Q38" s="142"/>
      <c r="R38" s="142"/>
      <c r="S38" s="243"/>
      <c r="T38" s="246"/>
      <c r="U38" s="111">
        <v>165.37155262955201</v>
      </c>
      <c r="V38" s="128">
        <v>218.25674686336399</v>
      </c>
      <c r="W38" s="213">
        <v>198.39096186841101</v>
      </c>
      <c r="X38" s="141"/>
      <c r="Y38" s="141"/>
      <c r="Z38" s="245"/>
      <c r="AA38" s="246">
        <f t="shared" si="3"/>
        <v>111.46323060762872</v>
      </c>
      <c r="AB38" s="247">
        <f t="shared" si="3"/>
        <v>141.74078051218649</v>
      </c>
      <c r="AC38" s="248">
        <f t="shared" si="3"/>
        <v>139.76539145758233</v>
      </c>
      <c r="AD38" s="243"/>
      <c r="AE38" s="142"/>
      <c r="AF38" s="142"/>
      <c r="AG38" s="111">
        <v>100</v>
      </c>
      <c r="AH38" s="128">
        <v>100</v>
      </c>
      <c r="AI38" s="213">
        <v>100</v>
      </c>
      <c r="AJ38" s="141"/>
      <c r="AL38" s="60"/>
      <c r="AM38" s="8">
        <f t="shared" si="4"/>
        <v>46.091677978076703</v>
      </c>
      <c r="AN38" s="58">
        <f t="shared" si="4"/>
        <v>23.484033648822503</v>
      </c>
      <c r="AO38" s="59">
        <f t="shared" si="4"/>
        <v>41.374429589171299</v>
      </c>
      <c r="AP38" s="60"/>
      <c r="AT38" s="162">
        <f t="shared" si="5"/>
        <v>65.371552629552014</v>
      </c>
      <c r="AU38" s="58">
        <f t="shared" si="6"/>
        <v>194.77271321454148</v>
      </c>
      <c r="AV38" s="61">
        <f t="shared" si="5"/>
        <v>98.390961868411026</v>
      </c>
      <c r="AY38" s="111"/>
      <c r="AZ38" s="111">
        <v>340.12692053995102</v>
      </c>
      <c r="BA38" s="128">
        <v>357.45428212527798</v>
      </c>
      <c r="BB38" s="213">
        <v>363.61931513332001</v>
      </c>
      <c r="BE38" s="60"/>
      <c r="BF38" s="101">
        <f t="shared" si="7"/>
        <v>286.2185985180277</v>
      </c>
      <c r="BG38" s="97">
        <f t="shared" si="7"/>
        <v>280.93831577410049</v>
      </c>
      <c r="BH38" s="108">
        <f t="shared" si="7"/>
        <v>304.99374472249133</v>
      </c>
      <c r="BK38" s="60"/>
      <c r="BL38" s="8">
        <f t="shared" si="8"/>
        <v>174.755367910399</v>
      </c>
      <c r="BM38" s="97">
        <f t="shared" si="8"/>
        <v>139.197535261914</v>
      </c>
      <c r="BN38" s="61">
        <f t="shared" si="8"/>
        <v>165.228353264909</v>
      </c>
      <c r="BS38" s="60"/>
      <c r="BT38" s="8">
        <f>100*AT38/N38</f>
        <v>121.26430609909706</v>
      </c>
      <c r="BU38" s="58">
        <f t="shared" si="9"/>
        <v>254.55172626404939</v>
      </c>
      <c r="BV38" s="61">
        <f t="shared" si="9"/>
        <v>167.82943207020341</v>
      </c>
    </row>
    <row r="39" spans="1:83" s="8" customFormat="1" ht="19" x14ac:dyDescent="0.25">
      <c r="A39" s="156"/>
      <c r="B39" s="167"/>
      <c r="C39" s="165"/>
      <c r="D39" s="166"/>
      <c r="E39" s="166"/>
      <c r="F39" s="166"/>
      <c r="G39" s="166"/>
      <c r="H39" s="166"/>
      <c r="I39" s="166"/>
      <c r="J39" s="166"/>
      <c r="K39" s="163"/>
      <c r="L39" s="163"/>
      <c r="M39" s="142"/>
      <c r="N39" s="134">
        <v>51.598537640315101</v>
      </c>
      <c r="O39" s="252">
        <v>71.506952092389596</v>
      </c>
      <c r="P39" s="242">
        <v>55.388916302306001</v>
      </c>
      <c r="Q39" s="142"/>
      <c r="R39" s="142"/>
      <c r="S39" s="243"/>
      <c r="T39" s="246"/>
      <c r="U39" s="111">
        <v>158.63942266315101</v>
      </c>
      <c r="V39" s="128">
        <v>195.29201827027899</v>
      </c>
      <c r="W39" s="213">
        <v>179.95261423022001</v>
      </c>
      <c r="X39" s="141"/>
      <c r="Y39" s="141"/>
      <c r="Z39" s="245"/>
      <c r="AA39" s="246">
        <f t="shared" ref="AA39:AC40" si="15">U39-N39</f>
        <v>107.04088502283591</v>
      </c>
      <c r="AB39" s="247">
        <f t="shared" si="15"/>
        <v>123.78506617788939</v>
      </c>
      <c r="AC39" s="248">
        <f t="shared" si="15"/>
        <v>124.56369792791401</v>
      </c>
      <c r="AD39" s="243"/>
      <c r="AE39" s="142"/>
      <c r="AF39" s="142"/>
      <c r="AG39" s="111">
        <v>84.292620081153203</v>
      </c>
      <c r="AH39" s="128">
        <v>94.827325070744294</v>
      </c>
      <c r="AI39" s="213">
        <v>84.342353051191594</v>
      </c>
      <c r="AJ39" s="141"/>
      <c r="AL39" s="60"/>
      <c r="AM39" s="8">
        <f t="shared" ref="AM39:AO40" si="16">AG39-N39</f>
        <v>32.694082440838102</v>
      </c>
      <c r="AN39" s="58">
        <f t="shared" si="16"/>
        <v>23.320372978354698</v>
      </c>
      <c r="AO39" s="59">
        <f t="shared" si="16"/>
        <v>28.953436748885593</v>
      </c>
      <c r="AP39" s="60"/>
      <c r="AT39" s="162">
        <f t="shared" ref="AT39:AT40" si="17">AA39-AM39</f>
        <v>74.346802581997807</v>
      </c>
      <c r="AU39" s="58">
        <f t="shared" si="6"/>
        <v>171.97164529192429</v>
      </c>
      <c r="AV39" s="61">
        <f t="shared" ref="AV39:AV40" si="18">AC39-AO39</f>
        <v>95.610261179028413</v>
      </c>
      <c r="AY39" s="142"/>
      <c r="AZ39" s="111">
        <v>328.00784826377998</v>
      </c>
      <c r="BA39" s="128">
        <v>348.64990094022801</v>
      </c>
      <c r="BB39" s="213">
        <v>342.00567014605701</v>
      </c>
      <c r="BE39" s="60"/>
      <c r="BF39" s="101">
        <f t="shared" ref="BF39:BH40" si="19">AZ39-N39</f>
        <v>276.40931062346488</v>
      </c>
      <c r="BG39" s="97">
        <f t="shared" si="19"/>
        <v>277.1429488478384</v>
      </c>
      <c r="BH39" s="108">
        <f t="shared" si="19"/>
        <v>286.61675384375098</v>
      </c>
      <c r="BK39" s="60"/>
      <c r="BL39" s="8">
        <f t="shared" ref="BL39:BN40" si="20">BF39-AA39</f>
        <v>169.36842560062897</v>
      </c>
      <c r="BM39" s="97">
        <f t="shared" si="20"/>
        <v>153.35788266994899</v>
      </c>
      <c r="BN39" s="61">
        <f t="shared" si="20"/>
        <v>162.05305591583698</v>
      </c>
      <c r="BS39" s="60"/>
      <c r="BT39" s="8">
        <f>100*AT39/N39</f>
        <v>144.08703421065363</v>
      </c>
      <c r="BU39" s="58">
        <f t="shared" ref="BU39:BV40" si="21">100*AU39/O39</f>
        <v>240.49639966437198</v>
      </c>
      <c r="BV39" s="61">
        <f t="shared" si="21"/>
        <v>172.61623364717806</v>
      </c>
    </row>
    <row r="40" spans="1:83" s="8" customFormat="1" ht="19" x14ac:dyDescent="0.25">
      <c r="A40" s="156"/>
      <c r="B40" s="166"/>
      <c r="C40" s="165"/>
      <c r="D40" s="167"/>
      <c r="E40" s="167"/>
      <c r="F40" s="167"/>
      <c r="G40" s="167"/>
      <c r="H40" s="167"/>
      <c r="I40" s="167"/>
      <c r="J40" s="167"/>
      <c r="K40" s="168"/>
      <c r="L40" s="168"/>
      <c r="M40" s="142"/>
      <c r="N40" s="134">
        <v>48.723508804621403</v>
      </c>
      <c r="O40" s="241">
        <v>67.369677934096103</v>
      </c>
      <c r="P40" s="242">
        <v>54.0567779200858</v>
      </c>
      <c r="Q40" s="142"/>
      <c r="R40" s="142"/>
      <c r="S40" s="243"/>
      <c r="T40" s="246"/>
      <c r="U40" s="111">
        <v>159.740841798829</v>
      </c>
      <c r="V40" s="128">
        <v>191.647102067698</v>
      </c>
      <c r="W40" s="213">
        <v>175.295905576639</v>
      </c>
      <c r="X40" s="141"/>
      <c r="Y40" s="141"/>
      <c r="Z40" s="245"/>
      <c r="AA40" s="246">
        <f t="shared" si="15"/>
        <v>111.01733299420759</v>
      </c>
      <c r="AB40" s="247">
        <f t="shared" si="15"/>
        <v>124.2774241336019</v>
      </c>
      <c r="AC40" s="248">
        <f t="shared" si="15"/>
        <v>121.23912765655319</v>
      </c>
      <c r="AD40" s="243"/>
      <c r="AE40" s="142"/>
      <c r="AF40" s="142"/>
      <c r="AG40" s="111">
        <v>91.744029980902994</v>
      </c>
      <c r="AH40" s="128">
        <v>97.190578255445004</v>
      </c>
      <c r="AI40" s="213">
        <v>88.591064173598099</v>
      </c>
      <c r="AJ40" s="141"/>
      <c r="AL40" s="60"/>
      <c r="AM40" s="8">
        <f t="shared" si="16"/>
        <v>43.020521176281591</v>
      </c>
      <c r="AN40" s="58">
        <f t="shared" si="16"/>
        <v>29.820900321348901</v>
      </c>
      <c r="AO40" s="59">
        <f t="shared" si="16"/>
        <v>34.534286253512299</v>
      </c>
      <c r="AP40" s="60"/>
      <c r="AT40" s="162">
        <f t="shared" si="17"/>
        <v>67.996811817926002</v>
      </c>
      <c r="AU40" s="58">
        <f t="shared" si="6"/>
        <v>161.82620174634911</v>
      </c>
      <c r="AV40" s="61">
        <f t="shared" si="18"/>
        <v>86.704841403040888</v>
      </c>
      <c r="AY40" s="142"/>
      <c r="AZ40" s="111">
        <v>319.33340502036901</v>
      </c>
      <c r="BA40" s="128">
        <v>326.70782623370297</v>
      </c>
      <c r="BB40" s="213">
        <v>328.84201573312998</v>
      </c>
      <c r="BE40" s="60"/>
      <c r="BF40" s="101">
        <f t="shared" si="19"/>
        <v>270.6098962157476</v>
      </c>
      <c r="BG40" s="97">
        <f t="shared" si="19"/>
        <v>259.33814829960687</v>
      </c>
      <c r="BH40" s="108">
        <f t="shared" si="19"/>
        <v>274.7852378130442</v>
      </c>
      <c r="BK40" s="60"/>
      <c r="BL40" s="8">
        <f t="shared" si="20"/>
        <v>159.59256322153999</v>
      </c>
      <c r="BM40" s="97">
        <f t="shared" si="20"/>
        <v>135.06072416600497</v>
      </c>
      <c r="BN40" s="61">
        <f t="shared" si="20"/>
        <v>153.54611015649101</v>
      </c>
      <c r="BS40" s="60"/>
      <c r="BT40" s="8">
        <f>100*AT40/N40</f>
        <v>139.55647589049772</v>
      </c>
      <c r="BU40" s="58">
        <f t="shared" si="21"/>
        <v>240.2062867283623</v>
      </c>
      <c r="BV40" s="61">
        <f t="shared" si="21"/>
        <v>160.39587400347827</v>
      </c>
    </row>
    <row r="41" spans="1:83" s="8" customFormat="1" ht="19" x14ac:dyDescent="0.25">
      <c r="A41" s="156"/>
      <c r="B41" s="167"/>
      <c r="C41" s="165"/>
      <c r="D41" s="166"/>
      <c r="E41" s="166"/>
      <c r="F41" s="166"/>
      <c r="G41" s="166"/>
      <c r="H41" s="166"/>
      <c r="I41" s="166"/>
      <c r="J41" s="166"/>
      <c r="K41" s="163"/>
      <c r="L41" s="163"/>
      <c r="M41" s="142"/>
      <c r="N41" s="253"/>
      <c r="O41" s="253"/>
      <c r="P41" s="253"/>
      <c r="Q41" s="142"/>
      <c r="R41" s="142"/>
      <c r="S41" s="142"/>
      <c r="T41" s="142"/>
      <c r="U41" s="142"/>
      <c r="V41" s="142"/>
      <c r="W41" s="142"/>
      <c r="X41" s="253"/>
      <c r="Y41" s="142"/>
      <c r="Z41" s="142"/>
      <c r="AA41" s="142"/>
      <c r="AB41" s="253"/>
      <c r="AC41" s="142"/>
      <c r="AD41" s="142"/>
      <c r="AE41" s="142"/>
      <c r="AF41" s="142"/>
      <c r="AG41" s="142"/>
      <c r="AH41" s="142"/>
      <c r="AI41" s="142"/>
      <c r="AJ41" s="142"/>
      <c r="AK41" s="43"/>
      <c r="AR41" s="43"/>
      <c r="AV41" s="43"/>
      <c r="AW41" s="43"/>
      <c r="BB41" s="43"/>
      <c r="BE41" s="43"/>
      <c r="BG41" s="43"/>
    </row>
    <row r="42" spans="1:83" ht="19" x14ac:dyDescent="0.25">
      <c r="A42" s="20"/>
      <c r="B42" s="70"/>
      <c r="C42" s="67"/>
      <c r="D42" s="68"/>
      <c r="E42" s="68"/>
      <c r="F42" s="68"/>
      <c r="G42" s="68"/>
      <c r="H42" s="68"/>
      <c r="I42" s="68"/>
      <c r="J42" s="68"/>
      <c r="K42" s="63"/>
      <c r="L42" s="63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35"/>
      <c r="AC42" s="111"/>
      <c r="AD42" s="111"/>
      <c r="AE42" s="111"/>
      <c r="AF42" s="111"/>
      <c r="AG42" s="111"/>
      <c r="AH42" s="111"/>
      <c r="AI42" s="111"/>
      <c r="AJ42" s="111"/>
      <c r="AR42" s="117"/>
      <c r="AV42" s="117"/>
      <c r="AW42" s="117"/>
      <c r="BB42" s="117"/>
      <c r="BK42" s="117"/>
    </row>
    <row r="43" spans="1:83" ht="19" x14ac:dyDescent="0.25">
      <c r="A43" s="20"/>
      <c r="B43" s="68"/>
      <c r="C43" s="67"/>
      <c r="D43" s="69"/>
      <c r="E43" s="69"/>
      <c r="F43" s="69"/>
      <c r="G43" s="69"/>
      <c r="H43" s="69"/>
      <c r="I43" s="69"/>
      <c r="J43" s="69"/>
      <c r="K43" s="63"/>
      <c r="L43" s="63"/>
      <c r="AB43" s="118"/>
      <c r="AR43" s="117"/>
      <c r="AV43" s="117"/>
      <c r="AW43" s="117"/>
      <c r="BB43" s="117"/>
      <c r="BK43" s="117"/>
    </row>
    <row r="44" spans="1:83" ht="19" x14ac:dyDescent="0.25">
      <c r="A44" s="20"/>
      <c r="B44" s="70"/>
      <c r="C44" s="67"/>
      <c r="D44" s="68"/>
      <c r="E44" s="68"/>
      <c r="F44" s="68"/>
      <c r="G44" s="68"/>
      <c r="H44" s="68"/>
      <c r="I44" s="68"/>
      <c r="J44" s="68"/>
      <c r="K44" s="63"/>
      <c r="L44" s="63"/>
      <c r="AB44" s="118"/>
      <c r="AR44" s="117"/>
      <c r="AV44" s="73"/>
      <c r="AW44" s="117"/>
      <c r="BB44" s="117"/>
      <c r="BK44" s="117"/>
    </row>
    <row r="45" spans="1:83" ht="19" x14ac:dyDescent="0.25">
      <c r="A45" s="20"/>
      <c r="B45" s="68"/>
      <c r="C45" s="67"/>
      <c r="D45" s="69"/>
      <c r="E45" s="69"/>
      <c r="F45" s="69"/>
      <c r="G45" s="69"/>
      <c r="H45" s="69"/>
      <c r="I45" s="69"/>
      <c r="J45" s="69"/>
      <c r="K45" s="63"/>
      <c r="L45" s="63"/>
      <c r="N45" s="118"/>
      <c r="O45" s="118"/>
      <c r="P45" s="118"/>
      <c r="V45" s="118"/>
      <c r="X45" s="118"/>
      <c r="AB45" s="118"/>
      <c r="AI45" s="117"/>
      <c r="AK45" s="117"/>
      <c r="AR45" s="117"/>
      <c r="AV45" s="117"/>
      <c r="AW45" s="117"/>
      <c r="BB45" s="117"/>
      <c r="BK45" s="117"/>
    </row>
    <row r="46" spans="1:83" ht="19" x14ac:dyDescent="0.25">
      <c r="A46" s="20"/>
      <c r="B46" s="70"/>
      <c r="C46" s="67"/>
      <c r="D46" s="68"/>
      <c r="E46" s="68"/>
      <c r="F46" s="68"/>
      <c r="G46" s="68"/>
      <c r="H46" s="68"/>
      <c r="I46" s="68"/>
      <c r="J46" s="68"/>
      <c r="K46" s="63"/>
      <c r="L46" s="63"/>
      <c r="O46" s="118"/>
      <c r="AI46" s="117"/>
      <c r="AK46" s="117"/>
      <c r="AR46" s="117"/>
      <c r="AV46" s="117"/>
      <c r="BB46" s="117"/>
      <c r="BK46" s="117"/>
    </row>
    <row r="47" spans="1:83" ht="19" x14ac:dyDescent="0.25">
      <c r="A47" s="20"/>
      <c r="B47" s="68"/>
      <c r="C47" s="67"/>
      <c r="D47" s="69"/>
      <c r="E47" s="69"/>
      <c r="F47" s="69"/>
      <c r="G47" s="69"/>
      <c r="H47" s="69"/>
      <c r="I47" s="69"/>
      <c r="J47" s="69"/>
      <c r="K47" s="63"/>
      <c r="L47" s="1" t="s">
        <v>37</v>
      </c>
      <c r="M47" s="114">
        <f>AVERAGE(M23:M37)</f>
        <v>60.893500873942678</v>
      </c>
      <c r="N47" s="8">
        <f>AVERAGE(N23:N40)</f>
        <v>44.206062985643513</v>
      </c>
      <c r="O47" s="8">
        <f>AVERAGE(O23:O40)</f>
        <v>68.575210143133646</v>
      </c>
      <c r="P47" s="8">
        <f>AVERAGE(P23:P40)</f>
        <v>57.624736333774727</v>
      </c>
      <c r="T47" s="114">
        <f>AVERAGE(T23:T37)</f>
        <v>187.69632039534218</v>
      </c>
      <c r="U47" s="8">
        <f>AVERAGE(U23:U40)</f>
        <v>138.07559788188448</v>
      </c>
      <c r="V47" s="8">
        <f>AVERAGE(V23:V40)</f>
        <v>179.36262026532074</v>
      </c>
      <c r="W47" s="8">
        <f>AVERAGE(W23:W40)</f>
        <v>182.0420567594773</v>
      </c>
      <c r="Y47" s="74" t="s">
        <v>38</v>
      </c>
      <c r="Z47" s="114">
        <f>AVERAGE(Z23:Z37)</f>
        <v>126.80281952139943</v>
      </c>
      <c r="AA47" s="114">
        <f t="shared" ref="AA47:AC47" si="22">AVERAGE(AA23:AA37)</f>
        <v>90.675345300511026</v>
      </c>
      <c r="AB47" s="114">
        <f>AVERAGE(V23:V37)</f>
        <v>174.88875317162882</v>
      </c>
      <c r="AC47" s="114">
        <f t="shared" si="22"/>
        <v>123.59623670803977</v>
      </c>
      <c r="AE47" s="74" t="s">
        <v>38</v>
      </c>
      <c r="AF47" s="114">
        <f>AVERAGE(AF23:AF40)</f>
        <v>95.179535966835147</v>
      </c>
      <c r="AG47" s="114">
        <f>AVERAGE(AG23:AG40)</f>
        <v>82.035427274214058</v>
      </c>
      <c r="AH47" s="114">
        <f t="shared" ref="AH47:AI47" si="23">AVERAGE(AH23:AH40)</f>
        <v>90.921163554588887</v>
      </c>
      <c r="AI47" s="114">
        <f t="shared" si="23"/>
        <v>89.68621824500562</v>
      </c>
      <c r="AK47" s="74" t="s">
        <v>38</v>
      </c>
      <c r="AL47" s="114">
        <f>AVERAGE(AL23:AL40)</f>
        <v>34.286035092892462</v>
      </c>
      <c r="AM47" s="114">
        <f t="shared" ref="AM47:AO47" si="24">AVERAGE(AM23:AM40)</f>
        <v>37.829364288570545</v>
      </c>
      <c r="AN47" s="114">
        <f t="shared" si="24"/>
        <v>22.345953411455252</v>
      </c>
      <c r="AO47" s="114">
        <f t="shared" si="24"/>
        <v>32.061481911230885</v>
      </c>
      <c r="AQ47" s="74" t="s">
        <v>38</v>
      </c>
      <c r="AS47" s="94">
        <f t="shared" ref="AS47:AU47" si="25">AVERAGE(AS23:AS40)</f>
        <v>92.516784428506966</v>
      </c>
      <c r="AT47" s="94">
        <f t="shared" si="25"/>
        <v>56.040170607670433</v>
      </c>
      <c r="AU47" s="94">
        <f t="shared" si="25"/>
        <v>157.01666685386547</v>
      </c>
      <c r="AV47" s="94">
        <f>AVERAGE(AV23:AV40)</f>
        <v>92.355838514471671</v>
      </c>
      <c r="AX47" s="74" t="s">
        <v>38</v>
      </c>
      <c r="AY47" s="8">
        <f>AVERAGE(AY23:AY40)</f>
        <v>337.80328602184028</v>
      </c>
      <c r="AZ47" s="8">
        <f>AVERAGE(AZ23:AZ40)</f>
        <v>256.55808308957813</v>
      </c>
      <c r="BA47" s="8">
        <f>AVERAGE(BA23:BA40)</f>
        <v>310.74720157430858</v>
      </c>
      <c r="BB47" s="8">
        <f>AVERAGE(BB23:BB40)</f>
        <v>331.4872697022501</v>
      </c>
      <c r="BD47" s="74" t="s">
        <v>38</v>
      </c>
      <c r="BE47" s="114">
        <f>AVERAGE(BE26:BE28,BE29:BE34,BE35:BE37)</f>
        <v>271.57322838898159</v>
      </c>
      <c r="BF47" s="8">
        <f>AVERAGE(BF23:BF40)</f>
        <v>212.35202010393462</v>
      </c>
      <c r="BG47" s="8">
        <f>AVERAGE(BG23:BG40)</f>
        <v>242.17199143117492</v>
      </c>
      <c r="BH47" s="8">
        <f>AVERAGE(BH23:BH40)</f>
        <v>273.86253336847545</v>
      </c>
      <c r="BI47" s="8"/>
      <c r="BJ47" s="74" t="s">
        <v>38</v>
      </c>
      <c r="BK47" s="8">
        <f>AVERAGE(BK26:BK37)</f>
        <v>147.29460338969159</v>
      </c>
      <c r="BL47" s="8">
        <f>AVERAGE(BL23:BL40)</f>
        <v>118.4824852076936</v>
      </c>
      <c r="BM47" s="8">
        <f>AVERAGE(BM23:BM25,BM27:BM29,BM30:BM40)</f>
        <v>131.88180659869658</v>
      </c>
      <c r="BN47" s="8">
        <f>AVERAGE(BN23:BN40)</f>
        <v>149.44521294277286</v>
      </c>
      <c r="BP47" s="74" t="s">
        <v>38</v>
      </c>
      <c r="BQ47" s="1"/>
      <c r="BR47" s="8"/>
      <c r="BS47" s="114">
        <f>AVERAGE(BS23:BS37)</f>
        <v>152.00050646249002</v>
      </c>
      <c r="BT47" s="114">
        <f t="shared" ref="BT47:BV47" si="26">AVERAGE(BT23:BT37)</f>
        <v>125.92823159673141</v>
      </c>
      <c r="BU47" s="114">
        <f t="shared" si="26"/>
        <v>227.0469954766186</v>
      </c>
      <c r="BV47" s="114">
        <f t="shared" si="26"/>
        <v>160.35854020903923</v>
      </c>
      <c r="BX47" s="74" t="s">
        <v>38</v>
      </c>
      <c r="CA47" s="8"/>
      <c r="CB47" s="8"/>
      <c r="CC47" s="8"/>
      <c r="CD47" s="8"/>
      <c r="CE47" s="8"/>
    </row>
    <row r="48" spans="1:83" ht="19" x14ac:dyDescent="0.25">
      <c r="A48" s="20"/>
      <c r="B48" s="70"/>
      <c r="C48" s="67"/>
      <c r="D48" s="68"/>
      <c r="E48" s="68"/>
      <c r="F48" s="68"/>
      <c r="G48" s="68"/>
      <c r="H48" s="68"/>
      <c r="I48" s="68"/>
      <c r="J48" s="68"/>
      <c r="K48" s="63"/>
      <c r="L48" s="1" t="s">
        <v>17</v>
      </c>
      <c r="M48" s="114">
        <f>STDEV(M23:M37)</f>
        <v>5.9081373834680324</v>
      </c>
      <c r="N48" s="114">
        <f>STDEV(N23:N40)</f>
        <v>7.1033582421933401</v>
      </c>
      <c r="O48" s="114">
        <f>STDEV(O23:O40)</f>
        <v>9.3204881622403537</v>
      </c>
      <c r="P48" s="114">
        <f>STDEV(P23:P40)</f>
        <v>8.9600183169633407</v>
      </c>
      <c r="T48" s="114">
        <f>STDEV(T23:T37)</f>
        <v>15.386492146813213</v>
      </c>
      <c r="U48" s="114">
        <f>STDEV(U23:U40)</f>
        <v>16.521280942208644</v>
      </c>
      <c r="V48" s="114">
        <f>STDEV(V23:V40)</f>
        <v>16.793491261019106</v>
      </c>
      <c r="W48" s="114">
        <f>STDEV(W23:W40)</f>
        <v>18.955958865821021</v>
      </c>
      <c r="Y48" s="1" t="s">
        <v>17</v>
      </c>
      <c r="Z48" s="114">
        <f>STDEV(Z23:Z37)</f>
        <v>10.575172376516216</v>
      </c>
      <c r="AA48" s="114">
        <f t="shared" ref="AA48:AC48" si="27">STDEV(AA23:AA37)</f>
        <v>8.1559201360209226</v>
      </c>
      <c r="AB48" s="114">
        <f>STDEV(V23:V37)</f>
        <v>13.566564280082416</v>
      </c>
      <c r="AC48" s="114">
        <f t="shared" si="27"/>
        <v>12.772168514670138</v>
      </c>
      <c r="AE48" s="1" t="s">
        <v>17</v>
      </c>
      <c r="AF48" s="114">
        <f>STDEV(AF23:AF37)</f>
        <v>6.8583518879505778</v>
      </c>
      <c r="AG48" s="114">
        <f>STDEV(AG23:AG40)</f>
        <v>15.6252682254989</v>
      </c>
      <c r="AH48" s="114">
        <f t="shared" ref="AH48" si="28">STDEV(AH23:AH40)</f>
        <v>9.4917035890830874</v>
      </c>
      <c r="AI48" s="114">
        <f>STDEV(AI23:AI40)</f>
        <v>11.351120733643091</v>
      </c>
      <c r="AK48" s="1" t="s">
        <v>17</v>
      </c>
      <c r="AL48" s="114">
        <f>STDEV(AL23:AL40)</f>
        <v>5.0561788186310839</v>
      </c>
      <c r="AM48" s="114">
        <f>STDEV(AM23:AM40)</f>
        <v>13.491875866195235</v>
      </c>
      <c r="AN48" s="114">
        <f t="shared" ref="AN48" si="29">STDEV(AN23:AN40)</f>
        <v>6.6636239168643643</v>
      </c>
      <c r="AO48" s="114">
        <f>STDEV(AO23:AO40)</f>
        <v>9.0597962870594575</v>
      </c>
      <c r="AQ48" s="1" t="s">
        <v>17</v>
      </c>
      <c r="AS48" s="114">
        <f>STDEV(AS23:AS40)</f>
        <v>13.175049318868979</v>
      </c>
      <c r="AT48" s="114">
        <f t="shared" ref="AT48:AU48" si="30">STDEV(AT23:AT40)</f>
        <v>13.584814840325768</v>
      </c>
      <c r="AU48" s="114">
        <f t="shared" si="30"/>
        <v>17.717066496745982</v>
      </c>
      <c r="AV48" s="114">
        <f>STDEV(AV23:AV40)</f>
        <v>13.441038675404279</v>
      </c>
      <c r="AX48" s="1" t="s">
        <v>17</v>
      </c>
      <c r="AY48" s="114">
        <f>STDEV(AY23:AY40)</f>
        <v>30.333467743464595</v>
      </c>
      <c r="AZ48" s="114">
        <f>STDEV(AZ23:AZ40)</f>
        <v>37.362841732091283</v>
      </c>
      <c r="BA48" s="114">
        <f>STDEV(BA23:BA40)</f>
        <v>20.769925880582804</v>
      </c>
      <c r="BB48" s="114">
        <f>STDEV(BB23:BB40)</f>
        <v>36.041484109385422</v>
      </c>
      <c r="BD48" s="1" t="s">
        <v>17</v>
      </c>
      <c r="BE48" s="114">
        <f>STDEV(BE26:BE37)</f>
        <v>26.725308696196283</v>
      </c>
      <c r="BF48" s="114">
        <f>STDEV(BF23:BF37)</f>
        <v>11.843046594727694</v>
      </c>
      <c r="BG48" s="114">
        <f>STDEV(BG23:BG34)</f>
        <v>14.747304914950726</v>
      </c>
      <c r="BH48" s="114">
        <f t="shared" ref="BH48" si="31">STDEV(BH23:BH37)</f>
        <v>36.17341251264304</v>
      </c>
      <c r="BJ48" s="1" t="s">
        <v>17</v>
      </c>
      <c r="BK48" s="114">
        <f>STDEV(BK24:BK37)</f>
        <v>17.681162672611379</v>
      </c>
      <c r="BL48" s="114">
        <f>STDEV(BL23:BL40)</f>
        <v>24.101400122554526</v>
      </c>
      <c r="BM48" s="114">
        <f>STDEV(BM24:BM25,BM27:BM28,BM30:BM40)</f>
        <v>11.655785295390228</v>
      </c>
      <c r="BN48" s="114">
        <f>STDEV(BN23:BN40)</f>
        <v>26.082166988076015</v>
      </c>
      <c r="BP48" s="1" t="s">
        <v>17</v>
      </c>
      <c r="BQ48" s="1"/>
      <c r="BS48" s="114">
        <f>STDEV(BS23:BS37)</f>
        <v>15.721589934276361</v>
      </c>
      <c r="BT48" s="114">
        <f t="shared" ref="BT48:BV48" si="32">STDEV(BT23:BT37)</f>
        <v>31.486762770782097</v>
      </c>
      <c r="BU48" s="114">
        <f t="shared" si="32"/>
        <v>14.808617491201455</v>
      </c>
      <c r="BV48" s="114">
        <f t="shared" si="32"/>
        <v>20.835349830442642</v>
      </c>
      <c r="BX48" s="1" t="s">
        <v>17</v>
      </c>
    </row>
    <row r="49" spans="1:83" ht="19" x14ac:dyDescent="0.25">
      <c r="A49" s="20"/>
      <c r="B49" s="68"/>
      <c r="C49" s="67"/>
      <c r="D49" s="69"/>
      <c r="E49" s="69"/>
      <c r="F49" s="69"/>
      <c r="G49" s="69"/>
      <c r="H49" s="69"/>
      <c r="I49" s="69"/>
      <c r="J49" s="69"/>
      <c r="K49" s="63"/>
      <c r="L49" s="1" t="s">
        <v>39</v>
      </c>
      <c r="M49" s="77">
        <f>_xlfn.T.TEST(N23:N40,M23:M37,2,2)</f>
        <v>3.79860552124785E-8</v>
      </c>
      <c r="N49" s="77"/>
      <c r="O49" s="77">
        <f>_xlfn.T.TEST(N23:N40,O23:O40,2,2)</f>
        <v>2.6044613454647017E-10</v>
      </c>
      <c r="P49" s="77">
        <f>_xlfn.T.TEST(N23:N40,P23:P40,2,2)</f>
        <v>1.828832377819183E-5</v>
      </c>
      <c r="Q49" s="169"/>
      <c r="R49" s="75"/>
      <c r="T49" s="77">
        <f>_xlfn.T.TEST(U23:U40,T23:T37,2,2)</f>
        <v>5.3040544283582948E-10</v>
      </c>
      <c r="U49" s="77"/>
      <c r="V49" s="77">
        <f>_xlfn.T.TEST(U23:U40,V23:V40,2,2)</f>
        <v>1.2637113218336118E-8</v>
      </c>
      <c r="W49" s="77">
        <f>_xlfn.T.TEST(U23:U40,W23:W40,2,2)</f>
        <v>1.3281996938131711E-8</v>
      </c>
      <c r="X49" s="169"/>
      <c r="Y49" s="76" t="s">
        <v>40</v>
      </c>
      <c r="Z49" s="77">
        <f>_xlfn.T.TEST(AA23:AA40,Z23:Z37,2,2)</f>
        <v>4.1294092685555756E-10</v>
      </c>
      <c r="AA49" s="77"/>
      <c r="AB49" s="77">
        <f>_xlfn.T.TEST(AA23:AA40,AB23:AB40,2,2)</f>
        <v>4.980818350001753E-5</v>
      </c>
      <c r="AC49" s="77">
        <f>_xlfn.T.TEST(AA23:AA40,AC23:AC40,2,2)</f>
        <v>2.169920726747537E-9</v>
      </c>
      <c r="AD49" s="72"/>
      <c r="AE49" s="76" t="s">
        <v>40</v>
      </c>
      <c r="AF49" s="77">
        <f>_xlfn.T.TEST(AG23:AG40,AF23:AF37,2,2)</f>
        <v>5.0447574191188459E-3</v>
      </c>
      <c r="AG49" s="77"/>
      <c r="AH49" s="77">
        <f>_xlfn.T.TEST(AG23:AG37,AH23:AH40,2,2)</f>
        <v>2.2431576843552938E-2</v>
      </c>
      <c r="AI49" s="77">
        <f>_xlfn.T.TEST(AG23:AG37,AI23:AI40,2,2)</f>
        <v>5.354007027691831E-2</v>
      </c>
      <c r="AJ49" s="72"/>
      <c r="AK49" s="76" t="s">
        <v>40</v>
      </c>
      <c r="AL49" s="77">
        <f>_xlfn.T.TEST(AM23:AM40,AL23:AL37,2,2)</f>
        <v>0.3442826223577099</v>
      </c>
      <c r="AM49" s="77"/>
      <c r="AN49" s="77">
        <f>_xlfn.T.TEST(AM23:AM40,AN23:AN40,2,2)</f>
        <v>1.1229642874150473E-4</v>
      </c>
      <c r="AO49" s="77">
        <f>_xlfn.T.TEST(AM23:AM40,AO23:AO40,2,2)</f>
        <v>0.14136015802144294</v>
      </c>
      <c r="AP49" s="72"/>
      <c r="AQ49" s="76" t="s">
        <v>40</v>
      </c>
      <c r="AS49" s="77">
        <f>_xlfn.T.TEST(AT23:AT40,AS23:AS37,2,2)</f>
        <v>8.7403484497930942E-9</v>
      </c>
      <c r="AT49" s="77"/>
      <c r="AU49" s="77">
        <f>_xlfn.T.TEST(AT23:AT40,AU23:AU40,2,2)</f>
        <v>8.1371427327556293E-20</v>
      </c>
      <c r="AV49" s="77">
        <f>_xlfn.T.TEST(AT23:AT40,AV23:AV40,2,2)</f>
        <v>2.1258610961693318E-9</v>
      </c>
      <c r="AW49" s="72"/>
      <c r="AX49" s="76" t="s">
        <v>40</v>
      </c>
      <c r="AY49" s="77">
        <f>_xlfn.T.TEST(AZ23:AZ40,AY23:AY37,2,2)</f>
        <v>1.4324364511195924E-7</v>
      </c>
      <c r="AZ49" s="77"/>
      <c r="BA49" s="77">
        <f>_xlfn.T.TEST(AZ23:AZ40,BA23:BA40,2,2)</f>
        <v>5.5428354628253512E-6</v>
      </c>
      <c r="BB49" s="77">
        <f>_xlfn.T.TEST(AZ23:AZ40,BB23:BB40,2,2)</f>
        <v>5.9542544386611334E-7</v>
      </c>
      <c r="BC49" s="72"/>
      <c r="BD49" s="76" t="s">
        <v>40</v>
      </c>
      <c r="BE49" s="77">
        <f>_xlfn.T.TEST(BF23:BF40,BE23:BE37,2,2)</f>
        <v>6.4479883171307791E-7</v>
      </c>
      <c r="BF49" s="76"/>
      <c r="BG49" s="170">
        <f>_xlfn.T.TEST(BF23:BF40,BG23:BG40,2,2)</f>
        <v>1.8316987488683815E-3</v>
      </c>
      <c r="BH49" s="171">
        <f>_xlfn.T.TEST(BF23:BF40,BH23:BH40,2,2)</f>
        <v>2.9501060913902663E-6</v>
      </c>
      <c r="BI49" s="172"/>
      <c r="BJ49" s="76" t="s">
        <v>40</v>
      </c>
      <c r="BK49" s="77">
        <f>_xlfn.T.TEST(BL23:BL40,BK23:BK37,2,2)</f>
        <v>1.8045727885208693E-4</v>
      </c>
      <c r="BL49" s="76"/>
      <c r="BM49" s="170">
        <f>_xlfn.T.TEST(BL23:BL40,BM23:BM40,2,2)</f>
        <v>5.1940140418540767E-2</v>
      </c>
      <c r="BN49" s="171">
        <f>_xlfn.T.TEST(BL23:BL40,BN23:BN40,2,2)</f>
        <v>7.6010213496006018E-4</v>
      </c>
      <c r="BO49" s="172"/>
      <c r="BP49" s="76" t="s">
        <v>40</v>
      </c>
      <c r="BQ49" s="1"/>
      <c r="BR49" s="72"/>
      <c r="BS49" s="77">
        <f>_xlfn.T.TEST(BT23:BT40,BS23:BS37,2,2)</f>
        <v>6.3200456017809539E-3</v>
      </c>
      <c r="BT49" s="76"/>
      <c r="BU49" s="170">
        <f>_xlfn.T.TEST(BT23:BT40,BU23:BU40,2,2)</f>
        <v>5.6942774862778525E-15</v>
      </c>
      <c r="BV49" s="171">
        <f>_xlfn.T.TEST(BT23:BT40,BV23:BV40,2,2)</f>
        <v>2.1472936974282553E-4</v>
      </c>
      <c r="BW49" s="169"/>
      <c r="BX49" s="76" t="s">
        <v>40</v>
      </c>
      <c r="BZ49" s="72"/>
      <c r="CA49" s="72"/>
      <c r="CB49" s="72"/>
      <c r="CC49" s="72"/>
      <c r="CD49" s="72"/>
      <c r="CE49" s="72"/>
    </row>
    <row r="50" spans="1:83" ht="19" x14ac:dyDescent="0.25">
      <c r="A50" s="20"/>
      <c r="B50" s="70"/>
      <c r="C50" s="67"/>
      <c r="D50" s="68"/>
      <c r="E50" s="68"/>
      <c r="F50" s="68"/>
      <c r="G50" s="68"/>
      <c r="H50" s="68"/>
      <c r="I50" s="68"/>
      <c r="J50" s="68"/>
      <c r="K50" s="63"/>
      <c r="L50" s="63"/>
      <c r="M50" s="73" t="s">
        <v>41</v>
      </c>
      <c r="N50" s="73"/>
      <c r="O50" s="73" t="s">
        <v>42</v>
      </c>
      <c r="P50" s="73" t="s">
        <v>43</v>
      </c>
      <c r="Q50" s="73"/>
      <c r="R50" s="73"/>
      <c r="S50" s="73"/>
      <c r="T50" s="73" t="s">
        <v>41</v>
      </c>
      <c r="U50" s="73"/>
      <c r="V50" s="73" t="s">
        <v>42</v>
      </c>
      <c r="W50" s="73" t="s">
        <v>43</v>
      </c>
      <c r="X50" s="117"/>
      <c r="Y50" s="117"/>
      <c r="Z50" s="73" t="s">
        <v>41</v>
      </c>
      <c r="AA50" s="73"/>
      <c r="AB50" s="73" t="s">
        <v>42</v>
      </c>
      <c r="AC50" s="73" t="s">
        <v>43</v>
      </c>
      <c r="AF50" s="73" t="s">
        <v>41</v>
      </c>
      <c r="AG50" s="73"/>
      <c r="AH50" s="73" t="s">
        <v>42</v>
      </c>
      <c r="AI50" s="73" t="s">
        <v>43</v>
      </c>
      <c r="AL50" s="73" t="s">
        <v>41</v>
      </c>
      <c r="AM50" s="73"/>
      <c r="AN50" s="73" t="s">
        <v>42</v>
      </c>
      <c r="AO50" s="73" t="s">
        <v>43</v>
      </c>
      <c r="AS50" s="73" t="s">
        <v>41</v>
      </c>
      <c r="AT50" s="73"/>
      <c r="AU50" s="73" t="s">
        <v>42</v>
      </c>
      <c r="AV50" s="73" t="s">
        <v>43</v>
      </c>
      <c r="AY50" s="73" t="s">
        <v>41</v>
      </c>
      <c r="AZ50" s="73"/>
      <c r="BA50" s="73" t="s">
        <v>42</v>
      </c>
      <c r="BB50" s="73" t="s">
        <v>43</v>
      </c>
      <c r="BC50" s="1"/>
      <c r="BE50" s="73" t="s">
        <v>41</v>
      </c>
      <c r="BF50" s="73"/>
      <c r="BG50" s="73" t="s">
        <v>42</v>
      </c>
      <c r="BH50" s="73" t="s">
        <v>43</v>
      </c>
      <c r="BJ50" s="78"/>
      <c r="BK50" s="73" t="s">
        <v>41</v>
      </c>
      <c r="BL50" s="73"/>
      <c r="BM50" s="73" t="s">
        <v>42</v>
      </c>
      <c r="BN50" s="73" t="s">
        <v>43</v>
      </c>
      <c r="BO50" s="173"/>
      <c r="BQ50" s="1"/>
      <c r="BR50" s="78"/>
      <c r="BS50" s="73" t="s">
        <v>41</v>
      </c>
      <c r="BT50" s="73"/>
      <c r="BU50" s="73" t="s">
        <v>42</v>
      </c>
      <c r="BV50" s="73" t="s">
        <v>43</v>
      </c>
      <c r="BW50" s="79"/>
    </row>
    <row r="51" spans="1:83" ht="19" x14ac:dyDescent="0.25">
      <c r="A51" s="20"/>
      <c r="B51" s="68"/>
      <c r="C51" s="67"/>
      <c r="D51" s="69"/>
      <c r="E51" s="69"/>
      <c r="F51" s="69"/>
      <c r="G51" s="69"/>
      <c r="H51" s="69"/>
      <c r="I51" s="69"/>
      <c r="J51" s="69"/>
      <c r="K51" s="63"/>
      <c r="L51" s="63"/>
      <c r="M51" s="73"/>
      <c r="N51" s="73"/>
      <c r="O51" s="73"/>
      <c r="P51" s="73"/>
      <c r="Q51" s="73"/>
      <c r="R51" s="117"/>
      <c r="S51" s="117"/>
      <c r="T51" s="117"/>
      <c r="U51" s="117"/>
      <c r="V51" s="117"/>
      <c r="W51" s="117"/>
      <c r="X51" s="117"/>
      <c r="Y51" s="117"/>
      <c r="Z51" s="117"/>
    </row>
    <row r="52" spans="1:83" ht="19" x14ac:dyDescent="0.25">
      <c r="A52" s="20"/>
      <c r="B52" s="70"/>
      <c r="C52" s="67"/>
      <c r="D52" s="68"/>
      <c r="E52" s="68"/>
      <c r="F52" s="68"/>
      <c r="G52" s="68"/>
      <c r="H52" s="68"/>
      <c r="I52" s="68"/>
      <c r="J52" s="68"/>
      <c r="K52" s="63"/>
      <c r="L52" s="63"/>
      <c r="M52" s="117"/>
      <c r="N52" s="117"/>
      <c r="O52" s="117"/>
      <c r="P52" s="117"/>
      <c r="Q52" s="117"/>
      <c r="R52" s="117"/>
      <c r="S52" s="117"/>
      <c r="T52" s="117"/>
      <c r="U52" s="117"/>
      <c r="BF52" s="15"/>
      <c r="BH52" s="8"/>
    </row>
    <row r="53" spans="1:83" ht="19" x14ac:dyDescent="0.25">
      <c r="A53" s="20"/>
      <c r="B53" s="68"/>
      <c r="C53" s="67"/>
      <c r="D53" s="69"/>
      <c r="E53" s="69"/>
      <c r="F53" s="69"/>
      <c r="G53" s="69"/>
      <c r="H53" s="69"/>
      <c r="I53" s="69"/>
      <c r="J53" s="69"/>
      <c r="K53" s="63"/>
      <c r="L53" s="63"/>
      <c r="T53" s="117"/>
      <c r="U53" s="117"/>
    </row>
    <row r="54" spans="1:83" ht="19" x14ac:dyDescent="0.25">
      <c r="A54" s="20"/>
      <c r="B54" s="70"/>
      <c r="C54" s="67"/>
      <c r="D54" s="68"/>
      <c r="E54" s="68"/>
      <c r="F54" s="68"/>
      <c r="G54" s="68"/>
      <c r="H54" s="68"/>
      <c r="I54" s="68"/>
      <c r="J54" s="68"/>
      <c r="K54" s="63"/>
      <c r="L54" s="63"/>
      <c r="T54" s="117"/>
    </row>
    <row r="55" spans="1:83" ht="19" x14ac:dyDescent="0.25">
      <c r="A55" s="20"/>
      <c r="B55" s="68"/>
      <c r="C55" s="67"/>
      <c r="D55" s="69"/>
      <c r="E55" s="69"/>
      <c r="F55" s="69"/>
      <c r="G55" s="69"/>
      <c r="H55" s="69"/>
      <c r="I55" s="69"/>
      <c r="J55" s="69"/>
      <c r="T55" s="117"/>
    </row>
    <row r="56" spans="1:83" ht="19" x14ac:dyDescent="0.25">
      <c r="A56" s="20"/>
      <c r="B56" s="70"/>
      <c r="C56" s="67"/>
      <c r="D56" s="68"/>
      <c r="E56" s="68"/>
      <c r="F56" s="68"/>
      <c r="G56" s="68"/>
      <c r="H56" s="68"/>
      <c r="I56" s="68"/>
      <c r="J56" s="68"/>
    </row>
    <row r="57" spans="1:83" ht="19" x14ac:dyDescent="0.25">
      <c r="A57" s="20"/>
      <c r="B57" s="68"/>
      <c r="C57" s="67"/>
      <c r="D57" s="69"/>
      <c r="E57" s="69"/>
      <c r="F57" s="69"/>
      <c r="G57" s="69"/>
      <c r="H57" s="69"/>
      <c r="I57" s="69"/>
      <c r="J57" s="69"/>
    </row>
    <row r="58" spans="1:83" ht="19" x14ac:dyDescent="0.25">
      <c r="A58" s="20"/>
      <c r="B58" s="70"/>
      <c r="C58" s="67"/>
      <c r="D58" s="68"/>
      <c r="E58" s="68"/>
      <c r="F58" s="68"/>
      <c r="G58" s="68"/>
      <c r="H58" s="68"/>
      <c r="I58" s="68"/>
      <c r="J58" s="68"/>
      <c r="K58" s="63"/>
      <c r="L58" s="63"/>
      <c r="M58" s="9"/>
      <c r="N58" s="9"/>
      <c r="O58" s="8"/>
    </row>
    <row r="59" spans="1:83" ht="19" x14ac:dyDescent="0.25">
      <c r="A59" s="20"/>
      <c r="B59" s="68"/>
      <c r="C59" s="67"/>
      <c r="D59" s="69"/>
      <c r="E59" s="69"/>
      <c r="F59" s="69"/>
      <c r="G59" s="69"/>
      <c r="H59" s="69"/>
      <c r="I59" s="69"/>
      <c r="J59" s="69"/>
      <c r="K59" s="63"/>
      <c r="L59" s="63"/>
      <c r="M59" s="73"/>
      <c r="N59" s="73"/>
      <c r="O59" s="8"/>
      <c r="P59" s="8"/>
      <c r="U59" s="117"/>
    </row>
    <row r="60" spans="1:83" ht="19" x14ac:dyDescent="0.25">
      <c r="A60" s="20"/>
      <c r="B60" s="70"/>
      <c r="C60" s="20"/>
      <c r="D60" s="68"/>
      <c r="E60" s="68"/>
      <c r="F60" s="68"/>
      <c r="G60" s="68"/>
      <c r="H60" s="68"/>
      <c r="I60" s="68"/>
      <c r="J60" s="68"/>
      <c r="K60" s="63"/>
      <c r="L60" s="63"/>
      <c r="M60" s="73"/>
      <c r="N60" s="73"/>
      <c r="O60" s="8"/>
      <c r="P60" s="8"/>
      <c r="U60" s="117"/>
      <c r="V60" s="117"/>
      <c r="W60" s="117"/>
      <c r="X60" s="117"/>
      <c r="Y60" s="117"/>
    </row>
    <row r="61" spans="1:83" x14ac:dyDescent="0.2">
      <c r="K61" s="63"/>
      <c r="L61" s="63"/>
      <c r="M61" s="73"/>
      <c r="N61" s="73"/>
      <c r="O61" s="73"/>
      <c r="P61" s="73"/>
      <c r="Q61" s="73"/>
      <c r="R61" s="117"/>
      <c r="S61" s="117"/>
      <c r="T61" s="117"/>
      <c r="U61" s="117"/>
      <c r="V61" s="117"/>
      <c r="W61" s="117"/>
      <c r="X61" s="117"/>
      <c r="Y61" s="117"/>
    </row>
    <row r="64" spans="1:83" x14ac:dyDescent="0.2">
      <c r="A64" s="113"/>
      <c r="B64" s="330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111"/>
      <c r="P64" s="330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111"/>
      <c r="AC64" s="330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P64" s="337"/>
      <c r="AQ64" s="338"/>
      <c r="AR64" s="338"/>
      <c r="AS64" s="338"/>
      <c r="AT64" s="338"/>
      <c r="AU64" s="338"/>
      <c r="AV64" s="338"/>
      <c r="AW64" s="338"/>
      <c r="AX64" s="338"/>
      <c r="AY64" s="338"/>
      <c r="AZ64" s="338"/>
      <c r="BA64" s="338"/>
      <c r="BC64" s="337"/>
      <c r="BD64" s="338"/>
      <c r="BE64" s="338"/>
      <c r="BF64" s="338"/>
      <c r="BG64" s="338"/>
      <c r="BH64" s="338"/>
      <c r="BI64" s="338"/>
      <c r="BJ64" s="338"/>
      <c r="BK64" s="338"/>
      <c r="BL64" s="338"/>
      <c r="BM64" s="338"/>
      <c r="BN64" s="338"/>
    </row>
    <row r="65" spans="1:78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11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11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</row>
    <row r="66" spans="1:78" ht="19" x14ac:dyDescent="0.25">
      <c r="A66" s="80"/>
      <c r="B66" s="215"/>
      <c r="C66" s="130"/>
      <c r="D66" s="215"/>
      <c r="E66" s="215"/>
      <c r="F66" s="215"/>
      <c r="G66" s="130"/>
      <c r="H66" s="215"/>
      <c r="I66" s="215"/>
      <c r="J66" s="215"/>
      <c r="K66" s="215"/>
      <c r="L66" s="130"/>
      <c r="M66" s="381"/>
      <c r="N66" s="381"/>
      <c r="O66" s="381"/>
      <c r="P66" s="381"/>
      <c r="Q66" s="381"/>
      <c r="R66" s="381"/>
      <c r="S66" s="276"/>
      <c r="T66" s="276"/>
      <c r="U66" s="215"/>
      <c r="V66" s="382"/>
      <c r="W66" s="382"/>
      <c r="X66" s="382"/>
      <c r="Y66" s="382"/>
      <c r="Z66" s="382"/>
      <c r="AA66" s="382"/>
      <c r="AB66" s="275"/>
      <c r="AC66" s="275"/>
      <c r="AD66" s="145"/>
      <c r="AE66" s="145"/>
      <c r="AF66" s="341"/>
      <c r="AG66" s="341"/>
      <c r="AH66" s="341"/>
      <c r="AI66" s="341"/>
      <c r="AJ66" s="341"/>
      <c r="AK66" s="145"/>
      <c r="AL66" s="150"/>
      <c r="AM66" s="150"/>
      <c r="AN66" s="141"/>
      <c r="AP66" s="9"/>
      <c r="AQ66" s="9"/>
      <c r="AV66" s="9"/>
      <c r="AW66" s="9"/>
      <c r="AX66" s="9"/>
      <c r="AY66" s="9"/>
      <c r="BA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</row>
    <row r="67" spans="1:78" ht="19" x14ac:dyDescent="0.25">
      <c r="A67" s="82"/>
      <c r="B67" s="217"/>
      <c r="C67" s="217"/>
      <c r="D67" s="218"/>
      <c r="E67" s="216"/>
      <c r="F67" s="216"/>
      <c r="G67" s="216"/>
      <c r="H67" s="216"/>
      <c r="I67" s="216"/>
      <c r="J67" s="216"/>
      <c r="K67" s="219"/>
      <c r="L67" s="219"/>
      <c r="M67" s="220"/>
      <c r="N67" s="220"/>
      <c r="O67" s="220"/>
      <c r="P67" s="220"/>
      <c r="Q67" s="220"/>
      <c r="R67" s="215"/>
      <c r="S67" s="236"/>
      <c r="T67" s="236"/>
      <c r="U67" s="219"/>
      <c r="V67" s="222"/>
      <c r="W67" s="222"/>
      <c r="X67" s="222"/>
      <c r="Y67" s="222"/>
      <c r="Z67" s="222"/>
      <c r="AA67" s="222"/>
      <c r="AB67" s="237"/>
      <c r="AC67" s="237"/>
      <c r="AD67" s="111"/>
      <c r="AE67" s="111"/>
      <c r="AF67" s="111"/>
      <c r="AG67" s="111"/>
      <c r="AH67" s="111"/>
      <c r="AI67" s="111"/>
      <c r="AJ67" s="111"/>
      <c r="AK67" s="142"/>
      <c r="AL67" s="151"/>
      <c r="AM67" s="151"/>
      <c r="AN67" s="141"/>
      <c r="AW67" s="9"/>
      <c r="AX67" s="9"/>
      <c r="AY67" s="9"/>
      <c r="BA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</row>
    <row r="68" spans="1:78" ht="19" x14ac:dyDescent="0.25">
      <c r="A68" s="82"/>
      <c r="B68" s="223"/>
      <c r="C68" s="130"/>
      <c r="D68" s="130"/>
      <c r="E68" s="130"/>
      <c r="F68" s="130"/>
      <c r="G68" s="130"/>
      <c r="H68" s="130"/>
      <c r="I68" s="130"/>
      <c r="J68" s="221"/>
      <c r="K68" s="215"/>
      <c r="L68" s="130"/>
      <c r="M68" s="225"/>
      <c r="N68" s="225"/>
      <c r="O68" s="225"/>
      <c r="P68" s="225"/>
      <c r="Q68" s="225"/>
      <c r="R68" s="226"/>
      <c r="S68" s="236"/>
      <c r="T68" s="229"/>
      <c r="U68" s="215"/>
      <c r="V68" s="227"/>
      <c r="W68" s="227"/>
      <c r="X68" s="227"/>
      <c r="Y68" s="227"/>
      <c r="Z68" s="227"/>
      <c r="AA68" s="227"/>
      <c r="AB68" s="237"/>
      <c r="AC68" s="230"/>
      <c r="AD68" s="111"/>
      <c r="AE68" s="111"/>
      <c r="AF68" s="111"/>
      <c r="AG68" s="111"/>
      <c r="AH68" s="111"/>
      <c r="AI68" s="111"/>
      <c r="AJ68" s="153"/>
      <c r="AK68" s="153"/>
      <c r="AL68" s="151"/>
      <c r="AM68" s="153"/>
      <c r="AN68" s="141"/>
      <c r="AW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S68" s="32"/>
      <c r="BT68" s="32"/>
      <c r="BU68" s="32"/>
      <c r="BV68" s="32"/>
      <c r="BW68" s="32"/>
    </row>
    <row r="69" spans="1:78" ht="19" x14ac:dyDescent="0.25">
      <c r="A69" s="82"/>
      <c r="B69" s="228"/>
      <c r="C69" s="223"/>
      <c r="D69" s="223"/>
      <c r="E69" s="223"/>
      <c r="F69" s="223"/>
      <c r="G69" s="223"/>
      <c r="H69" s="223"/>
      <c r="I69" s="223"/>
      <c r="J69" s="226"/>
      <c r="K69" s="215"/>
      <c r="L69" s="130"/>
      <c r="M69" s="220"/>
      <c r="N69" s="220"/>
      <c r="O69" s="220"/>
      <c r="P69" s="220"/>
      <c r="Q69" s="220"/>
      <c r="R69" s="215"/>
      <c r="S69" s="236"/>
      <c r="T69" s="236"/>
      <c r="U69" s="215"/>
      <c r="V69" s="222"/>
      <c r="W69" s="222"/>
      <c r="X69" s="222"/>
      <c r="Y69" s="222"/>
      <c r="Z69" s="222"/>
      <c r="AA69" s="222"/>
      <c r="AB69" s="237"/>
      <c r="AC69" s="237"/>
      <c r="AD69" s="111"/>
      <c r="AE69" s="111"/>
      <c r="AF69" s="111"/>
      <c r="AG69" s="111"/>
      <c r="AH69" s="111"/>
      <c r="AI69" s="111"/>
      <c r="AJ69" s="111"/>
      <c r="AK69" s="142"/>
      <c r="AL69" s="151"/>
      <c r="AM69" s="151"/>
      <c r="AN69" s="141"/>
      <c r="AW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S69" s="34"/>
      <c r="BT69" s="34"/>
      <c r="BU69" s="34"/>
      <c r="BV69" s="34"/>
      <c r="BW69" s="34"/>
    </row>
    <row r="70" spans="1:78" ht="19" x14ac:dyDescent="0.25">
      <c r="A70" s="82"/>
      <c r="B70" s="223"/>
      <c r="C70" s="130"/>
      <c r="D70" s="130"/>
      <c r="E70" s="130"/>
      <c r="F70" s="130"/>
      <c r="G70" s="130"/>
      <c r="H70" s="130"/>
      <c r="I70" s="130"/>
      <c r="J70" s="221"/>
      <c r="K70" s="215"/>
      <c r="L70" s="130"/>
      <c r="M70" s="229"/>
      <c r="N70" s="229"/>
      <c r="O70" s="229"/>
      <c r="P70" s="229"/>
      <c r="Q70" s="229"/>
      <c r="R70" s="226"/>
      <c r="S70" s="236"/>
      <c r="T70" s="229"/>
      <c r="U70" s="215"/>
      <c r="V70" s="230"/>
      <c r="W70" s="230"/>
      <c r="X70" s="230"/>
      <c r="Y70" s="230"/>
      <c r="Z70" s="230"/>
      <c r="AA70" s="230"/>
      <c r="AB70" s="237"/>
      <c r="AC70" s="230"/>
      <c r="AD70" s="111"/>
      <c r="AE70" s="111"/>
      <c r="AF70" s="111"/>
      <c r="AG70" s="111"/>
      <c r="AH70" s="111"/>
      <c r="AI70" s="111"/>
      <c r="AJ70" s="153"/>
      <c r="AK70" s="153"/>
      <c r="AL70" s="151"/>
      <c r="AM70" s="153"/>
      <c r="AN70" s="141"/>
      <c r="AW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S70" s="120"/>
      <c r="BT70" s="120"/>
      <c r="BU70" s="120"/>
      <c r="BV70" s="120"/>
      <c r="BW70" s="120"/>
    </row>
    <row r="71" spans="1:78" ht="19" x14ac:dyDescent="0.25">
      <c r="A71" s="82"/>
      <c r="B71" s="228"/>
      <c r="C71" s="223"/>
      <c r="D71" s="223"/>
      <c r="E71" s="223"/>
      <c r="F71" s="223"/>
      <c r="G71" s="223"/>
      <c r="H71" s="223"/>
      <c r="I71" s="223"/>
      <c r="J71" s="226"/>
      <c r="K71" s="215"/>
      <c r="L71" s="130"/>
      <c r="M71" s="220"/>
      <c r="N71" s="220"/>
      <c r="O71" s="220"/>
      <c r="P71" s="220"/>
      <c r="Q71" s="220"/>
      <c r="R71" s="215"/>
      <c r="S71" s="236"/>
      <c r="T71" s="236"/>
      <c r="U71" s="215"/>
      <c r="V71" s="222"/>
      <c r="W71" s="222"/>
      <c r="X71" s="222"/>
      <c r="Y71" s="222"/>
      <c r="Z71" s="222"/>
      <c r="AA71" s="222"/>
      <c r="AB71" s="237"/>
      <c r="AC71" s="237"/>
      <c r="AD71" s="111"/>
      <c r="AE71" s="111"/>
      <c r="AF71" s="111"/>
      <c r="AG71" s="111"/>
      <c r="AH71" s="111"/>
      <c r="AI71" s="111"/>
      <c r="AJ71" s="111"/>
      <c r="AK71" s="142"/>
      <c r="AL71" s="151"/>
      <c r="AM71" s="151"/>
      <c r="AN71" s="141"/>
      <c r="AW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S71" s="8"/>
      <c r="BT71" s="8"/>
      <c r="BU71" s="8"/>
      <c r="BV71" s="8"/>
      <c r="BW71" s="8"/>
    </row>
    <row r="72" spans="1:78" ht="19" x14ac:dyDescent="0.25">
      <c r="A72" s="82"/>
      <c r="B72" s="223"/>
      <c r="C72" s="130"/>
      <c r="D72" s="130"/>
      <c r="E72" s="130"/>
      <c r="F72" s="130"/>
      <c r="G72" s="130"/>
      <c r="H72" s="130"/>
      <c r="I72" s="130"/>
      <c r="J72" s="221"/>
      <c r="K72" s="215"/>
      <c r="L72" s="130"/>
      <c r="M72" s="229"/>
      <c r="N72" s="229"/>
      <c r="O72" s="229"/>
      <c r="P72" s="229"/>
      <c r="Q72" s="229"/>
      <c r="R72" s="226"/>
      <c r="S72" s="236"/>
      <c r="T72" s="229"/>
      <c r="U72" s="215"/>
      <c r="V72" s="230"/>
      <c r="W72" s="230"/>
      <c r="X72" s="230"/>
      <c r="Y72" s="230"/>
      <c r="Z72" s="230"/>
      <c r="AA72" s="230"/>
      <c r="AB72" s="237"/>
      <c r="AC72" s="230"/>
      <c r="AD72" s="111"/>
      <c r="AE72" s="111"/>
      <c r="AF72" s="111"/>
      <c r="AG72" s="111"/>
      <c r="AH72" s="111"/>
      <c r="AI72" s="111"/>
      <c r="AJ72" s="153"/>
      <c r="AK72" s="153"/>
      <c r="AL72" s="151"/>
      <c r="AM72" s="153"/>
      <c r="AN72" s="141"/>
      <c r="AW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S72" s="8"/>
      <c r="BT72" s="8"/>
      <c r="BU72" s="8"/>
      <c r="BV72" s="8"/>
      <c r="BW72" s="8"/>
    </row>
    <row r="73" spans="1:78" ht="19" x14ac:dyDescent="0.25">
      <c r="A73" s="82"/>
      <c r="B73" s="228"/>
      <c r="C73" s="223"/>
      <c r="D73" s="223"/>
      <c r="E73" s="223"/>
      <c r="F73" s="223"/>
      <c r="G73" s="223"/>
      <c r="H73" s="223"/>
      <c r="I73" s="223"/>
      <c r="J73" s="226"/>
      <c r="K73" s="215"/>
      <c r="L73" s="130"/>
      <c r="M73" s="231"/>
      <c r="N73" s="232"/>
      <c r="O73" s="231"/>
      <c r="P73" s="231"/>
      <c r="Q73" s="231"/>
      <c r="R73" s="215"/>
      <c r="S73" s="236"/>
      <c r="T73" s="236"/>
      <c r="U73" s="215"/>
      <c r="V73" s="222"/>
      <c r="W73" s="222"/>
      <c r="X73" s="222"/>
      <c r="Y73" s="222"/>
      <c r="Z73" s="222"/>
      <c r="AA73" s="222"/>
      <c r="AB73" s="237"/>
      <c r="AC73" s="237"/>
      <c r="AD73" s="111"/>
      <c r="AE73" s="111"/>
      <c r="AF73" s="111"/>
      <c r="AG73" s="111"/>
      <c r="AH73" s="111"/>
      <c r="AI73" s="111"/>
      <c r="AJ73" s="141"/>
      <c r="AK73" s="142"/>
      <c r="AL73" s="151"/>
      <c r="AM73" s="151"/>
      <c r="AN73" s="141"/>
      <c r="AW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S73" s="8"/>
      <c r="BT73" s="8"/>
      <c r="BU73" s="8"/>
      <c r="BV73" s="8"/>
      <c r="BW73" s="8"/>
    </row>
    <row r="74" spans="1:78" ht="19" x14ac:dyDescent="0.25">
      <c r="A74" s="82"/>
      <c r="B74" s="223"/>
      <c r="C74" s="130"/>
      <c r="D74" s="130"/>
      <c r="E74" s="130"/>
      <c r="F74" s="130"/>
      <c r="G74" s="130"/>
      <c r="H74" s="130"/>
      <c r="I74" s="130"/>
      <c r="J74" s="221"/>
      <c r="K74" s="215"/>
      <c r="L74" s="130"/>
      <c r="M74" s="229"/>
      <c r="N74" s="229"/>
      <c r="O74" s="229"/>
      <c r="P74" s="229"/>
      <c r="Q74" s="229"/>
      <c r="R74" s="226"/>
      <c r="S74" s="236"/>
      <c r="T74" s="229"/>
      <c r="U74" s="215"/>
      <c r="V74" s="230"/>
      <c r="W74" s="230"/>
      <c r="X74" s="230"/>
      <c r="Y74" s="230"/>
      <c r="Z74" s="230"/>
      <c r="AA74" s="230"/>
      <c r="AB74" s="237"/>
      <c r="AC74" s="230"/>
      <c r="AD74" s="111"/>
      <c r="AE74" s="111"/>
      <c r="AF74" s="111"/>
      <c r="AG74" s="111"/>
      <c r="AH74" s="111"/>
      <c r="AI74" s="111"/>
      <c r="AJ74" s="153"/>
      <c r="AK74" s="153"/>
      <c r="AL74" s="151"/>
      <c r="AM74" s="153"/>
      <c r="AN74" s="141"/>
      <c r="AW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S74" s="8"/>
      <c r="BT74" s="8"/>
      <c r="BV74" s="8"/>
      <c r="BW74" s="8"/>
    </row>
    <row r="75" spans="1:78" ht="19" x14ac:dyDescent="0.25">
      <c r="A75" s="82"/>
      <c r="B75" s="228"/>
      <c r="C75" s="223"/>
      <c r="D75" s="223"/>
      <c r="E75" s="223"/>
      <c r="F75" s="223"/>
      <c r="G75" s="223"/>
      <c r="H75" s="223"/>
      <c r="I75" s="223"/>
      <c r="J75" s="226"/>
      <c r="K75" s="215"/>
      <c r="L75" s="130"/>
      <c r="M75" s="220"/>
      <c r="N75" s="220"/>
      <c r="O75" s="220"/>
      <c r="P75" s="220"/>
      <c r="Q75" s="220"/>
      <c r="R75" s="215"/>
      <c r="S75" s="236"/>
      <c r="T75" s="236"/>
      <c r="U75" s="215"/>
      <c r="V75" s="222"/>
      <c r="W75" s="222"/>
      <c r="X75" s="222"/>
      <c r="Y75" s="222"/>
      <c r="Z75" s="222"/>
      <c r="AA75" s="222"/>
      <c r="AB75" s="237"/>
      <c r="AC75" s="237"/>
      <c r="AD75" s="111"/>
      <c r="AE75" s="111"/>
      <c r="AF75" s="111"/>
      <c r="AG75" s="111"/>
      <c r="AH75" s="111"/>
      <c r="AI75" s="111"/>
      <c r="AJ75" s="111"/>
      <c r="AK75" s="142"/>
      <c r="AL75" s="151"/>
      <c r="AM75" s="151"/>
      <c r="AN75" s="141"/>
      <c r="AW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S75" s="8"/>
      <c r="BU75" s="8"/>
      <c r="BV75" s="8"/>
      <c r="BW75" s="8"/>
      <c r="BX75" s="8"/>
    </row>
    <row r="76" spans="1:78" ht="19" x14ac:dyDescent="0.25">
      <c r="A76" s="82"/>
      <c r="B76" s="223"/>
      <c r="C76" s="130"/>
      <c r="D76" s="130"/>
      <c r="E76" s="130"/>
      <c r="F76" s="130"/>
      <c r="G76" s="130"/>
      <c r="H76" s="130"/>
      <c r="I76" s="130"/>
      <c r="J76" s="221"/>
      <c r="K76" s="215"/>
      <c r="L76" s="130"/>
      <c r="M76" s="229"/>
      <c r="N76" s="229"/>
      <c r="O76" s="229"/>
      <c r="P76" s="229"/>
      <c r="Q76" s="229"/>
      <c r="R76" s="226"/>
      <c r="S76" s="236"/>
      <c r="T76" s="229"/>
      <c r="U76" s="215"/>
      <c r="V76" s="230"/>
      <c r="W76" s="230"/>
      <c r="X76" s="230"/>
      <c r="Y76" s="230"/>
      <c r="Z76" s="230"/>
      <c r="AA76" s="230"/>
      <c r="AB76" s="237"/>
      <c r="AC76" s="230"/>
      <c r="AD76" s="111"/>
      <c r="AE76" s="111"/>
      <c r="AF76" s="111"/>
      <c r="AG76" s="111"/>
      <c r="AH76" s="111"/>
      <c r="AI76" s="111"/>
      <c r="AJ76" s="153"/>
      <c r="AK76" s="153"/>
      <c r="AL76" s="151"/>
      <c r="AM76" s="153"/>
      <c r="AN76" s="141"/>
      <c r="AW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85"/>
      <c r="BN76" s="85"/>
      <c r="BO76" s="85"/>
      <c r="BP76" s="85"/>
      <c r="BQ76" s="85"/>
      <c r="BR76" s="85"/>
      <c r="BS76" s="8"/>
      <c r="BU76" s="85"/>
      <c r="BV76" s="85"/>
      <c r="BW76" s="85"/>
      <c r="BX76" s="85"/>
      <c r="BY76" s="85"/>
      <c r="BZ76" s="85"/>
    </row>
    <row r="77" spans="1:78" ht="19" x14ac:dyDescent="0.25">
      <c r="A77" s="82"/>
      <c r="B77" s="228"/>
      <c r="C77" s="223"/>
      <c r="D77" s="223"/>
      <c r="E77" s="223"/>
      <c r="F77" s="223"/>
      <c r="G77" s="223"/>
      <c r="H77" s="223"/>
      <c r="I77" s="223"/>
      <c r="J77" s="226"/>
      <c r="K77" s="215"/>
      <c r="L77" s="130"/>
      <c r="M77" s="220"/>
      <c r="N77" s="220"/>
      <c r="O77" s="220"/>
      <c r="P77" s="220"/>
      <c r="Q77" s="220"/>
      <c r="R77" s="215"/>
      <c r="S77" s="236"/>
      <c r="T77" s="236"/>
      <c r="U77" s="215"/>
      <c r="V77" s="222"/>
      <c r="W77" s="222"/>
      <c r="X77" s="222"/>
      <c r="Y77" s="222"/>
      <c r="Z77" s="222"/>
      <c r="AA77" s="222"/>
      <c r="AB77" s="237"/>
      <c r="AC77" s="237"/>
      <c r="AD77" s="111"/>
      <c r="AE77" s="111"/>
      <c r="AF77" s="111"/>
      <c r="AG77" s="111"/>
      <c r="AH77" s="111"/>
      <c r="AI77" s="111"/>
      <c r="AJ77" s="111"/>
      <c r="AK77" s="142"/>
      <c r="AL77" s="151"/>
      <c r="AM77" s="151"/>
      <c r="AN77" s="141"/>
      <c r="AW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86"/>
      <c r="BN77" s="87"/>
      <c r="BO77" s="88"/>
      <c r="BP77" s="86"/>
      <c r="BQ77" s="86"/>
      <c r="BR77" s="86"/>
      <c r="BS77" s="8"/>
      <c r="BU77" s="86"/>
      <c r="BV77" s="87"/>
      <c r="BW77" s="88"/>
      <c r="BX77" s="86"/>
      <c r="BY77" s="86"/>
      <c r="BZ77" s="86"/>
    </row>
    <row r="78" spans="1:78" ht="19" x14ac:dyDescent="0.25">
      <c r="A78" s="82"/>
      <c r="B78" s="223"/>
      <c r="C78" s="130"/>
      <c r="D78" s="130"/>
      <c r="E78" s="130"/>
      <c r="F78" s="130"/>
      <c r="G78" s="130"/>
      <c r="H78" s="130"/>
      <c r="I78" s="130"/>
      <c r="J78" s="221"/>
      <c r="K78" s="215"/>
      <c r="L78" s="130"/>
      <c r="M78" s="229"/>
      <c r="N78" s="229"/>
      <c r="O78" s="229"/>
      <c r="P78" s="229"/>
      <c r="Q78" s="229"/>
      <c r="R78" s="226"/>
      <c r="S78" s="236"/>
      <c r="T78" s="229"/>
      <c r="U78" s="215"/>
      <c r="V78" s="230"/>
      <c r="W78" s="230"/>
      <c r="X78" s="230"/>
      <c r="Y78" s="230"/>
      <c r="Z78" s="230"/>
      <c r="AA78" s="230"/>
      <c r="AB78" s="237"/>
      <c r="AC78" s="230"/>
      <c r="AD78" s="111"/>
      <c r="AE78" s="111"/>
      <c r="AF78" s="111"/>
      <c r="AG78" s="111"/>
      <c r="AH78" s="111"/>
      <c r="AI78" s="111"/>
      <c r="AJ78" s="153"/>
      <c r="AK78" s="153"/>
      <c r="AL78" s="151"/>
      <c r="AM78" s="153"/>
      <c r="AN78" s="111"/>
      <c r="BM78" s="86"/>
      <c r="BN78" s="87"/>
      <c r="BO78" s="88"/>
      <c r="BP78" s="86"/>
      <c r="BQ78" s="86"/>
      <c r="BR78" s="86"/>
      <c r="BS78" s="8"/>
      <c r="BU78" s="86"/>
      <c r="BV78" s="87"/>
      <c r="BW78" s="88"/>
      <c r="BX78" s="86"/>
      <c r="BY78" s="86"/>
      <c r="BZ78" s="86"/>
    </row>
    <row r="79" spans="1:78" ht="19" x14ac:dyDescent="0.25">
      <c r="A79" s="82"/>
      <c r="B79" s="228"/>
      <c r="C79" s="223"/>
      <c r="D79" s="223"/>
      <c r="E79" s="223"/>
      <c r="F79" s="223"/>
      <c r="G79" s="223"/>
      <c r="H79" s="223"/>
      <c r="I79" s="223"/>
      <c r="J79" s="226"/>
      <c r="K79" s="215"/>
      <c r="L79" s="130"/>
      <c r="M79" s="220"/>
      <c r="N79" s="220"/>
      <c r="O79" s="220"/>
      <c r="P79" s="220"/>
      <c r="Q79" s="220"/>
      <c r="R79" s="215"/>
      <c r="S79" s="236"/>
      <c r="T79" s="236"/>
      <c r="U79" s="215"/>
      <c r="V79" s="222"/>
      <c r="W79" s="222"/>
      <c r="X79" s="222"/>
      <c r="Y79" s="222"/>
      <c r="Z79" s="222"/>
      <c r="AA79" s="222"/>
      <c r="AB79" s="237"/>
      <c r="AC79" s="237"/>
      <c r="AD79" s="111"/>
      <c r="AE79" s="111"/>
      <c r="AF79" s="111"/>
      <c r="AG79" s="111"/>
      <c r="AH79" s="111"/>
      <c r="AI79" s="111"/>
      <c r="AJ79" s="111"/>
      <c r="AK79" s="142"/>
      <c r="AL79" s="151"/>
      <c r="AM79" s="151"/>
      <c r="AN79" s="111"/>
      <c r="BM79" s="86"/>
      <c r="BN79" s="87"/>
      <c r="BO79" s="88"/>
      <c r="BP79" s="86"/>
      <c r="BQ79" s="86"/>
      <c r="BR79" s="86"/>
      <c r="BS79" s="8"/>
      <c r="BU79" s="86"/>
      <c r="BV79" s="87"/>
      <c r="BW79" s="88"/>
      <c r="BX79" s="86"/>
      <c r="BY79" s="86"/>
      <c r="BZ79" s="86"/>
    </row>
    <row r="80" spans="1:78" ht="19" x14ac:dyDescent="0.25">
      <c r="A80" s="82"/>
      <c r="B80" s="223"/>
      <c r="C80" s="130"/>
      <c r="D80" s="130"/>
      <c r="E80" s="130"/>
      <c r="F80" s="130"/>
      <c r="G80" s="130"/>
      <c r="H80" s="130"/>
      <c r="I80" s="130"/>
      <c r="J80" s="221"/>
      <c r="K80" s="130"/>
      <c r="L80" s="130"/>
      <c r="M80" s="229"/>
      <c r="N80" s="229"/>
      <c r="O80" s="229"/>
      <c r="P80" s="229"/>
      <c r="Q80" s="229"/>
      <c r="R80" s="226"/>
      <c r="S80" s="236"/>
      <c r="T80" s="229"/>
      <c r="U80" s="130"/>
      <c r="V80" s="230"/>
      <c r="W80" s="230"/>
      <c r="X80" s="230"/>
      <c r="Y80" s="230"/>
      <c r="Z80" s="230"/>
      <c r="AA80" s="230"/>
      <c r="AB80" s="237"/>
      <c r="AC80" s="230"/>
      <c r="AD80" s="111"/>
      <c r="AE80" s="111"/>
      <c r="AF80" s="153"/>
      <c r="AG80" s="153"/>
      <c r="AH80" s="153"/>
      <c r="AI80" s="153"/>
      <c r="AJ80" s="153"/>
      <c r="AK80" s="153"/>
      <c r="AL80" s="151"/>
      <c r="AM80" s="153"/>
      <c r="AN80" s="111"/>
      <c r="BM80" s="86"/>
      <c r="BN80" s="87"/>
      <c r="BO80" s="88"/>
      <c r="BP80" s="86"/>
      <c r="BQ80" s="86"/>
      <c r="BR80" s="86"/>
      <c r="BS80" s="8"/>
      <c r="BU80" s="86"/>
      <c r="BV80" s="87"/>
      <c r="BW80" s="88"/>
      <c r="BX80" s="86"/>
      <c r="BY80" s="86"/>
      <c r="BZ80" s="86"/>
    </row>
    <row r="81" spans="1:79" ht="19" x14ac:dyDescent="0.25">
      <c r="A81" s="82"/>
      <c r="B81" s="228"/>
      <c r="C81" s="223"/>
      <c r="D81" s="223"/>
      <c r="E81" s="223"/>
      <c r="F81" s="223"/>
      <c r="G81" s="223"/>
      <c r="H81" s="223"/>
      <c r="I81" s="223"/>
      <c r="J81" s="226"/>
      <c r="K81" s="130"/>
      <c r="L81" s="233"/>
      <c r="M81" s="220"/>
      <c r="N81" s="220"/>
      <c r="O81" s="220"/>
      <c r="P81" s="220"/>
      <c r="Q81" s="220"/>
      <c r="R81" s="215"/>
      <c r="S81" s="236"/>
      <c r="T81" s="236"/>
      <c r="U81" s="130"/>
      <c r="V81" s="222"/>
      <c r="W81" s="222"/>
      <c r="X81" s="222"/>
      <c r="Y81" s="222"/>
      <c r="Z81" s="222"/>
      <c r="AA81" s="222"/>
      <c r="AB81" s="237"/>
      <c r="AC81" s="237"/>
      <c r="AD81" s="111"/>
      <c r="AE81" s="111"/>
      <c r="AF81" s="111"/>
      <c r="AG81" s="111"/>
      <c r="AH81" s="111"/>
      <c r="AI81" s="111"/>
      <c r="AJ81" s="111"/>
      <c r="AK81" s="142"/>
      <c r="AL81" s="151"/>
      <c r="AM81" s="151"/>
      <c r="AN81" s="111"/>
      <c r="BM81" s="86"/>
      <c r="BN81" s="87"/>
      <c r="BO81" s="88"/>
      <c r="BP81" s="86"/>
      <c r="BQ81" s="86"/>
      <c r="BR81" s="86"/>
      <c r="BS81" s="8"/>
      <c r="BU81" s="86"/>
      <c r="BV81" s="87"/>
      <c r="BW81" s="88"/>
      <c r="BX81" s="86"/>
      <c r="BY81" s="86"/>
      <c r="BZ81" s="86"/>
    </row>
    <row r="82" spans="1:79" ht="19" x14ac:dyDescent="0.25">
      <c r="A82" s="82"/>
      <c r="B82" s="223"/>
      <c r="C82" s="130"/>
      <c r="D82" s="130"/>
      <c r="E82" s="130"/>
      <c r="F82" s="130"/>
      <c r="G82" s="130"/>
      <c r="H82" s="130"/>
      <c r="I82" s="130"/>
      <c r="J82" s="221"/>
      <c r="K82" s="130"/>
      <c r="L82" s="233"/>
      <c r="M82" s="229"/>
      <c r="N82" s="229"/>
      <c r="O82" s="229"/>
      <c r="P82" s="229"/>
      <c r="Q82" s="229"/>
      <c r="R82" s="226"/>
      <c r="S82" s="236"/>
      <c r="T82" s="229"/>
      <c r="U82" s="130"/>
      <c r="V82" s="230"/>
      <c r="W82" s="230"/>
      <c r="X82" s="230"/>
      <c r="Y82" s="230"/>
      <c r="Z82" s="230"/>
      <c r="AA82" s="230"/>
      <c r="AB82" s="237"/>
      <c r="AC82" s="230"/>
      <c r="AD82" s="111"/>
      <c r="AE82" s="111"/>
      <c r="AF82" s="153"/>
      <c r="AG82" s="153"/>
      <c r="AH82" s="153"/>
      <c r="AI82" s="153"/>
      <c r="AJ82" s="153"/>
      <c r="AK82" s="153"/>
      <c r="AL82" s="151"/>
      <c r="AM82" s="153"/>
      <c r="AN82" s="111"/>
      <c r="BM82" s="86"/>
      <c r="BN82" s="87"/>
      <c r="BO82" s="88"/>
      <c r="BP82" s="86"/>
      <c r="BQ82" s="86"/>
      <c r="BR82" s="86"/>
      <c r="BS82" s="8"/>
      <c r="BU82" s="86"/>
      <c r="BV82" s="87"/>
      <c r="BW82" s="88"/>
      <c r="BX82" s="86"/>
      <c r="BY82" s="86"/>
      <c r="BZ82" s="86"/>
    </row>
    <row r="83" spans="1:79" ht="19" x14ac:dyDescent="0.25">
      <c r="A83" s="82"/>
      <c r="B83" s="228"/>
      <c r="C83" s="223"/>
      <c r="D83" s="223"/>
      <c r="E83" s="223"/>
      <c r="F83" s="223"/>
      <c r="G83" s="223"/>
      <c r="H83" s="223"/>
      <c r="I83" s="223"/>
      <c r="J83" s="226"/>
      <c r="K83" s="130"/>
      <c r="L83" s="233"/>
      <c r="M83" s="220"/>
      <c r="N83" s="220"/>
      <c r="O83" s="220"/>
      <c r="P83" s="220"/>
      <c r="Q83" s="220"/>
      <c r="R83" s="215"/>
      <c r="S83" s="236"/>
      <c r="T83" s="236"/>
      <c r="U83" s="130"/>
      <c r="V83" s="222"/>
      <c r="W83" s="222"/>
      <c r="X83" s="222"/>
      <c r="Y83" s="222"/>
      <c r="Z83" s="222"/>
      <c r="AA83" s="222"/>
      <c r="AB83" s="237"/>
      <c r="AC83" s="237"/>
      <c r="AD83" s="111"/>
      <c r="AE83" s="111"/>
      <c r="AF83" s="111"/>
      <c r="AG83" s="111"/>
      <c r="AH83" s="111"/>
      <c r="AI83" s="111"/>
      <c r="AJ83" s="111"/>
      <c r="AK83" s="142"/>
      <c r="AL83" s="151"/>
      <c r="AM83" s="151"/>
      <c r="AN83" s="111"/>
      <c r="BM83" s="86"/>
      <c r="BN83" s="87"/>
      <c r="BO83" s="88"/>
      <c r="BP83" s="86"/>
      <c r="BQ83" s="86"/>
      <c r="BR83" s="86"/>
      <c r="BS83" s="8"/>
      <c r="BU83" s="86"/>
      <c r="BV83" s="87"/>
      <c r="BW83" s="88"/>
      <c r="BX83" s="86"/>
      <c r="BY83" s="86"/>
      <c r="BZ83" s="86"/>
    </row>
    <row r="84" spans="1:79" ht="19" x14ac:dyDescent="0.25">
      <c r="A84" s="82"/>
      <c r="B84" s="223"/>
      <c r="C84" s="130"/>
      <c r="D84" s="130"/>
      <c r="E84" s="130"/>
      <c r="F84" s="130"/>
      <c r="G84" s="130"/>
      <c r="H84" s="130"/>
      <c r="I84" s="130"/>
      <c r="J84" s="221"/>
      <c r="K84" s="130"/>
      <c r="L84" s="233"/>
      <c r="M84" s="229"/>
      <c r="N84" s="229"/>
      <c r="O84" s="229"/>
      <c r="P84" s="229"/>
      <c r="Q84" s="229"/>
      <c r="R84" s="226"/>
      <c r="S84" s="236"/>
      <c r="T84" s="229"/>
      <c r="U84" s="130"/>
      <c r="V84" s="230"/>
      <c r="W84" s="230"/>
      <c r="X84" s="230"/>
      <c r="Y84" s="230"/>
      <c r="Z84" s="230"/>
      <c r="AA84" s="230"/>
      <c r="AB84" s="237"/>
      <c r="AC84" s="230"/>
      <c r="AD84" s="111"/>
      <c r="AE84" s="111"/>
      <c r="AF84" s="153"/>
      <c r="AG84" s="153"/>
      <c r="AH84" s="153"/>
      <c r="AI84" s="153"/>
      <c r="AJ84" s="153"/>
      <c r="AK84" s="153"/>
      <c r="AL84" s="151"/>
      <c r="AM84" s="153"/>
      <c r="AN84" s="111"/>
      <c r="BM84" s="86"/>
      <c r="BN84" s="87"/>
      <c r="BO84" s="88"/>
      <c r="BP84" s="86"/>
      <c r="BQ84" s="86"/>
      <c r="BR84" s="86"/>
      <c r="BS84" s="8"/>
      <c r="BU84" s="86"/>
      <c r="BV84" s="87"/>
      <c r="BW84" s="88"/>
      <c r="BX84" s="86"/>
      <c r="BY84" s="86"/>
      <c r="BZ84" s="86"/>
    </row>
    <row r="85" spans="1:79" ht="19" x14ac:dyDescent="0.25">
      <c r="A85" s="82"/>
      <c r="B85" s="228"/>
      <c r="C85" s="223"/>
      <c r="D85" s="223"/>
      <c r="E85" s="223"/>
      <c r="F85" s="223"/>
      <c r="G85" s="223"/>
      <c r="H85" s="223"/>
      <c r="I85" s="223"/>
      <c r="J85" s="226"/>
      <c r="K85" s="130"/>
      <c r="L85" s="233"/>
      <c r="M85" s="220"/>
      <c r="N85" s="220"/>
      <c r="O85" s="220"/>
      <c r="P85" s="220"/>
      <c r="Q85" s="220"/>
      <c r="R85" s="215"/>
      <c r="S85" s="236"/>
      <c r="T85" s="236"/>
      <c r="U85" s="130"/>
      <c r="V85" s="222"/>
      <c r="W85" s="222"/>
      <c r="X85" s="222"/>
      <c r="Y85" s="222"/>
      <c r="Z85" s="234"/>
      <c r="AA85" s="222"/>
      <c r="AB85" s="237"/>
      <c r="AC85" s="237"/>
      <c r="AD85" s="111"/>
      <c r="AE85" s="111"/>
      <c r="AF85" s="128"/>
      <c r="AG85" s="128"/>
      <c r="AH85" s="128"/>
      <c r="AI85" s="128"/>
      <c r="AJ85" s="128"/>
      <c r="AK85" s="142"/>
      <c r="AL85" s="151"/>
      <c r="AM85" s="151"/>
      <c r="AN85" s="111"/>
      <c r="BM85" s="86"/>
      <c r="BN85" s="87"/>
      <c r="BO85" s="88"/>
      <c r="BP85" s="86"/>
      <c r="BQ85" s="86"/>
      <c r="BR85" s="86"/>
      <c r="BS85" s="8"/>
      <c r="BU85" s="86"/>
      <c r="BV85" s="87"/>
      <c r="BW85" s="88"/>
      <c r="BX85" s="86"/>
      <c r="BY85" s="86"/>
      <c r="BZ85" s="86"/>
    </row>
    <row r="86" spans="1:79" ht="19" x14ac:dyDescent="0.25">
      <c r="A86" s="82"/>
      <c r="B86" s="223"/>
      <c r="C86" s="133"/>
      <c r="D86" s="133"/>
      <c r="E86" s="133"/>
      <c r="F86" s="133"/>
      <c r="G86" s="133"/>
      <c r="H86" s="133"/>
      <c r="I86" s="130"/>
      <c r="J86" s="221"/>
      <c r="K86" s="130"/>
      <c r="L86" s="233"/>
      <c r="M86" s="229"/>
      <c r="N86" s="229"/>
      <c r="O86" s="229"/>
      <c r="P86" s="229"/>
      <c r="Q86" s="229"/>
      <c r="R86" s="226"/>
      <c r="S86" s="236"/>
      <c r="T86" s="229"/>
      <c r="U86" s="130"/>
      <c r="V86" s="230"/>
      <c r="W86" s="230"/>
      <c r="X86" s="230"/>
      <c r="Y86" s="230"/>
      <c r="Z86" s="230"/>
      <c r="AA86" s="230"/>
      <c r="AB86" s="237"/>
      <c r="AC86" s="230"/>
      <c r="AD86" s="111"/>
      <c r="AE86" s="111"/>
      <c r="AF86" s="153"/>
      <c r="AG86" s="153"/>
      <c r="AH86" s="153"/>
      <c r="AI86" s="153"/>
      <c r="AJ86" s="153"/>
      <c r="AK86" s="153"/>
      <c r="AL86" s="151"/>
      <c r="AM86" s="153"/>
      <c r="AN86" s="111"/>
      <c r="BM86" s="86"/>
      <c r="BN86" s="87"/>
      <c r="BO86" s="88"/>
      <c r="BP86" s="86"/>
      <c r="BQ86" s="86"/>
      <c r="BR86" s="86"/>
      <c r="BS86" s="8"/>
      <c r="BU86" s="86"/>
      <c r="BV86" s="86"/>
      <c r="BW86" s="88"/>
      <c r="BX86" s="86"/>
      <c r="BY86" s="86"/>
      <c r="BZ86" s="86"/>
    </row>
    <row r="87" spans="1:79" ht="19" x14ac:dyDescent="0.25">
      <c r="A87" s="82"/>
      <c r="B87" s="228"/>
      <c r="C87" s="223"/>
      <c r="D87" s="223"/>
      <c r="E87" s="223"/>
      <c r="F87" s="223"/>
      <c r="G87" s="223"/>
      <c r="H87" s="223"/>
      <c r="I87" s="223"/>
      <c r="J87" s="226"/>
      <c r="K87" s="130"/>
      <c r="L87" s="233"/>
      <c r="M87" s="220"/>
      <c r="N87" s="220"/>
      <c r="O87" s="220"/>
      <c r="P87" s="220"/>
      <c r="Q87" s="220"/>
      <c r="R87" s="215"/>
      <c r="S87" s="236"/>
      <c r="T87" s="236"/>
      <c r="U87" s="130"/>
      <c r="V87" s="222"/>
      <c r="W87" s="222"/>
      <c r="X87" s="222"/>
      <c r="Y87" s="222"/>
      <c r="Z87" s="222"/>
      <c r="AA87" s="235"/>
      <c r="AB87" s="237"/>
      <c r="AC87" s="237"/>
      <c r="AD87" s="111"/>
      <c r="AE87" s="111"/>
      <c r="AF87" s="128"/>
      <c r="AG87" s="128"/>
      <c r="AH87" s="128"/>
      <c r="AI87" s="128"/>
      <c r="AJ87" s="128"/>
      <c r="AK87" s="142"/>
      <c r="AL87" s="151"/>
      <c r="AM87" s="151"/>
      <c r="AN87" s="111"/>
      <c r="BM87" s="86"/>
      <c r="BN87" s="87"/>
      <c r="BO87" s="88"/>
      <c r="BP87" s="86"/>
      <c r="BQ87" s="86"/>
      <c r="BR87" s="86"/>
      <c r="BS87" s="8"/>
      <c r="BU87" s="86"/>
      <c r="BV87" s="86"/>
      <c r="BW87" s="88"/>
      <c r="BX87" s="86"/>
      <c r="BY87" s="86"/>
      <c r="BZ87" s="86"/>
    </row>
    <row r="88" spans="1:79" ht="19" x14ac:dyDescent="0.25">
      <c r="A88" s="82"/>
      <c r="B88" s="223"/>
      <c r="C88" s="133"/>
      <c r="D88" s="133"/>
      <c r="E88" s="133"/>
      <c r="F88" s="133"/>
      <c r="G88" s="133"/>
      <c r="H88" s="133"/>
      <c r="I88" s="130"/>
      <c r="J88" s="221"/>
      <c r="K88" s="130"/>
      <c r="L88" s="233"/>
      <c r="M88" s="229"/>
      <c r="N88" s="229"/>
      <c r="O88" s="229"/>
      <c r="P88" s="229"/>
      <c r="Q88" s="229"/>
      <c r="R88" s="226"/>
      <c r="S88" s="236"/>
      <c r="T88" s="229"/>
      <c r="U88" s="130"/>
      <c r="V88" s="230"/>
      <c r="W88" s="230"/>
      <c r="X88" s="230"/>
      <c r="Y88" s="230"/>
      <c r="Z88" s="230"/>
      <c r="AA88" s="230"/>
      <c r="AB88" s="237"/>
      <c r="AC88" s="230"/>
      <c r="AD88" s="111"/>
      <c r="AE88" s="111"/>
      <c r="AF88" s="153"/>
      <c r="AG88" s="153"/>
      <c r="AH88" s="153"/>
      <c r="AI88" s="153"/>
      <c r="AJ88" s="153"/>
      <c r="AK88" s="153"/>
      <c r="AL88" s="151"/>
      <c r="AM88" s="153"/>
      <c r="AN88" s="111"/>
      <c r="BM88" s="86"/>
      <c r="BN88" s="87"/>
      <c r="BO88" s="88"/>
      <c r="BP88" s="86"/>
      <c r="BQ88" s="86"/>
      <c r="BR88" s="86"/>
      <c r="BS88" s="8"/>
      <c r="BU88" s="86"/>
      <c r="BV88" s="86"/>
      <c r="BW88" s="88"/>
      <c r="BX88" s="86"/>
      <c r="BY88" s="86"/>
      <c r="BZ88" s="86"/>
    </row>
    <row r="89" spans="1:79" ht="19" x14ac:dyDescent="0.25">
      <c r="A89" s="82"/>
      <c r="B89" s="228"/>
      <c r="C89" s="223"/>
      <c r="D89" s="223"/>
      <c r="E89" s="223"/>
      <c r="F89" s="223"/>
      <c r="G89" s="223"/>
      <c r="H89" s="223"/>
      <c r="I89" s="223"/>
      <c r="J89" s="226"/>
      <c r="K89" s="130"/>
      <c r="L89" s="233"/>
      <c r="M89" s="220"/>
      <c r="N89" s="220"/>
      <c r="O89" s="220"/>
      <c r="P89" s="220"/>
      <c r="Q89" s="220"/>
      <c r="R89" s="215"/>
      <c r="S89" s="236"/>
      <c r="T89" s="236"/>
      <c r="U89" s="130"/>
      <c r="V89" s="222"/>
      <c r="W89" s="222"/>
      <c r="X89" s="222"/>
      <c r="Y89" s="222"/>
      <c r="Z89" s="222"/>
      <c r="AA89" s="222"/>
      <c r="AB89" s="237"/>
      <c r="AC89" s="237"/>
      <c r="AD89" s="111"/>
      <c r="AE89" s="111"/>
      <c r="AF89" s="128"/>
      <c r="AG89" s="128"/>
      <c r="AH89" s="128"/>
      <c r="AI89" s="128"/>
      <c r="AJ89" s="128"/>
      <c r="AK89" s="142"/>
      <c r="AL89" s="151"/>
      <c r="AM89" s="151"/>
      <c r="AN89" s="111"/>
      <c r="BM89" s="86"/>
      <c r="BN89" s="87"/>
      <c r="BO89" s="88"/>
      <c r="BP89" s="86"/>
      <c r="BQ89" s="86"/>
      <c r="BR89" s="86"/>
      <c r="BU89" s="86"/>
      <c r="BV89" s="86"/>
      <c r="BW89" s="13"/>
      <c r="BX89" s="86"/>
      <c r="BY89" s="86"/>
      <c r="BZ89" s="86"/>
    </row>
    <row r="90" spans="1:79" ht="19" x14ac:dyDescent="0.25">
      <c r="A90" s="82"/>
      <c r="B90" s="223"/>
      <c r="C90" s="133"/>
      <c r="D90" s="133"/>
      <c r="E90" s="133"/>
      <c r="F90" s="133"/>
      <c r="G90" s="133"/>
      <c r="H90" s="133"/>
      <c r="I90" s="130"/>
      <c r="J90" s="221"/>
      <c r="K90" s="130"/>
      <c r="L90" s="233"/>
      <c r="M90" s="229"/>
      <c r="N90" s="229"/>
      <c r="O90" s="229"/>
      <c r="P90" s="229"/>
      <c r="Q90" s="229"/>
      <c r="R90" s="226"/>
      <c r="S90" s="130"/>
      <c r="T90" s="130"/>
      <c r="U90" s="130"/>
      <c r="V90" s="230"/>
      <c r="W90" s="230"/>
      <c r="X90" s="230"/>
      <c r="Y90" s="230"/>
      <c r="Z90" s="230"/>
      <c r="AA90" s="230"/>
      <c r="AB90" s="222"/>
      <c r="AC90" s="222"/>
      <c r="AD90" s="111"/>
      <c r="AE90" s="111"/>
      <c r="AF90" s="153"/>
      <c r="AG90" s="153"/>
      <c r="AH90" s="153"/>
      <c r="AI90" s="153"/>
      <c r="AJ90" s="153"/>
      <c r="AK90" s="153"/>
      <c r="AL90" s="111"/>
      <c r="AM90" s="111"/>
      <c r="AN90" s="111"/>
      <c r="BM90" s="86"/>
      <c r="BN90" s="87"/>
      <c r="BO90" s="88"/>
      <c r="BP90" s="86"/>
      <c r="BQ90" s="86"/>
      <c r="BR90" s="86"/>
      <c r="BU90" s="86"/>
      <c r="BV90" s="86"/>
      <c r="BW90" s="88"/>
      <c r="BX90" s="86"/>
      <c r="BY90" s="86"/>
      <c r="BZ90" s="86"/>
    </row>
    <row r="91" spans="1:79" ht="19" x14ac:dyDescent="0.25">
      <c r="A91" s="82"/>
      <c r="B91" s="228"/>
      <c r="C91" s="223"/>
      <c r="D91" s="223"/>
      <c r="E91" s="223"/>
      <c r="F91" s="223"/>
      <c r="G91" s="223"/>
      <c r="H91" s="223"/>
      <c r="I91" s="223"/>
      <c r="J91" s="226"/>
      <c r="K91" s="130"/>
      <c r="L91" s="233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BM91" s="86"/>
      <c r="BN91" s="87"/>
      <c r="BO91" s="88"/>
      <c r="BP91" s="86"/>
      <c r="BQ91" s="86"/>
      <c r="BR91" s="86"/>
      <c r="BU91" s="86"/>
      <c r="BV91" s="86"/>
      <c r="BW91" s="88"/>
      <c r="BX91" s="86"/>
      <c r="BY91" s="86"/>
      <c r="BZ91" s="86"/>
    </row>
    <row r="92" spans="1:79" ht="19" x14ac:dyDescent="0.25">
      <c r="A92" s="82"/>
      <c r="B92" s="149"/>
      <c r="C92" s="149"/>
      <c r="D92" s="149"/>
      <c r="E92" s="149"/>
      <c r="F92" s="149"/>
      <c r="G92" s="149"/>
      <c r="H92" s="149"/>
      <c r="I92" s="149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BM92" s="86"/>
      <c r="BN92" s="86"/>
      <c r="BO92" s="86"/>
      <c r="BP92" s="86"/>
      <c r="BQ92" s="86"/>
      <c r="BR92" s="86"/>
      <c r="BU92" s="86"/>
      <c r="BV92" s="86"/>
      <c r="BW92" s="86"/>
      <c r="BX92" s="86"/>
      <c r="BY92" s="86"/>
      <c r="BZ92" s="86"/>
    </row>
    <row r="93" spans="1:79" x14ac:dyDescent="0.2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BM93" s="86"/>
      <c r="BN93" s="86"/>
      <c r="BO93" s="86"/>
      <c r="BP93" s="86"/>
      <c r="BQ93" s="86"/>
      <c r="BR93" s="86"/>
      <c r="BU93" s="86"/>
      <c r="BV93" s="86"/>
      <c r="BW93" s="86"/>
      <c r="BX93" s="86"/>
      <c r="BY93" s="86"/>
      <c r="BZ93" s="86"/>
    </row>
    <row r="94" spans="1:79" x14ac:dyDescent="0.2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BT94" s="86"/>
      <c r="BU94" s="87"/>
      <c r="BV94" s="86"/>
      <c r="BW94" s="86"/>
      <c r="BX94" s="86"/>
      <c r="BY94" s="86"/>
    </row>
    <row r="95" spans="1:79" x14ac:dyDescent="0.2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BL95" s="1"/>
      <c r="CA95" s="1"/>
    </row>
    <row r="96" spans="1:79" x14ac:dyDescent="0.2">
      <c r="B96" s="111"/>
      <c r="C96" s="144"/>
      <c r="D96" s="111"/>
      <c r="E96" s="142"/>
      <c r="F96" s="142"/>
      <c r="G96" s="142"/>
      <c r="H96" s="142"/>
      <c r="I96" s="142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BL96" s="1"/>
      <c r="CA96" s="1"/>
    </row>
    <row r="97" spans="2:79" x14ac:dyDescent="0.2">
      <c r="B97" s="111"/>
      <c r="C97" s="144"/>
      <c r="D97" s="111"/>
      <c r="E97" s="142"/>
      <c r="F97" s="142"/>
      <c r="G97" s="142"/>
      <c r="H97" s="142"/>
      <c r="I97" s="142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BL97" s="1"/>
      <c r="BM97" s="72"/>
      <c r="BN97" s="72"/>
      <c r="BO97" s="72"/>
      <c r="BP97" s="72"/>
      <c r="BQ97" s="72"/>
      <c r="BR97" s="72"/>
      <c r="BS97" s="86"/>
      <c r="BU97" s="72"/>
      <c r="BV97" s="72"/>
      <c r="BW97" s="72"/>
      <c r="BX97" s="72"/>
      <c r="BY97" s="72"/>
      <c r="BZ97" s="72"/>
      <c r="CA97" s="1"/>
    </row>
    <row r="98" spans="2:79" x14ac:dyDescent="0.2">
      <c r="B98" s="111"/>
      <c r="C98" s="144"/>
      <c r="D98" s="111"/>
      <c r="E98" s="142"/>
      <c r="F98" s="142"/>
      <c r="G98" s="142"/>
      <c r="H98" s="142"/>
      <c r="I98" s="142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BL98" s="1"/>
      <c r="BM98" s="89"/>
      <c r="BN98" s="89"/>
      <c r="BO98" s="90"/>
      <c r="BP98" s="90"/>
      <c r="BQ98" s="90"/>
      <c r="BR98" s="91"/>
      <c r="BS98" s="86"/>
      <c r="BU98" s="72"/>
      <c r="BV98" s="89"/>
      <c r="BW98" s="89"/>
      <c r="BX98" s="89"/>
      <c r="BY98" s="89"/>
      <c r="BZ98" s="89"/>
      <c r="CA98" s="1"/>
    </row>
    <row r="99" spans="2:79" x14ac:dyDescent="0.2"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BM99" s="72"/>
      <c r="BN99" s="72"/>
      <c r="BO99" s="72"/>
      <c r="BP99" s="72"/>
      <c r="BQ99" s="72"/>
      <c r="BS99" s="1"/>
      <c r="BU99" s="72"/>
      <c r="BV99" s="72"/>
      <c r="BW99" s="72"/>
      <c r="BX99" s="72"/>
      <c r="BY99" s="72"/>
      <c r="CA99" s="1"/>
    </row>
    <row r="100" spans="2:79" x14ac:dyDescent="0.2">
      <c r="B100" s="111"/>
      <c r="C100" s="111"/>
      <c r="D100" s="111"/>
      <c r="E100" s="142"/>
      <c r="F100" s="142"/>
      <c r="G100" s="142"/>
      <c r="H100" s="142"/>
      <c r="I100" s="142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BM100" s="90"/>
      <c r="BN100" s="90"/>
      <c r="BO100" s="90"/>
      <c r="BP100" s="90"/>
      <c r="BQ100" s="90"/>
      <c r="BR100" s="92"/>
      <c r="BS100" s="1"/>
      <c r="BU100" s="92"/>
      <c r="BV100" s="92"/>
      <c r="BW100" s="92"/>
      <c r="BX100" s="92"/>
      <c r="BY100" s="92"/>
      <c r="BZ100" s="92"/>
      <c r="CA100" s="1"/>
    </row>
    <row r="101" spans="2:79" x14ac:dyDescent="0.2">
      <c r="B101" s="111"/>
      <c r="C101" s="111"/>
      <c r="D101" s="111"/>
      <c r="E101" s="142"/>
      <c r="F101" s="142"/>
      <c r="G101" s="142"/>
      <c r="H101" s="142"/>
      <c r="I101" s="142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BT101" s="86"/>
      <c r="BU101" s="87"/>
      <c r="BV101" s="86"/>
      <c r="BW101" s="86"/>
      <c r="BX101" s="86"/>
      <c r="BY101" s="86"/>
    </row>
    <row r="102" spans="2:79" x14ac:dyDescent="0.2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BT102" s="86"/>
      <c r="BV102" s="86"/>
      <c r="BW102" s="86"/>
      <c r="BX102" s="86"/>
      <c r="BY102" s="86"/>
    </row>
    <row r="103" spans="2:79" x14ac:dyDescent="0.2"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BT103" s="86"/>
      <c r="BV103" s="86"/>
      <c r="BW103" s="86"/>
      <c r="BX103" s="86"/>
      <c r="BY103" s="86"/>
    </row>
    <row r="104" spans="2:79" x14ac:dyDescent="0.2"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BT104" s="86"/>
      <c r="BV104" s="86"/>
      <c r="BW104" s="86"/>
      <c r="BY104" s="86"/>
    </row>
    <row r="105" spans="2:79" x14ac:dyDescent="0.2">
      <c r="B105" s="111"/>
      <c r="C105" s="111"/>
      <c r="D105" s="111"/>
      <c r="E105" s="142"/>
      <c r="F105" s="142"/>
      <c r="G105" s="142"/>
      <c r="H105" s="142"/>
      <c r="I105" s="142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BT105" s="86"/>
      <c r="BV105" s="86"/>
      <c r="BW105" s="86"/>
      <c r="BX105" s="86"/>
      <c r="BY105" s="86"/>
    </row>
    <row r="106" spans="2:79" x14ac:dyDescent="0.2">
      <c r="E106" s="8"/>
      <c r="F106" s="8"/>
      <c r="G106" s="8"/>
      <c r="H106" s="8"/>
      <c r="I106" s="8"/>
      <c r="BT106" s="86"/>
      <c r="BV106" s="8"/>
      <c r="BW106" s="86"/>
      <c r="BX106" s="86"/>
      <c r="BY106" s="86"/>
    </row>
    <row r="107" spans="2:79" x14ac:dyDescent="0.2">
      <c r="BT107" s="86"/>
      <c r="BW107" s="86"/>
      <c r="BX107" s="86"/>
      <c r="BY107" s="86"/>
    </row>
    <row r="108" spans="2:79" x14ac:dyDescent="0.2">
      <c r="AD108" s="8"/>
      <c r="AE108" s="8"/>
      <c r="AF108" s="8"/>
      <c r="AG108" s="9"/>
      <c r="AH108" s="9"/>
      <c r="AI108" s="8"/>
      <c r="BT108" s="86"/>
      <c r="BU108" s="86"/>
      <c r="BX108" s="86"/>
      <c r="BY108" s="86"/>
    </row>
    <row r="109" spans="2:79" x14ac:dyDescent="0.2">
      <c r="BT109" s="86"/>
      <c r="BU109" s="86"/>
      <c r="BX109" s="86"/>
      <c r="BY109" s="86"/>
    </row>
    <row r="110" spans="2:79" x14ac:dyDescent="0.2">
      <c r="BT110" s="8"/>
      <c r="BU110" s="8"/>
      <c r="BW110" s="8"/>
      <c r="BX110" s="8"/>
    </row>
    <row r="117" spans="71:77" x14ac:dyDescent="0.2">
      <c r="BS117" s="1"/>
      <c r="BT117" s="8"/>
      <c r="BU117" s="8"/>
      <c r="BV117" s="8"/>
      <c r="BW117" s="8"/>
      <c r="BX117" s="8"/>
      <c r="BY117" s="8"/>
    </row>
    <row r="118" spans="71:77" x14ac:dyDescent="0.2">
      <c r="BS118" s="1"/>
    </row>
    <row r="119" spans="71:77" x14ac:dyDescent="0.2">
      <c r="BS119" s="1"/>
      <c r="BU119" s="72"/>
      <c r="BV119" s="72"/>
      <c r="BW119" s="72"/>
      <c r="BX119" s="72"/>
      <c r="BY119" s="72"/>
    </row>
    <row r="120" spans="71:77" x14ac:dyDescent="0.2">
      <c r="BS120" s="1"/>
      <c r="BU120" s="79"/>
      <c r="BV120" s="79"/>
      <c r="BW120" s="79"/>
      <c r="BX120" s="79"/>
      <c r="BY120" s="79"/>
    </row>
  </sheetData>
  <mergeCells count="41">
    <mergeCell ref="D2:J2"/>
    <mergeCell ref="BS20:BW20"/>
    <mergeCell ref="K3:K13"/>
    <mergeCell ref="C16:D16"/>
    <mergeCell ref="E16:F16"/>
    <mergeCell ref="G16:H16"/>
    <mergeCell ref="I16:J16"/>
    <mergeCell ref="BS21:BW21"/>
    <mergeCell ref="K29:L29"/>
    <mergeCell ref="K30:L30"/>
    <mergeCell ref="M21:P21"/>
    <mergeCell ref="T21:X21"/>
    <mergeCell ref="Z21:AD21"/>
    <mergeCell ref="AF21:AJ21"/>
    <mergeCell ref="AL21:AP21"/>
    <mergeCell ref="AS21:AW21"/>
    <mergeCell ref="D36:J36"/>
    <mergeCell ref="K36:L36"/>
    <mergeCell ref="B64:J64"/>
    <mergeCell ref="K64:N64"/>
    <mergeCell ref="AY21:BC21"/>
    <mergeCell ref="M66:R66"/>
    <mergeCell ref="V66:AA66"/>
    <mergeCell ref="AF66:AJ66"/>
    <mergeCell ref="K34:L34"/>
    <mergeCell ref="K35:L35"/>
    <mergeCell ref="AK1:AP1"/>
    <mergeCell ref="P64:AA64"/>
    <mergeCell ref="AC64:AN64"/>
    <mergeCell ref="AP64:BA64"/>
    <mergeCell ref="BC64:BN64"/>
    <mergeCell ref="BE21:BI21"/>
    <mergeCell ref="BK21:BO21"/>
    <mergeCell ref="M19:P20"/>
    <mergeCell ref="AF20:AP20"/>
    <mergeCell ref="AS20:AW20"/>
    <mergeCell ref="AY20:BI20"/>
    <mergeCell ref="BK20:BO20"/>
    <mergeCell ref="N1:S1"/>
    <mergeCell ref="V1:Z1"/>
    <mergeCell ref="AC1:A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MLE-12 mito stress test I</vt:lpstr>
      <vt:lpstr>MLE-12 mito stress test II</vt:lpstr>
      <vt:lpstr>MLE-12 mito stress test III</vt:lpstr>
      <vt:lpstr>BEAS-2B mito stress test I</vt:lpstr>
      <vt:lpstr>BEAS-2B mito stress test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Lemuel Mathuram</dc:creator>
  <cp:lastModifiedBy>Theodore Lemuel Mathuram</cp:lastModifiedBy>
  <dcterms:created xsi:type="dcterms:W3CDTF">2022-01-07T07:28:08Z</dcterms:created>
  <dcterms:modified xsi:type="dcterms:W3CDTF">2022-03-11T13:11:54Z</dcterms:modified>
</cp:coreProperties>
</file>