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john.magri\Downloads\"/>
    </mc:Choice>
  </mc:AlternateContent>
  <xr:revisionPtr revIDLastSave="0" documentId="13_ncr:1_{0DF7D9F2-C605-4222-9D6B-249159A2789C}" xr6:coauthVersionLast="47" xr6:coauthVersionMax="47" xr10:uidLastSave="{00000000-0000-0000-0000-000000000000}"/>
  <bookViews>
    <workbookView xWindow="2475" yWindow="2400" windowWidth="21600" windowHeight="11385" activeTab="2" xr2:uid="{00000000-000D-0000-FFFF-FFFF00000000}"/>
  </bookViews>
  <sheets>
    <sheet name="S1" sheetId="5" r:id="rId1"/>
    <sheet name="S2" sheetId="6" r:id="rId2"/>
    <sheet name="S4" sheetId="8" r:id="rId3"/>
    <sheet name="S5" sheetId="1" r:id="rId4"/>
    <sheet name="S6" sheetId="3" r:id="rId5"/>
    <sheet name="S7" sheetId="4" r:id="rId6"/>
    <sheet name="S8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5" i="1" l="1"/>
  <c r="M16" i="1"/>
  <c r="M17" i="1"/>
  <c r="L15" i="1"/>
  <c r="L16" i="1"/>
  <c r="L17" i="1"/>
  <c r="J44" i="3"/>
  <c r="J65" i="3"/>
  <c r="J68" i="3"/>
  <c r="J54" i="3"/>
  <c r="J55" i="3"/>
  <c r="J58" i="3"/>
  <c r="J40" i="3"/>
  <c r="J57" i="3"/>
  <c r="J63" i="3"/>
  <c r="J56" i="3"/>
  <c r="J50" i="3"/>
  <c r="J34" i="3"/>
  <c r="J66" i="3"/>
  <c r="J64" i="3"/>
  <c r="J62" i="3"/>
  <c r="J46" i="3"/>
  <c r="J27" i="3"/>
  <c r="J33" i="3"/>
  <c r="J61" i="3"/>
  <c r="J35" i="3"/>
  <c r="J30" i="3"/>
  <c r="J59" i="3"/>
  <c r="J20" i="3"/>
  <c r="J45" i="3"/>
  <c r="J13" i="3"/>
  <c r="J26" i="3"/>
  <c r="J38" i="3"/>
  <c r="J28" i="3"/>
  <c r="J48" i="3"/>
  <c r="J5" i="3"/>
  <c r="J41" i="3"/>
  <c r="J42" i="3"/>
  <c r="J43" i="3"/>
  <c r="J16" i="3"/>
  <c r="J24" i="3"/>
  <c r="J51" i="3"/>
  <c r="J12" i="3"/>
  <c r="J10" i="3"/>
  <c r="J31" i="3"/>
  <c r="J25" i="3"/>
  <c r="J22" i="3"/>
  <c r="J23" i="3"/>
  <c r="J11" i="3"/>
  <c r="J18" i="3"/>
  <c r="J49" i="3"/>
  <c r="J29" i="3"/>
  <c r="J60" i="3"/>
  <c r="J19" i="3"/>
  <c r="J15" i="3"/>
  <c r="J32" i="3"/>
  <c r="J14" i="3"/>
  <c r="J3" i="3"/>
  <c r="J21" i="3"/>
  <c r="J47" i="3"/>
  <c r="J53" i="3"/>
  <c r="J52" i="3"/>
  <c r="J8" i="3"/>
  <c r="J37" i="3"/>
  <c r="J17" i="3"/>
  <c r="J9" i="3"/>
  <c r="J7" i="3"/>
  <c r="J6" i="3"/>
  <c r="J36" i="3"/>
  <c r="J39" i="3"/>
  <c r="J4" i="3"/>
  <c r="J67" i="3"/>
  <c r="I65" i="3"/>
  <c r="I68" i="3"/>
  <c r="I54" i="3"/>
  <c r="I55" i="3"/>
  <c r="I58" i="3"/>
  <c r="I40" i="3"/>
  <c r="I57" i="3"/>
  <c r="I63" i="3"/>
  <c r="I56" i="3"/>
  <c r="I50" i="3"/>
  <c r="I34" i="3"/>
  <c r="I66" i="3"/>
  <c r="I64" i="3"/>
  <c r="I62" i="3"/>
  <c r="I46" i="3"/>
  <c r="I27" i="3"/>
  <c r="I33" i="3"/>
  <c r="I61" i="3"/>
  <c r="I35" i="3"/>
  <c r="I30" i="3"/>
  <c r="I59" i="3"/>
  <c r="I20" i="3"/>
  <c r="I45" i="3"/>
  <c r="I13" i="3"/>
  <c r="I26" i="3"/>
  <c r="I38" i="3"/>
  <c r="I28" i="3"/>
  <c r="I48" i="3"/>
  <c r="I5" i="3"/>
  <c r="I41" i="3"/>
  <c r="I42" i="3"/>
  <c r="I43" i="3"/>
  <c r="I16" i="3"/>
  <c r="I24" i="3"/>
  <c r="I51" i="3"/>
  <c r="I12" i="3"/>
  <c r="I10" i="3"/>
  <c r="I31" i="3"/>
  <c r="I25" i="3"/>
  <c r="I22" i="3"/>
  <c r="I23" i="3"/>
  <c r="I11" i="3"/>
  <c r="I18" i="3"/>
  <c r="I49" i="3"/>
  <c r="I29" i="3"/>
  <c r="I60" i="3"/>
  <c r="I19" i="3"/>
  <c r="I15" i="3"/>
  <c r="I32" i="3"/>
  <c r="I14" i="3"/>
  <c r="I3" i="3"/>
  <c r="I21" i="3"/>
  <c r="I47" i="3"/>
  <c r="I53" i="3"/>
  <c r="I52" i="3"/>
  <c r="I8" i="3"/>
  <c r="I37" i="3"/>
  <c r="I17" i="3"/>
  <c r="I9" i="3"/>
  <c r="I7" i="3"/>
  <c r="I6" i="3"/>
  <c r="I36" i="3"/>
  <c r="I39" i="3"/>
  <c r="I4" i="3"/>
  <c r="I44" i="3"/>
  <c r="I67" i="3"/>
  <c r="L3" i="1"/>
  <c r="L9" i="1"/>
  <c r="M3" i="1"/>
  <c r="M14" i="1"/>
  <c r="M5" i="1"/>
  <c r="M4" i="1"/>
  <c r="M6" i="1"/>
  <c r="M13" i="1"/>
  <c r="M7" i="1"/>
  <c r="M12" i="1"/>
  <c r="M10" i="1"/>
  <c r="M8" i="1"/>
  <c r="M11" i="1"/>
  <c r="M9" i="1"/>
  <c r="L14" i="1"/>
  <c r="L5" i="1"/>
  <c r="L4" i="1"/>
  <c r="L6" i="1"/>
  <c r="L13" i="1"/>
  <c r="L7" i="1"/>
  <c r="L12" i="1"/>
  <c r="L10" i="1"/>
  <c r="L8" i="1"/>
  <c r="L11" i="1"/>
  <c r="D29" i="3" l="1"/>
  <c r="D43" i="3"/>
  <c r="D54" i="3"/>
  <c r="D68" i="3"/>
  <c r="D65" i="3"/>
  <c r="D57" i="3"/>
  <c r="D32" i="3"/>
  <c r="D45" i="3"/>
  <c r="D9" i="3"/>
  <c r="D22" i="3"/>
  <c r="D26" i="3"/>
  <c r="D34" i="3"/>
  <c r="D3" i="3"/>
  <c r="D62" i="3"/>
  <c r="D67" i="3"/>
  <c r="D58" i="3"/>
  <c r="D17" i="3"/>
  <c r="D50" i="3"/>
  <c r="D46" i="3"/>
  <c r="D48" i="3"/>
  <c r="D20" i="3"/>
  <c r="D39" i="3"/>
  <c r="D36" i="3"/>
  <c r="D51" i="3"/>
  <c r="D56" i="3"/>
  <c r="D44" i="3"/>
  <c r="D8" i="3"/>
  <c r="D11" i="3"/>
  <c r="D23" i="3"/>
  <c r="D55" i="3"/>
  <c r="D31" i="3"/>
  <c r="D10" i="3"/>
  <c r="D37" i="3"/>
  <c r="D21" i="3"/>
  <c r="D64" i="3"/>
  <c r="D66" i="3"/>
  <c r="D41" i="3"/>
  <c r="D35" i="3"/>
  <c r="D24" i="3"/>
  <c r="D40" i="3"/>
  <c r="D33" i="3"/>
  <c r="D28" i="3"/>
  <c r="D27" i="3"/>
  <c r="D30" i="3"/>
  <c r="D5" i="3"/>
  <c r="D4" i="3"/>
  <c r="D13" i="3"/>
  <c r="D59" i="3"/>
  <c r="D49" i="3"/>
  <c r="D14" i="3"/>
  <c r="D6" i="3"/>
  <c r="D42" i="3"/>
  <c r="D16" i="3"/>
  <c r="D15" i="3"/>
  <c r="D7" i="3"/>
  <c r="D38" i="3"/>
  <c r="D12" i="3"/>
  <c r="D60" i="3"/>
  <c r="D52" i="3"/>
  <c r="C29" i="3"/>
  <c r="C43" i="3"/>
  <c r="C54" i="3"/>
  <c r="C68" i="3"/>
  <c r="C65" i="3"/>
  <c r="C57" i="3"/>
  <c r="C32" i="3"/>
  <c r="C45" i="3"/>
  <c r="C9" i="3"/>
  <c r="C22" i="3"/>
  <c r="C26" i="3"/>
  <c r="C34" i="3"/>
  <c r="C3" i="3"/>
  <c r="C62" i="3"/>
  <c r="C67" i="3"/>
  <c r="C58" i="3"/>
  <c r="C17" i="3"/>
  <c r="C50" i="3"/>
  <c r="C46" i="3"/>
  <c r="C48" i="3"/>
  <c r="C20" i="3"/>
  <c r="C39" i="3"/>
  <c r="C36" i="3"/>
  <c r="C51" i="3"/>
  <c r="C56" i="3"/>
  <c r="C44" i="3"/>
  <c r="C8" i="3"/>
  <c r="C11" i="3"/>
  <c r="C23" i="3"/>
  <c r="C55" i="3"/>
  <c r="C31" i="3"/>
  <c r="C10" i="3"/>
  <c r="C37" i="3"/>
  <c r="C21" i="3"/>
  <c r="C64" i="3"/>
  <c r="C66" i="3"/>
  <c r="C41" i="3"/>
  <c r="C35" i="3"/>
  <c r="C24" i="3"/>
  <c r="C40" i="3"/>
  <c r="C33" i="3"/>
  <c r="C28" i="3"/>
  <c r="C27" i="3"/>
  <c r="C30" i="3"/>
  <c r="C5" i="3"/>
  <c r="C4" i="3"/>
  <c r="C13" i="3"/>
  <c r="C59" i="3"/>
  <c r="C49" i="3"/>
  <c r="C14" i="3"/>
  <c r="C6" i="3"/>
  <c r="C42" i="3"/>
  <c r="C16" i="3"/>
  <c r="C15" i="3"/>
  <c r="C7" i="3"/>
  <c r="C38" i="3"/>
  <c r="C12" i="3"/>
  <c r="C60" i="3"/>
  <c r="C52" i="3"/>
  <c r="D61" i="3"/>
  <c r="C61" i="3"/>
</calcChain>
</file>

<file path=xl/sharedStrings.xml><?xml version="1.0" encoding="utf-8"?>
<sst xmlns="http://schemas.openxmlformats.org/spreadsheetml/2006/main" count="780" uniqueCount="423">
  <si>
    <t>se</t>
  </si>
  <si>
    <t>4.11x10-9</t>
  </si>
  <si>
    <t>1.73x10-4</t>
  </si>
  <si>
    <t>8.05x10-16</t>
  </si>
  <si>
    <t>1.46x10-6</t>
  </si>
  <si>
    <t>4.25x10-5</t>
  </si>
  <si>
    <t>5.37x10-7</t>
  </si>
  <si>
    <t>1.26x10-20</t>
  </si>
  <si>
    <t>8.66x10-13</t>
  </si>
  <si>
    <t>7.86x10-26</t>
  </si>
  <si>
    <t>5.08x10-24</t>
  </si>
  <si>
    <t>1.04x10-22</t>
  </si>
  <si>
    <t>3.62x10-30</t>
  </si>
  <si>
    <t>Stroke-specific code from hospital/death records</t>
  </si>
  <si>
    <t>Stroke-specific code from primary care</t>
  </si>
  <si>
    <t>Stroke-specific code from any medical setting</t>
  </si>
  <si>
    <t>Broad CVD code from hospital/death records</t>
  </si>
  <si>
    <t>Broad CVD  code from any medical setting</t>
  </si>
  <si>
    <t>Broad CVD code from primary care</t>
  </si>
  <si>
    <t>Stroke-specific or broad CVD code from hospital/death records</t>
  </si>
  <si>
    <t>Stroke-specific or broad CVD code from primary care</t>
  </si>
  <si>
    <t>Stroke-specific or broad CVD code from any medical setting</t>
  </si>
  <si>
    <t>Specific self-reported stroke event</t>
  </si>
  <si>
    <t>Specific or non-specific self-reported stroke event</t>
  </si>
  <si>
    <t>Any code or self-reported event</t>
  </si>
  <si>
    <t>Nr cases</t>
  </si>
  <si>
    <t>Nr cases + controls</t>
  </si>
  <si>
    <t>h2</t>
  </si>
  <si>
    <t xml:space="preserve">0.0096 (0.0012) </t>
  </si>
  <si>
    <t xml:space="preserve">0.003 (0.001) </t>
  </si>
  <si>
    <t>0.0075 (6e-04)</t>
  </si>
  <si>
    <t>Genetic covariance</t>
  </si>
  <si>
    <t xml:space="preserve">0.0023 (0.001) </t>
  </si>
  <si>
    <t>0.0047 (7e-04)</t>
  </si>
  <si>
    <t xml:space="preserve">0.004 (8e-04) </t>
  </si>
  <si>
    <t xml:space="preserve">0.008 (7e-04) </t>
  </si>
  <si>
    <t xml:space="preserve">0.0022 (7e-04) </t>
  </si>
  <si>
    <t xml:space="preserve">0.0047 (5e-04) </t>
  </si>
  <si>
    <t xml:space="preserve">0.0025 (9e-04) </t>
  </si>
  <si>
    <t xml:space="preserve">0.0039 (6e-04) </t>
  </si>
  <si>
    <t xml:space="preserve">0.0023 (8e-04) </t>
  </si>
  <si>
    <t xml:space="preserve">0.0052 (6e-04) </t>
  </si>
  <si>
    <t xml:space="preserve">0.0059 (0.0011) </t>
  </si>
  <si>
    <t>0.0088 (6e-04)</t>
  </si>
  <si>
    <t xml:space="preserve">0.0047 (9e-04) </t>
  </si>
  <si>
    <t xml:space="preserve">0.0062 (6e-04) </t>
  </si>
  <si>
    <t xml:space="preserve">0.0076 (0.001) </t>
  </si>
  <si>
    <t>0.0095 (6e-04)</t>
  </si>
  <si>
    <t xml:space="preserve">0.005 (8e-04) </t>
  </si>
  <si>
    <t>0.0064 (0.001)</t>
  </si>
  <si>
    <t xml:space="preserve">0.0076 (5e-04) </t>
  </si>
  <si>
    <t xml:space="preserve">0.0093 (0.001) </t>
  </si>
  <si>
    <t>0.0101 (7e-04)</t>
  </si>
  <si>
    <t>rg</t>
  </si>
  <si>
    <t>lower 95% CI</t>
  </si>
  <si>
    <t>upper 95% CI</t>
  </si>
  <si>
    <t>Stroke-specific code from any medical setting vs Broad CVD code from any medical setting</t>
  </si>
  <si>
    <t>Broad CVD code from any medical setting vs Specific or non-specific self-reported stroke event</t>
  </si>
  <si>
    <t xml:space="preserve">Specific or non-specific self-reported stroke event vs Stroke-specific code from any medical setting </t>
  </si>
  <si>
    <t>Megastroke OR</t>
  </si>
  <si>
    <t>Megastroke  p-value</t>
  </si>
  <si>
    <t>Stroke-specific code from hospital/death records OR (95% CI)</t>
  </si>
  <si>
    <t>Stroke-specific code from hospital/death records p-value</t>
  </si>
  <si>
    <t>Stroke-specific code from primary care OR (95% CI)</t>
  </si>
  <si>
    <t>Stroke-specific code from primary care p-value</t>
  </si>
  <si>
    <t>Stroke-specific code from any medical setting OR (95% CI)</t>
  </si>
  <si>
    <t>Stroke-specific code from any medical setting p-value</t>
  </si>
  <si>
    <t>Broad CVD code from hospital/death records OR (95% CI)</t>
  </si>
  <si>
    <t>Broad CVD code from hospital/death records p-value</t>
  </si>
  <si>
    <t>Broad CVD code from primary care OR (95% CI)</t>
  </si>
  <si>
    <t>Broad CVD code from primary care p-value</t>
  </si>
  <si>
    <t>Broad CVD code from any medical setting OR (95% CI)</t>
  </si>
  <si>
    <t>Broad CVD code from any medical setting p-value</t>
  </si>
  <si>
    <t>Stroke-specific or broad CVD code from hospital/death records OR (95% CI)</t>
  </si>
  <si>
    <t>Stroke-specific or broad CVD code from hospital/death records p-value</t>
  </si>
  <si>
    <t>Stroke-specific or broad CVD code from primary care OR (95% CI)</t>
  </si>
  <si>
    <t>Stroke-specific or broad CVD code from primary care p-value</t>
  </si>
  <si>
    <t>Stroke-specific or Broad CVD code from any medical setting OR (95% CI)</t>
  </si>
  <si>
    <t>Stroke-specific or Broad CVD code from any medical setting p-value</t>
  </si>
  <si>
    <t>Specific self-reported stroke event OR (95% CI)</t>
  </si>
  <si>
    <t>Specific self-reported stroke event p-value</t>
  </si>
  <si>
    <t>Specific or non-specific self-reported stroke event OR (95% CI)</t>
  </si>
  <si>
    <t>Specific or non-specific self-reported stroke event p-value</t>
  </si>
  <si>
    <t>Any code or self-reported event OR (95% CI)</t>
  </si>
  <si>
    <t>Any code or self-reported event p-value</t>
  </si>
  <si>
    <t>CHR1: rs1052053 (PMF1–SEMA4A)</t>
  </si>
  <si>
    <t>G/A</t>
  </si>
  <si>
    <t>0.97 (0.94-1.01)</t>
  </si>
  <si>
    <t>0.95 (0.9-0.99)</t>
  </si>
  <si>
    <t>0.97 (0.94-1)</t>
  </si>
  <si>
    <t>0.99 (0.95-1.03)</t>
  </si>
  <si>
    <t>0.99 (0.94-1.03)</t>
  </si>
  <si>
    <t>0.98 (0.95-1.02)</t>
  </si>
  <si>
    <t>0.98 (0.95-1)</t>
  </si>
  <si>
    <t>0.97 (0.93-1)</t>
  </si>
  <si>
    <t>0.97 (0.95-0.99)</t>
  </si>
  <si>
    <t>CHR9: rs10820405 (LINC01492)</t>
  </si>
  <si>
    <t>0.96 (0.92-1)</t>
  </si>
  <si>
    <t>0.98 (0.93-1.04)</t>
  </si>
  <si>
    <t>1.03 (0.98-1.07)</t>
  </si>
  <si>
    <t>1.03 (0.98-1.09)</t>
  </si>
  <si>
    <t>1.03 (0.99-1.07)</t>
  </si>
  <si>
    <t>0.99 (0.96-1.02)</t>
  </si>
  <si>
    <t>1.01 (0.97-1.05)</t>
  </si>
  <si>
    <t>1 (0.97-1.03)</t>
  </si>
  <si>
    <t>0.99 (0.95-1.04)</t>
  </si>
  <si>
    <t>0.98 (0.94-1.02)</t>
  </si>
  <si>
    <t>1 (0.97-1.02)</t>
  </si>
  <si>
    <t>CHR17: rs11867415 (PRPF8)</t>
  </si>
  <si>
    <t>1.03 (0.95-1.11)</t>
  </si>
  <si>
    <t>0.94 (0.85-1.03)</t>
  </si>
  <si>
    <t>1 (0.94-1.07)</t>
  </si>
  <si>
    <t>0.98 (0.9-1.06)</t>
  </si>
  <si>
    <t>1.05 (0.95-1.15)</t>
  </si>
  <si>
    <t>0.99 (0.92-1.06)</t>
  </si>
  <si>
    <t>1.01 (0.95-1.06)</t>
  </si>
  <si>
    <t>0.99 (0.93-1.06)</t>
  </si>
  <si>
    <t>1 (0.95-1.04)</t>
  </si>
  <si>
    <t>1.01 (0.93-1.09)</t>
  </si>
  <si>
    <t>1.02 (0.95-1.09)</t>
  </si>
  <si>
    <t>1.01 (0.96-1.05)</t>
  </si>
  <si>
    <t>CHR5: rs11957829 (LOC100505841)</t>
  </si>
  <si>
    <t>A/G</t>
  </si>
  <si>
    <t>1.04 (0.99-1.09)</t>
  </si>
  <si>
    <t>1.02 (0.96-1.08)</t>
  </si>
  <si>
    <t>1 (0.96-1.05)</t>
  </si>
  <si>
    <t>0.99 (0.93-1.05)</t>
  </si>
  <si>
    <t>1 (0.96-1.04)</t>
  </si>
  <si>
    <t>1.02 (0.99-1.06)</t>
  </si>
  <si>
    <t>1.02 (0.99-1.05)</t>
  </si>
  <si>
    <t>1.01 (0.96-1.06)</t>
  </si>
  <si>
    <t>1.02 (0.98-1.07)</t>
  </si>
  <si>
    <t>CHR 1: rs12037987 (WNT2B)</t>
  </si>
  <si>
    <t>C/T</t>
  </si>
  <si>
    <t>1.03 (0.96-1.10)</t>
  </si>
  <si>
    <t>1.03 (0.95-1.13)</t>
  </si>
  <si>
    <t>1.01 (0.96-1.08)</t>
  </si>
  <si>
    <t>1.01 (0.94-1.09)</t>
  </si>
  <si>
    <t>1.01 (0.92-1.09)</t>
  </si>
  <si>
    <t>1 (0.94-1.06)</t>
  </si>
  <si>
    <t>1.02 (0.97-1.07)</t>
  </si>
  <si>
    <t>1.04 (0.97-1.1)</t>
  </si>
  <si>
    <t>1.02 (0.98-1.06)</t>
  </si>
  <si>
    <t>CHR1: rs12124533 (TSPAN2)</t>
  </si>
  <si>
    <t>T/C</t>
  </si>
  <si>
    <t>1 (0.95-1.06)</t>
  </si>
  <si>
    <t>1.02 (0.98-1.05)</t>
  </si>
  <si>
    <t>1.02 (0.99-1.04)</t>
  </si>
  <si>
    <t>1.01 (0.98-1.03)</t>
  </si>
  <si>
    <t>CHR16: rs12445022 (ZCCHC14)</t>
  </si>
  <si>
    <t>1.04 (1-1.08)</t>
  </si>
  <si>
    <t>1.03 (0.98-1.08)</t>
  </si>
  <si>
    <t>1.03 (1-1.07)</t>
  </si>
  <si>
    <t>1.04 (1-1.09)</t>
  </si>
  <si>
    <t>1.02 (1-1.05)</t>
  </si>
  <si>
    <t>1.04 (1-1.07)</t>
  </si>
  <si>
    <t>1.03 (1-1.05)</t>
  </si>
  <si>
    <t>1.01 (0.98-1.05)</t>
  </si>
  <si>
    <t>1.02 (1-1.04)</t>
  </si>
  <si>
    <t>CHR16: rs12932445 (ZFHX3)</t>
  </si>
  <si>
    <t>0.99 (0.94-1.05)</t>
  </si>
  <si>
    <t>1.03 (0.99-1.06)</t>
  </si>
  <si>
    <t>1.01 (0.99-1.04)</t>
  </si>
  <si>
    <t>1.03 (0.99-1.08)</t>
  </si>
  <si>
    <t>1.01 (0.98-1.04)</t>
  </si>
  <si>
    <t>CHR4: rs13143308 (PITX2)</t>
  </si>
  <si>
    <t>T/G</t>
  </si>
  <si>
    <t>1.10 (1.05-1.14)</t>
  </si>
  <si>
    <t>1.09 (1.03-1.15)</t>
  </si>
  <si>
    <t>1.09 (1.05-1.13)</t>
  </si>
  <si>
    <t>1.08 (1.04-1.14)</t>
  </si>
  <si>
    <t>1.05 (1-1.11)</t>
  </si>
  <si>
    <t>1.06 (1.02-1.1)</t>
  </si>
  <si>
    <t>1.09 (1.06-1.13)</t>
  </si>
  <si>
    <t>1.07 (1.03-1.11)</t>
  </si>
  <si>
    <t>1.08 (1.05-1.11)</t>
  </si>
  <si>
    <t>1.07 (1.04-1.1)</t>
  </si>
  <si>
    <t>CHR6: rs16896398 (SLC22A7–ZNF318)</t>
  </si>
  <si>
    <t>T/A</t>
  </si>
  <si>
    <t>0.97 (0.92-1.02)</t>
  </si>
  <si>
    <t>0.99 (0.96-1.03)</t>
  </si>
  <si>
    <t>0.98 (0.95-1.01)</t>
  </si>
  <si>
    <t>1 (0.98-1.02)</t>
  </si>
  <si>
    <t>1 (0.97-1.04)</t>
  </si>
  <si>
    <t>1 (0.98-1.03)</t>
  </si>
  <si>
    <t>CHR4: rs17612742 (EDNRA)</t>
  </si>
  <si>
    <t>0.96 (0.91-1.01)</t>
  </si>
  <si>
    <t>0.98 (0.92-1.04)</t>
  </si>
  <si>
    <t>0.97 (0.93-1.01)</t>
  </si>
  <si>
    <t>1.01 (0.96-1.07)</t>
  </si>
  <si>
    <t>1.04 (0.98-1.11)</t>
  </si>
  <si>
    <t>1.04 (0.99-1.08)</t>
  </si>
  <si>
    <t>1 (0.94-1.05)</t>
  </si>
  <si>
    <t>0.98 (0.93-1.03)</t>
  </si>
  <si>
    <t>CHR7: rs2107595 (HDAC9–TWIST1)</t>
  </si>
  <si>
    <t>1.08 (1.03-1.13)</t>
  </si>
  <si>
    <t>1.06 (1-1.13)</t>
  </si>
  <si>
    <t>1.07 (1.03-1.12)</t>
  </si>
  <si>
    <t>1.05 (0.99-1.11)</t>
  </si>
  <si>
    <t>1.05 (1.01-1.1)</t>
  </si>
  <si>
    <t>1.05 (1.02-1.09)</t>
  </si>
  <si>
    <t>1.07 (1.02-1.12)</t>
  </si>
  <si>
    <t>1.06 (1.03-1.09)</t>
  </si>
  <si>
    <t>CHR19: rs2229383 (ILF3–SLC44A2)</t>
  </si>
  <si>
    <t>0.95 (0.91-1)</t>
  </si>
  <si>
    <t>0.97 (0.93-1.02)</t>
  </si>
  <si>
    <t>0.96 (0.93-0.99)</t>
  </si>
  <si>
    <t>0.99 (0.97-1.01)</t>
  </si>
  <si>
    <t>1.01 (0.97-1.04)</t>
  </si>
  <si>
    <t>CHR10: rs2295786 (SH3PXD2A)</t>
  </si>
  <si>
    <t>A/T</t>
  </si>
  <si>
    <t>1.08 (1.04-1.11)</t>
  </si>
  <si>
    <t>1.06 (1.01-1.11)</t>
  </si>
  <si>
    <t>1.07 (1.04-1.11)</t>
  </si>
  <si>
    <t>0.99 (0.94-1.04)</t>
  </si>
  <si>
    <t>1.04 (1.02-1.07)</t>
  </si>
  <si>
    <t>1.05 (1.01-1.09)</t>
  </si>
  <si>
    <t>1.04 (1.01-1.08)</t>
  </si>
  <si>
    <t>1.05 (1.03-1.07)</t>
  </si>
  <si>
    <t>CHR12: rs3184504 (SH2B3)</t>
  </si>
  <si>
    <t>1.05 (1.01-1.08)</t>
  </si>
  <si>
    <t>1.04 (1.01-1.07)</t>
  </si>
  <si>
    <t>1.01 (0.97-1.06)</t>
  </si>
  <si>
    <t>1.03 (1-1.06)</t>
  </si>
  <si>
    <t>1.06 (1.03-1.1)</t>
  </si>
  <si>
    <t>1.03 (1.01-1.05)</t>
  </si>
  <si>
    <t>CHR12: rs35436 (TBX3)</t>
  </si>
  <si>
    <t>1.05 (1.02-1.08)</t>
  </si>
  <si>
    <t>CHR7: rs42039 (CDK6)</t>
  </si>
  <si>
    <t>CHR15: rs4932370 (FURIN-FES)</t>
  </si>
  <si>
    <t>CHR6: rs4959130 (FOXF2)</t>
  </si>
  <si>
    <t>1.08 (1.01-1.15)</t>
  </si>
  <si>
    <t>1.06 (1.02-1.11)</t>
  </si>
  <si>
    <t>1.02 (0.97-1.08)</t>
  </si>
  <si>
    <t>1.01 (0.95-1.08)</t>
  </si>
  <si>
    <t>1.02 (0.97-1.06)</t>
  </si>
  <si>
    <t>1.04 (0.99-1.1)</t>
  </si>
  <si>
    <t>CHR9: rs635634 (ABO)</t>
  </si>
  <si>
    <t>1.08 (1.02-1.14)</t>
  </si>
  <si>
    <t>1.08 (1.03-1.12)</t>
  </si>
  <si>
    <t>1.09 (1.04-1.15)</t>
  </si>
  <si>
    <t>1.1 (1.05-1.14)</t>
  </si>
  <si>
    <t>1.05 (1.02-1.07)</t>
  </si>
  <si>
    <t>CHR4: rs6825454 (FGA)</t>
  </si>
  <si>
    <t>0.99 (0.95-1.02)</t>
  </si>
  <si>
    <t>1.01 (0.99-1.03)</t>
  </si>
  <si>
    <t>CHR5: rs6891174 (NKX2-5)</t>
  </si>
  <si>
    <t>CHR12: rs7304841 (PDE3A)</t>
  </si>
  <si>
    <t>A/C</t>
  </si>
  <si>
    <t>1.07 (1.02-1.11)</t>
  </si>
  <si>
    <t>1.04 (1.01-1.06)</t>
  </si>
  <si>
    <t>CHR9: rs7859727 (Chr9p21)</t>
  </si>
  <si>
    <t>1.04 (1.02-1.06)</t>
  </si>
  <si>
    <t>CHR19: rs8103309 (SMARCA4–LDLR)</t>
  </si>
  <si>
    <t>CHR 1: rs880315 (CASZ1)</t>
  </si>
  <si>
    <t>1 (0.95-1.05)</t>
  </si>
  <si>
    <t>CHR13: rs9526212 (LRCH1)</t>
  </si>
  <si>
    <t>1.06 (1.01-1.12)</t>
  </si>
  <si>
    <t>1.03 (1.01-1.06)</t>
  </si>
  <si>
    <t>1.06 (1.01-1.1)</t>
  </si>
  <si>
    <t>CHR2: rs12476527 (KCNK3)</t>
  </si>
  <si>
    <t>G/T</t>
  </si>
  <si>
    <t>N/A</t>
  </si>
  <si>
    <t>CHR1: rs146390073 (RGS7)</t>
  </si>
  <si>
    <t>CHR11: rs2005108 (MMP12)</t>
  </si>
  <si>
    <t>CHR4: rs34311906 (ANK2)</t>
  </si>
  <si>
    <t>CHR3: rs7610618 (TM4SF4–TM4SF1)</t>
  </si>
  <si>
    <t>N/A: Megastroke SNP not in our dataset. For rs12476527, rs2005108 and rs34311906, a SNP in close LD (r2&gt;0.7) was available in our dataset, but the p-value was not significant for any phenotype. rs146390073 and rs7610618 did not have SNPs in close LD available in our dataset, so these loci are not represented in these data.</t>
  </si>
  <si>
    <t xml:space="preserve">Red font: replicated SNPs; Bold red font: significant p-value; </t>
  </si>
  <si>
    <t>Primary care records</t>
  </si>
  <si>
    <t>Self-reported events</t>
  </si>
  <si>
    <t>March 2019</t>
  </si>
  <si>
    <t>September 2019</t>
  </si>
  <si>
    <t>At the point of recruitment (data collected at the initial assessment visit 2006-2010)</t>
  </si>
  <si>
    <t>32% vs 68%</t>
  </si>
  <si>
    <t>46% vs 54%</t>
  </si>
  <si>
    <t>100% vs 0%</t>
  </si>
  <si>
    <t>Hospital / Death records</t>
  </si>
  <si>
    <t>408,210</t>
  </si>
  <si>
    <t>191,146</t>
  </si>
  <si>
    <r>
      <t>Latest data update used for this project</t>
    </r>
    <r>
      <rPr>
        <b/>
        <vertAlign val="superscript"/>
        <sz val="12"/>
        <color theme="1"/>
        <rFont val="Calibri"/>
        <family val="2"/>
        <scheme val="minor"/>
      </rPr>
      <t>1</t>
    </r>
  </si>
  <si>
    <r>
      <t>Nr UKB participants covered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</si>
  <si>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r>
      <t>% Prevalent vs % Incident cases</t>
    </r>
    <r>
      <rPr>
        <b/>
        <vertAlign val="superscript"/>
        <sz val="12"/>
        <color theme="1"/>
        <rFont val="Calibri"/>
        <family val="2"/>
        <scheme val="minor"/>
      </rPr>
      <t>3</t>
    </r>
  </si>
  <si>
    <r>
      <t xml:space="preserve">3 </t>
    </r>
    <r>
      <rPr>
        <sz val="12"/>
        <color theme="1"/>
        <rFont val="Calibri"/>
        <family val="2"/>
        <scheme val="minor"/>
      </rPr>
      <t>Prevalent case: event code or self-report before recruitment to UKB; Incident case: event code or self-report after recruitment to UKB;</t>
    </r>
  </si>
  <si>
    <t>Sex (% female)</t>
  </si>
  <si>
    <t>Mean age at recruitment (years)</t>
  </si>
  <si>
    <t xml:space="preserve">Median age at recruitment (years) </t>
  </si>
  <si>
    <t>Mean Townsend deprivation index at recruitment</t>
  </si>
  <si>
    <t>Median Townsend deprivation index at recruitment</t>
  </si>
  <si>
    <r>
      <rPr>
        <vertAlign val="superscript"/>
        <sz val="12"/>
        <color theme="1"/>
        <rFont val="Calibri"/>
        <family val="2"/>
        <scheme val="minor"/>
      </rPr>
      <t>1</t>
    </r>
    <r>
      <rPr>
        <sz val="12"/>
        <color theme="1"/>
        <rFont val="Calibri"/>
        <family val="2"/>
        <scheme val="minor"/>
      </rPr>
      <t>Retrospective timeline of the available data can be viewed at: https://biobank.ctsu.ox.ac.uk/crystal/exinfo.cgi?src=timelines</t>
    </r>
  </si>
  <si>
    <t>Any code or self-reported event vs Stroke-specific code from any medical setting</t>
  </si>
  <si>
    <t>Any code or self-reported event vs Broad CVD code from primary care</t>
  </si>
  <si>
    <t>Any code or self-reported event vs Broad CVD code from hospital/death records</t>
  </si>
  <si>
    <t>Any code or self-reported event vs Broad CVD code from any medical setting</t>
  </si>
  <si>
    <t>Stroke-specific or Broad CVD code from any medical setting vs Any code or self-reported event</t>
  </si>
  <si>
    <t>Stroke-specific or Broad CVD code from any medical setting vs Stroke-specific code from any medical setting</t>
  </si>
  <si>
    <t>Stroke-specific or Broad CVD code from any medical setting vs Broad CVD code from any medical setting</t>
  </si>
  <si>
    <t>Stroke-specific or Broad CVD code from any medical setting vs Broad CVD code from primary care</t>
  </si>
  <si>
    <t>Stroke-specific or Broad CVD code from any medical setting vs Broad CVD code from hospital/death records</t>
  </si>
  <si>
    <t>Stroke-specific code from any medical setting vs Broad CVD code from primary care</t>
  </si>
  <si>
    <t>Stroke-specific code from any medical setting vs Broad CVD code from hospital/death records</t>
  </si>
  <si>
    <t>Broad CVD code from any medical setting vs Broad CVD code from primary care</t>
  </si>
  <si>
    <t>Broad CVD code from any medical setting vs Broad CVD code from hospital/death records</t>
  </si>
  <si>
    <t>Broad CVD code from hospital/death records vs Broad CVD code from primary care</t>
  </si>
  <si>
    <t>Any code or self-reported event vs Stroke-specific or Broad CVD code from hospital/death record</t>
  </si>
  <si>
    <t>Stroke-specific or Broad CVD code from hospital/death record vs Stroke-specific or Broad CVD code from any medical setting</t>
  </si>
  <si>
    <t>Stroke-specific or Broad CVD code from hospital/death record vs Stroke-specific code from any medical setting</t>
  </si>
  <si>
    <t>Stroke-specific or Broad CVD code from hospital/death record vs  Broad CVD code from primary care</t>
  </si>
  <si>
    <t>Stroke-specific or Broad CVD code from hospital/death record vs  Broad CVD code from hospital/death records</t>
  </si>
  <si>
    <t>Stroke-specific or Broad CVD code from hospital/death record vs  Broad CVD code from any medical setting</t>
  </si>
  <si>
    <t>Stroke-specific or Broad CVD code from hospital/death record vs Stroke-specific or Broad CVD code from primary care</t>
  </si>
  <si>
    <t>Stroke-specific or Broad CVD code from hospital/death record vs Stroke-specific code from primary care</t>
  </si>
  <si>
    <t>Stroke-specific or Broad CVD code from hospital/death record vs Specific or non-specific self-reported stroke event</t>
  </si>
  <si>
    <t>Stroke-specific or Broad CVD code from hospital/death record vs Specific self-reported stroke event</t>
  </si>
  <si>
    <t>Stroke-specific code from hospital/death record vs Stroke-specific code from any medical setting</t>
  </si>
  <si>
    <t xml:space="preserve">Stroke-specific code from hospital/death record vs Any code or self-reported event </t>
  </si>
  <si>
    <t>Stroke-specific code from hospital/death record vs Stroke-specific or Broad CVD code from any medical setting</t>
  </si>
  <si>
    <t>Stroke-specific code from hospital/death record vs Broad CVD code from primary care</t>
  </si>
  <si>
    <t>Stroke-specific code from hospital/death record vs Broad CVD code from hospital/death records</t>
  </si>
  <si>
    <t>Stroke-specific code from hospital/death record vs Broad CVD code from any medical setting</t>
  </si>
  <si>
    <t>Stroke-specific code from hospital/death record vs Stroke-specific or Broad CVD code from hospital/death record</t>
  </si>
  <si>
    <t>Stroke-specific code from hospital/death record vs Stroke-specific or Broad CVD code from primary care</t>
  </si>
  <si>
    <t>Stroke-specific code from hospital/death record vs Stroke-specific code from primary care</t>
  </si>
  <si>
    <t>Stroke-specific code from hospital/death record vs  Specific or non-specific self-reported stroke event</t>
  </si>
  <si>
    <t>Stroke-specific code from hospital/death record vs  Specific self-reported stroke event</t>
  </si>
  <si>
    <t>Stroke-specific or Broad CVD code from primary care vs Any code or self-reported event</t>
  </si>
  <si>
    <t>Stroke-specific or Broad CVD code from primary care vs Stroke-specific or Broad CVD code from any medical setting</t>
  </si>
  <si>
    <t>Stroke-specific or Broad CVD code from primary care vs Stroke-specific code from any medical setting</t>
  </si>
  <si>
    <t>Stroke-specific or Broad CVD code from primary care vs Broad CVD code from primary care</t>
  </si>
  <si>
    <t>Stroke-specific or Broad CVD code from primary care vs Broad CVD code from hospital/death records</t>
  </si>
  <si>
    <t>Stroke-specific or Broad CVD code from primary care vs Broad CVD code from any medical setting</t>
  </si>
  <si>
    <t xml:space="preserve">Stroke-specific or Broad CVD code from primary care vs Stroke-specific code from primary care </t>
  </si>
  <si>
    <t>Stroke-specific code from primary care vs Any code or self-reported event</t>
  </si>
  <si>
    <t>Stroke-specific code from primary care vs Stroke-specific or Broad CVD code from any medical setting</t>
  </si>
  <si>
    <t>Stroke-specific code from primary care vs Stroke-specific code from any medical setting</t>
  </si>
  <si>
    <t>Stroke-specific code from primary care vs Broad CVD code from any medical setting</t>
  </si>
  <si>
    <t>Stroke-specific code from primary care vs Broad CVD code from primary care</t>
  </si>
  <si>
    <t>Stroke-specific code from primary care vs Broad CVD code from hospital/death records</t>
  </si>
  <si>
    <t>Specific or non-specific self-reported stroke event vs Any code or self-reported event</t>
  </si>
  <si>
    <t>Specific or non-specific self-reported stroke event vs Stroke-specific or Broad CVD code from any medical setting</t>
  </si>
  <si>
    <t>Specific or non-specific self-reported stroke event vs Broad CVD code from primary care</t>
  </si>
  <si>
    <t>Specific or non-specific self-reported stroke event vs Broad CVD code from hospital/death records</t>
  </si>
  <si>
    <t>Specific or non-specific self-reported stroke event vs Stroke-specific code from primary care</t>
  </si>
  <si>
    <t>Specific self-reported stroke event vs Broad CVD code from primary care</t>
  </si>
  <si>
    <t>Specific self-reported stroke event vs Broad CVD code from hospital/death records</t>
  </si>
  <si>
    <t>Specific self-reported stroke event vs Stroke-specific or Broad CVD code from primary care</t>
  </si>
  <si>
    <t>Specific self-reported stroke event vs Stroke-specific code from primary care</t>
  </si>
  <si>
    <t>Specific self-reported stroke event vs Any code or self-reported event</t>
  </si>
  <si>
    <t>Specific self-reported stroke event vs Stroke-specific or Broad CVD code from any medical setting</t>
  </si>
  <si>
    <r>
      <rPr>
        <vertAlign val="super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Primary care data is currently available for a subset of 47% of UKB participants only (for non-Covid19 research)</t>
    </r>
  </si>
  <si>
    <t>All UKB white British ancestry participants Nr=408,210</t>
  </si>
  <si>
    <t>Subset of UKB white British ancestry participants with primary care data             Nr=191,146</t>
  </si>
  <si>
    <t>Supplementary Table 1. Datasources and the timelines they cover</t>
  </si>
  <si>
    <t>Supplementary Table 2. Comparison of the subset of participants with primary care data againist the total UKB white British ancestry population</t>
  </si>
  <si>
    <t>p-value (significant difference from 0)</t>
  </si>
  <si>
    <t>p-value (significant difference from 1)</t>
  </si>
  <si>
    <t>Phenotypes being compared</t>
  </si>
  <si>
    <t>*Megastroke (comparison dataset)</t>
  </si>
  <si>
    <t>UK Biobank risk allele frequency</t>
  </si>
  <si>
    <t>CHR: chromosome; OR: odds ratio; CI: confidence interval;</t>
  </si>
  <si>
    <t>se: standard error; CI: confidence interval</t>
  </si>
  <si>
    <t>CI: confidence interval; se: standard error; H2: heritability</t>
  </si>
  <si>
    <t>Bonferroni corrected  lower CI</t>
  </si>
  <si>
    <t>Bonferroni corrected  upper CI</t>
  </si>
  <si>
    <t>Specific or non-specific self-reported stroke event vs Stroke-specific or Broad CVD code from primary care</t>
  </si>
  <si>
    <t>Specific self-reported stroke event vs Specific or non-specific self-reported stroke event</t>
  </si>
  <si>
    <t xml:space="preserve">Specific self-reported stroke event vs Stroke-specific code from any medical setting </t>
  </si>
  <si>
    <t>Specific self-reported stroke event vs Broad CVD code from any medical setting</t>
  </si>
  <si>
    <t>Known stroke genetic locus</t>
  </si>
  <si>
    <t>N = 8,665</t>
  </si>
  <si>
    <t>Broad CVD code from any medical setting</t>
  </si>
  <si>
    <t>N = 8,085</t>
  </si>
  <si>
    <t>Stroke-specific or Broad CVD code from any medical setting</t>
  </si>
  <si>
    <t>N = 16,750</t>
  </si>
  <si>
    <t>N = 7,536</t>
  </si>
  <si>
    <t>N = 19,449</t>
  </si>
  <si>
    <t>rs880315</t>
  </si>
  <si>
    <t>rs12037987</t>
  </si>
  <si>
    <t>rs146390073</t>
  </si>
  <si>
    <t>rs12476527</t>
  </si>
  <si>
    <t>rs7610618</t>
  </si>
  <si>
    <t>rs34311906</t>
  </si>
  <si>
    <t>rs17612742</t>
  </si>
  <si>
    <t>rs6825454</t>
  </si>
  <si>
    <t>rs11957829</t>
  </si>
  <si>
    <t>rs6891174</t>
  </si>
  <si>
    <t>rs16896398</t>
  </si>
  <si>
    <t>rs42039</t>
  </si>
  <si>
    <t>rs7859727</t>
  </si>
  <si>
    <t>rs10820405</t>
  </si>
  <si>
    <t>rs2295786</t>
  </si>
  <si>
    <t>rs7304841</t>
  </si>
  <si>
    <t>rs35436</t>
  </si>
  <si>
    <t>rs9526212</t>
  </si>
  <si>
    <t>rs4932370</t>
  </si>
  <si>
    <t>rs11867415</t>
  </si>
  <si>
    <t>rs2229383</t>
  </si>
  <si>
    <t>rs8103309</t>
  </si>
  <si>
    <t>rs12124533</t>
  </si>
  <si>
    <t>rs1052053</t>
  </si>
  <si>
    <t>rs13143308</t>
  </si>
  <si>
    <t>rs4959130</t>
  </si>
  <si>
    <t>rs2107595</t>
  </si>
  <si>
    <t>rs635634</t>
  </si>
  <si>
    <t>rs2005108</t>
  </si>
  <si>
    <t xml:space="preserve">rs3184504 </t>
  </si>
  <si>
    <t>rs12932445</t>
  </si>
  <si>
    <t>rs12445022</t>
  </si>
  <si>
    <t xml:space="preserve">Red font: SNPs which were replicated. </t>
  </si>
  <si>
    <r>
      <t xml:space="preserve">Blue font: SNPs were replication power was </t>
    </r>
    <r>
      <rPr>
        <sz val="11"/>
        <color theme="1"/>
        <rFont val="Calibri"/>
        <family val="2"/>
      </rPr>
      <t>≥80%</t>
    </r>
  </si>
  <si>
    <t>Phenotype compared againist MEGASTROKE*</t>
  </si>
  <si>
    <t>MEGASTROKE stroke-significant locus</t>
  </si>
  <si>
    <t>MEGASTROKE risk allele / other allele</t>
  </si>
  <si>
    <t>MEGASTROKE risk allele frequency</t>
  </si>
  <si>
    <t>Neff</t>
  </si>
  <si>
    <t>Phenotype</t>
  </si>
  <si>
    <t>Heritability on the observed scale</t>
  </si>
  <si>
    <t>Heritability on the liability scale</t>
  </si>
  <si>
    <t>Supplementary table 4. Effective sample size and heritability calculations</t>
  </si>
  <si>
    <t>Supplementary table 5. Genetic correlation with the MEGASTROKE study results</t>
  </si>
  <si>
    <t>Supplementary Table 6. Genetic correlation within our study definitions</t>
  </si>
  <si>
    <t xml:space="preserve">Supplementary Table 7. MEGASTROKE study stroke-significant loci in UK Biobank </t>
  </si>
  <si>
    <t>Supplementary Table 8. Calculations for power to replicate the 32 MEGASTROKE loci in our dataset.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</si>
</sst>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FF0000"/>
      <name val="Calibri"/>
      <family val="2"/>
    </font>
    <font>
      <b/>
      <sz val="12"/>
      <color rgb="FFFF0000"/>
      <name val="Calibri"/>
      <family val="2"/>
      <scheme val="minor"/>
    </font>
    <font>
      <sz val="12"/>
      <color rgb="FF000000"/>
      <name val="Calibri"/>
      <family val="2"/>
    </font>
    <font>
      <sz val="12"/>
      <color theme="1"/>
      <name val="Calibri"/>
      <family val="2"/>
      <charset val="161"/>
      <scheme val="minor"/>
    </font>
    <font>
      <b/>
      <vertAlign val="superscript"/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</font>
    <font>
      <sz val="11"/>
      <color rgb="FF000000"/>
      <name val="Calibri"/>
      <family val="2"/>
      <scheme val="minor"/>
    </font>
    <font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98">
    <xf numFmtId="0" fontId="0" fillId="0" borderId="0" xfId="0"/>
    <xf numFmtId="0" fontId="2" fillId="0" borderId="0" xfId="1" applyFont="1"/>
    <xf numFmtId="0" fontId="2" fillId="0" borderId="0" xfId="1" applyFont="1" applyAlignment="1">
      <alignment horizontal="right"/>
    </xf>
    <xf numFmtId="2" fontId="3" fillId="0" borderId="0" xfId="1" applyNumberFormat="1" applyFont="1" applyFill="1" applyAlignment="1">
      <alignment horizontal="right" vertical="center"/>
    </xf>
    <xf numFmtId="2" fontId="2" fillId="0" borderId="0" xfId="1" applyNumberFormat="1" applyFont="1" applyAlignment="1">
      <alignment horizontal="right"/>
    </xf>
    <xf numFmtId="11" fontId="3" fillId="0" borderId="0" xfId="1" applyNumberFormat="1" applyFont="1" applyFill="1" applyAlignment="1">
      <alignment horizontal="right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2" fontId="7" fillId="0" borderId="0" xfId="0" applyNumberFormat="1" applyFont="1" applyFill="1" applyAlignment="1">
      <alignment horizontal="center" vertical="center" wrapText="1"/>
    </xf>
    <xf numFmtId="9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2" fontId="6" fillId="0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11" fontId="6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9" fontId="9" fillId="0" borderId="0" xfId="0" applyNumberFormat="1" applyFont="1" applyFill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11" fontId="11" fillId="0" borderId="0" xfId="0" applyNumberFormat="1" applyFont="1" applyFill="1" applyAlignment="1">
      <alignment horizontal="center" vertical="center"/>
    </xf>
    <xf numFmtId="2" fontId="9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NumberFormat="1" applyFont="1" applyFill="1" applyAlignment="1">
      <alignment horizontal="center" vertical="center"/>
    </xf>
    <xf numFmtId="2" fontId="12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0" fontId="6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6" fillId="0" borderId="0" xfId="0" applyFont="1" applyFill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6" fillId="0" borderId="0" xfId="0" applyFont="1"/>
    <xf numFmtId="49" fontId="6" fillId="0" borderId="0" xfId="0" applyNumberFormat="1" applyFont="1"/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5" fillId="0" borderId="0" xfId="0" applyFont="1"/>
    <xf numFmtId="0" fontId="6" fillId="0" borderId="0" xfId="0" applyFont="1" applyAlignment="1">
      <alignment horizontal="center" vertical="center" wrapText="1"/>
    </xf>
    <xf numFmtId="0" fontId="0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6" fillId="0" borderId="0" xfId="1" applyFont="1" applyFill="1" applyAlignment="1">
      <alignment horizontal="center"/>
    </xf>
    <xf numFmtId="0" fontId="6" fillId="0" borderId="0" xfId="1" applyNumberFormat="1" applyFont="1" applyFill="1" applyAlignment="1">
      <alignment horizontal="center"/>
    </xf>
    <xf numFmtId="11" fontId="6" fillId="0" borderId="0" xfId="1" applyNumberFormat="1" applyFont="1" applyFill="1" applyAlignment="1">
      <alignment horizontal="center"/>
    </xf>
    <xf numFmtId="2" fontId="6" fillId="0" borderId="0" xfId="1" applyNumberFormat="1" applyFont="1" applyFill="1" applyAlignment="1">
      <alignment horizontal="center"/>
    </xf>
    <xf numFmtId="0" fontId="6" fillId="0" borderId="0" xfId="1" applyFont="1" applyAlignment="1">
      <alignment horizontal="center"/>
    </xf>
    <xf numFmtId="0" fontId="6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 wrapText="1"/>
    </xf>
    <xf numFmtId="3" fontId="6" fillId="0" borderId="0" xfId="1" applyNumberFormat="1" applyFont="1" applyAlignment="1">
      <alignment horizontal="center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/>
    <xf numFmtId="0" fontId="6" fillId="0" borderId="0" xfId="0" applyFont="1" applyFill="1"/>
    <xf numFmtId="2" fontId="17" fillId="0" borderId="0" xfId="1" applyNumberFormat="1" applyFont="1" applyAlignment="1">
      <alignment horizontal="right"/>
    </xf>
    <xf numFmtId="0" fontId="17" fillId="0" borderId="0" xfId="1" applyFont="1"/>
    <xf numFmtId="0" fontId="6" fillId="0" borderId="0" xfId="1" applyFont="1" applyFill="1" applyAlignment="1">
      <alignment horizontal="right" vertical="center"/>
    </xf>
    <xf numFmtId="0" fontId="17" fillId="0" borderId="0" xfId="1" applyFont="1" applyAlignment="1">
      <alignment horizontal="right"/>
    </xf>
    <xf numFmtId="2" fontId="6" fillId="0" borderId="0" xfId="1" applyNumberFormat="1" applyFont="1" applyFill="1" applyAlignment="1">
      <alignment horizontal="right" vertical="center"/>
    </xf>
    <xf numFmtId="2" fontId="7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wrapText="1"/>
    </xf>
    <xf numFmtId="2" fontId="7" fillId="0" borderId="0" xfId="0" applyNumberFormat="1" applyFont="1" applyFill="1"/>
    <xf numFmtId="2" fontId="6" fillId="0" borderId="0" xfId="0" applyNumberFormat="1" applyFont="1" applyFill="1"/>
    <xf numFmtId="2" fontId="0" fillId="2" borderId="0" xfId="0" applyNumberFormat="1" applyFill="1"/>
    <xf numFmtId="2" fontId="0" fillId="0" borderId="0" xfId="0" applyNumberFormat="1" applyFill="1"/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9" fontId="0" fillId="0" borderId="4" xfId="0" applyNumberFormat="1" applyBorder="1" applyAlignment="1">
      <alignment horizontal="center" vertical="center" wrapText="1"/>
    </xf>
    <xf numFmtId="9" fontId="19" fillId="0" borderId="4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9" fontId="5" fillId="0" borderId="4" xfId="0" applyNumberFormat="1" applyFont="1" applyBorder="1" applyAlignment="1">
      <alignment horizontal="center" vertical="center" wrapText="1"/>
    </xf>
    <xf numFmtId="1" fontId="0" fillId="0" borderId="0" xfId="0" applyNumberFormat="1"/>
    <xf numFmtId="0" fontId="0" fillId="0" borderId="0" xfId="0" applyFill="1"/>
    <xf numFmtId="0" fontId="4" fillId="0" borderId="0" xfId="0" applyFont="1" applyFill="1"/>
    <xf numFmtId="0" fontId="4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" fontId="0" fillId="0" borderId="0" xfId="0" applyNumberFormat="1" applyFill="1"/>
    <xf numFmtId="1" fontId="7" fillId="0" borderId="0" xfId="0" applyNumberFormat="1" applyFont="1" applyFill="1" applyAlignment="1">
      <alignment horizontal="center" vertical="center" wrapText="1"/>
    </xf>
    <xf numFmtId="164" fontId="7" fillId="0" borderId="0" xfId="0" applyNumberFormat="1" applyFont="1" applyFill="1" applyAlignment="1">
      <alignment horizontal="center" vertical="center" wrapText="1"/>
    </xf>
    <xf numFmtId="1" fontId="6" fillId="0" borderId="0" xfId="0" applyNumberFormat="1" applyFont="1" applyFill="1"/>
    <xf numFmtId="164" fontId="6" fillId="0" borderId="0" xfId="0" applyNumberFormat="1" applyFont="1" applyFill="1" applyAlignment="1">
      <alignment horizontal="center"/>
    </xf>
  </cellXfs>
  <cellStyles count="2">
    <cellStyle name="Normal" xfId="0" builtinId="0"/>
    <cellStyle name="Normal_Sheet1_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"/>
  <sheetViews>
    <sheetView workbookViewId="0"/>
  </sheetViews>
  <sheetFormatPr defaultRowHeight="15" x14ac:dyDescent="0.25"/>
  <cols>
    <col min="1" max="1" width="29.5703125" customWidth="1"/>
    <col min="2" max="2" width="91.28515625" customWidth="1"/>
    <col min="3" max="3" width="29.28515625" style="10" customWidth="1"/>
    <col min="4" max="4" width="32.28515625" customWidth="1"/>
  </cols>
  <sheetData>
    <row r="1" spans="1:4" ht="15.75" x14ac:dyDescent="0.25">
      <c r="A1" s="40" t="s">
        <v>352</v>
      </c>
    </row>
    <row r="2" spans="1:4" ht="18" x14ac:dyDescent="0.25">
      <c r="A2" s="40"/>
      <c r="B2" s="40" t="s">
        <v>280</v>
      </c>
      <c r="C2" s="41" t="s">
        <v>281</v>
      </c>
      <c r="D2" s="41" t="s">
        <v>282</v>
      </c>
    </row>
    <row r="3" spans="1:4" ht="15.75" x14ac:dyDescent="0.25">
      <c r="A3" s="42" t="s">
        <v>277</v>
      </c>
      <c r="B3" s="43" t="s">
        <v>271</v>
      </c>
      <c r="C3" s="44" t="s">
        <v>278</v>
      </c>
      <c r="D3" s="18" t="s">
        <v>274</v>
      </c>
    </row>
    <row r="4" spans="1:4" ht="15.75" x14ac:dyDescent="0.25">
      <c r="A4" s="42" t="s">
        <v>269</v>
      </c>
      <c r="B4" s="43" t="s">
        <v>272</v>
      </c>
      <c r="C4" s="44" t="s">
        <v>279</v>
      </c>
      <c r="D4" s="45" t="s">
        <v>275</v>
      </c>
    </row>
    <row r="5" spans="1:4" ht="15.75" x14ac:dyDescent="0.25">
      <c r="A5" s="42" t="s">
        <v>270</v>
      </c>
      <c r="B5" s="43" t="s">
        <v>273</v>
      </c>
      <c r="C5" s="44" t="s">
        <v>278</v>
      </c>
      <c r="D5" s="45" t="s">
        <v>276</v>
      </c>
    </row>
    <row r="6" spans="1:4" ht="15.75" x14ac:dyDescent="0.25">
      <c r="A6" s="42"/>
      <c r="B6" s="42"/>
      <c r="C6" s="18"/>
      <c r="D6" s="42"/>
    </row>
    <row r="7" spans="1:4" ht="18" x14ac:dyDescent="0.25">
      <c r="A7" s="42" t="s">
        <v>289</v>
      </c>
      <c r="B7" s="42"/>
      <c r="C7" s="18"/>
      <c r="D7" s="42"/>
    </row>
    <row r="8" spans="1:4" ht="18" x14ac:dyDescent="0.25">
      <c r="A8" s="42" t="s">
        <v>349</v>
      </c>
      <c r="B8" s="42"/>
      <c r="C8" s="18"/>
      <c r="D8" s="42"/>
    </row>
    <row r="9" spans="1:4" ht="18" x14ac:dyDescent="0.25">
      <c r="A9" s="46" t="s">
        <v>283</v>
      </c>
      <c r="B9" s="42"/>
      <c r="C9" s="18"/>
      <c r="D9" s="42"/>
    </row>
  </sheetData>
  <pageMargins left="0.7" right="0.7" top="0.75" bottom="0.75" header="0.3" footer="0.3"/>
  <pageSetup paperSize="9" orientation="portrait" r:id="rId1"/>
  <ignoredErrors>
    <ignoredError sqref="C3:C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"/>
  <sheetViews>
    <sheetView workbookViewId="0">
      <selection activeCell="B2" sqref="B2"/>
    </sheetView>
  </sheetViews>
  <sheetFormatPr defaultRowHeight="15.75" x14ac:dyDescent="0.25"/>
  <cols>
    <col min="1" max="1" width="48.85546875" style="42" customWidth="1"/>
    <col min="2" max="2" width="23.42578125" style="42" customWidth="1"/>
    <col min="3" max="3" width="31.5703125" style="42" customWidth="1"/>
    <col min="4" max="16384" width="9.140625" style="42"/>
  </cols>
  <sheetData>
    <row r="1" spans="1:3" x14ac:dyDescent="0.25">
      <c r="A1" s="40" t="s">
        <v>353</v>
      </c>
    </row>
    <row r="2" spans="1:3" ht="75" customHeight="1" x14ac:dyDescent="0.25">
      <c r="B2" s="47" t="s">
        <v>350</v>
      </c>
      <c r="C2" s="47" t="s">
        <v>351</v>
      </c>
    </row>
    <row r="3" spans="1:3" x14ac:dyDescent="0.25">
      <c r="A3" s="42" t="s">
        <v>285</v>
      </c>
      <c r="B3" s="18">
        <v>57</v>
      </c>
      <c r="C3" s="18">
        <v>57</v>
      </c>
    </row>
    <row r="4" spans="1:3" x14ac:dyDescent="0.25">
      <c r="A4" s="42" t="s">
        <v>286</v>
      </c>
      <c r="B4" s="18">
        <v>58</v>
      </c>
      <c r="C4" s="18">
        <v>58</v>
      </c>
    </row>
    <row r="5" spans="1:3" x14ac:dyDescent="0.25">
      <c r="A5" s="42" t="s">
        <v>284</v>
      </c>
      <c r="B5" s="18">
        <v>54</v>
      </c>
      <c r="C5" s="18">
        <v>54</v>
      </c>
    </row>
    <row r="6" spans="1:3" x14ac:dyDescent="0.25">
      <c r="A6" s="42" t="s">
        <v>287</v>
      </c>
      <c r="B6" s="18">
        <v>-1.56</v>
      </c>
      <c r="C6" s="18">
        <v>-1.54</v>
      </c>
    </row>
    <row r="7" spans="1:3" x14ac:dyDescent="0.25">
      <c r="A7" s="42" t="s">
        <v>288</v>
      </c>
      <c r="B7" s="18">
        <v>-2.35</v>
      </c>
      <c r="C7" s="18">
        <v>-2.3199999999999998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91E2F-5D80-488C-9863-6C277B31FBDF}">
  <dimension ref="A1:D14"/>
  <sheetViews>
    <sheetView tabSelected="1" workbookViewId="0">
      <selection activeCell="B18" sqref="B18"/>
    </sheetView>
  </sheetViews>
  <sheetFormatPr defaultRowHeight="15" x14ac:dyDescent="0.25"/>
  <cols>
    <col min="1" max="1" width="67.28515625" customWidth="1"/>
    <col min="2" max="2" width="9.140625" style="87"/>
    <col min="3" max="3" width="18" style="59" customWidth="1"/>
    <col min="4" max="4" width="17" style="59" customWidth="1"/>
  </cols>
  <sheetData>
    <row r="1" spans="1:4" x14ac:dyDescent="0.25">
      <c r="A1" s="89" t="s">
        <v>418</v>
      </c>
      <c r="B1" s="93"/>
      <c r="C1" s="31"/>
      <c r="D1" s="31"/>
    </row>
    <row r="2" spans="1:4" s="60" customFormat="1" ht="47.25" x14ac:dyDescent="0.25">
      <c r="A2" s="12" t="s">
        <v>415</v>
      </c>
      <c r="B2" s="94" t="s">
        <v>414</v>
      </c>
      <c r="C2" s="12" t="s">
        <v>416</v>
      </c>
      <c r="D2" s="95" t="s">
        <v>417</v>
      </c>
    </row>
    <row r="3" spans="1:4" s="42" customFormat="1" ht="15.75" x14ac:dyDescent="0.25">
      <c r="A3" s="64" t="s">
        <v>14</v>
      </c>
      <c r="B3" s="96">
        <v>7874.5468459861304</v>
      </c>
      <c r="C3" s="73">
        <v>4.0000000000000001E-3</v>
      </c>
      <c r="D3" s="97">
        <v>5.6869942512348899E-2</v>
      </c>
    </row>
    <row r="4" spans="1:4" s="42" customFormat="1" ht="15.75" x14ac:dyDescent="0.25">
      <c r="A4" s="64" t="s">
        <v>18</v>
      </c>
      <c r="B4" s="96">
        <v>7927.4913451409802</v>
      </c>
      <c r="C4" s="73">
        <v>1E-3</v>
      </c>
      <c r="D4" s="97">
        <v>1.4144838166398501E-2</v>
      </c>
    </row>
    <row r="5" spans="1:4" s="42" customFormat="1" ht="15.75" x14ac:dyDescent="0.25">
      <c r="A5" s="64" t="s">
        <v>16</v>
      </c>
      <c r="B5" s="96">
        <v>11289.4178241591</v>
      </c>
      <c r="C5" s="73">
        <v>2E-3</v>
      </c>
      <c r="D5" s="97">
        <v>2.1649807868993901E-2</v>
      </c>
    </row>
    <row r="6" spans="1:4" s="42" customFormat="1" ht="15.75" x14ac:dyDescent="0.25">
      <c r="A6" s="64" t="s">
        <v>22</v>
      </c>
      <c r="B6" s="96">
        <v>11658.5822248352</v>
      </c>
      <c r="C6" s="73">
        <v>5.0000000000000001E-3</v>
      </c>
      <c r="D6" s="97">
        <v>5.2837382061368898E-2</v>
      </c>
    </row>
    <row r="7" spans="1:4" s="42" customFormat="1" ht="15.75" x14ac:dyDescent="0.25">
      <c r="A7" s="64" t="s">
        <v>13</v>
      </c>
      <c r="B7" s="96">
        <v>13541.615839886301</v>
      </c>
      <c r="C7" s="73">
        <v>4.0000000000000001E-3</v>
      </c>
      <c r="D7" s="97">
        <v>3.7815444963606601E-2</v>
      </c>
    </row>
    <row r="8" spans="1:4" s="42" customFormat="1" ht="15.75" x14ac:dyDescent="0.25">
      <c r="A8" s="64" t="s">
        <v>23</v>
      </c>
      <c r="B8" s="96">
        <v>14793.7545087087</v>
      </c>
      <c r="C8" s="73">
        <v>6.0000000000000001E-3</v>
      </c>
      <c r="D8" s="97">
        <v>5.3138980111896099E-2</v>
      </c>
    </row>
    <row r="9" spans="1:4" s="42" customFormat="1" ht="15.75" x14ac:dyDescent="0.25">
      <c r="A9" s="64" t="s">
        <v>20</v>
      </c>
      <c r="B9" s="96">
        <v>15646.0799539452</v>
      </c>
      <c r="C9" s="73">
        <v>3.0000000000000001E-3</v>
      </c>
      <c r="D9" s="97">
        <v>2.54984787046896E-2</v>
      </c>
    </row>
    <row r="10" spans="1:4" s="42" customFormat="1" ht="15.75" x14ac:dyDescent="0.25">
      <c r="A10" s="64" t="s">
        <v>370</v>
      </c>
      <c r="B10" s="96">
        <v>15849.737267582799</v>
      </c>
      <c r="C10" s="73">
        <v>2E-3</v>
      </c>
      <c r="D10" s="97">
        <v>1.68386433734545E-2</v>
      </c>
    </row>
    <row r="11" spans="1:4" s="42" customFormat="1" ht="15.75" x14ac:dyDescent="0.25">
      <c r="A11" s="64" t="s">
        <v>15</v>
      </c>
      <c r="B11" s="96">
        <v>16962.139217559499</v>
      </c>
      <c r="C11" s="73">
        <v>5.0000000000000001E-3</v>
      </c>
      <c r="D11" s="97">
        <v>4.0060712996783397E-2</v>
      </c>
    </row>
    <row r="12" spans="1:4" s="42" customFormat="1" ht="15.75" x14ac:dyDescent="0.25">
      <c r="A12" s="64" t="s">
        <v>19</v>
      </c>
      <c r="B12" s="96">
        <v>24444.682766223199</v>
      </c>
      <c r="C12" s="73">
        <v>6.0000000000000001E-3</v>
      </c>
      <c r="D12" s="97">
        <v>3.6956801769913498E-2</v>
      </c>
    </row>
    <row r="13" spans="1:4" s="42" customFormat="1" ht="15.75" x14ac:dyDescent="0.25">
      <c r="A13" s="64" t="s">
        <v>21</v>
      </c>
      <c r="B13" s="96">
        <v>32125.4011415692</v>
      </c>
      <c r="C13" s="73">
        <v>7.0000000000000001E-3</v>
      </c>
      <c r="D13" s="97">
        <v>3.5588289431595498E-2</v>
      </c>
    </row>
    <row r="14" spans="1:4" s="42" customFormat="1" ht="15.75" x14ac:dyDescent="0.25">
      <c r="A14" s="64" t="s">
        <v>24</v>
      </c>
      <c r="B14" s="96">
        <v>37044.720555596301</v>
      </c>
      <c r="C14" s="73">
        <v>8.9999999999999993E-3</v>
      </c>
      <c r="D14" s="97">
        <v>4.1469930154976499E-2</v>
      </c>
    </row>
  </sheetData>
  <sortState xmlns:xlrd2="http://schemas.microsoft.com/office/spreadsheetml/2017/richdata2" ref="A3:D14">
    <sortCondition ref="B3:B14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0"/>
  <sheetViews>
    <sheetView zoomScaleNormal="100" workbookViewId="0">
      <pane xSplit="1" topLeftCell="D1" activePane="topRight" state="frozen"/>
      <selection pane="topRight"/>
    </sheetView>
  </sheetViews>
  <sheetFormatPr defaultRowHeight="15" x14ac:dyDescent="0.25"/>
  <cols>
    <col min="1" max="1" width="57.85546875" customWidth="1"/>
    <col min="2" max="2" width="12.28515625" customWidth="1"/>
    <col min="3" max="3" width="20" customWidth="1"/>
    <col min="4" max="4" width="8.5703125" customWidth="1"/>
    <col min="5" max="5" width="15.5703125" customWidth="1"/>
    <col min="6" max="6" width="16.7109375" customWidth="1"/>
    <col min="7" max="7" width="11" customWidth="1"/>
    <col min="8" max="8" width="16.140625" customWidth="1"/>
    <col min="9" max="9" width="18.85546875" customWidth="1"/>
    <col min="10" max="10" width="24.85546875" customWidth="1"/>
    <col min="11" max="11" width="24.85546875" style="59" customWidth="1"/>
    <col min="12" max="12" width="14.42578125" style="78" customWidth="1"/>
    <col min="13" max="13" width="15.28515625" style="78" customWidth="1"/>
  </cols>
  <sheetData>
    <row r="1" spans="1:13" ht="15.75" x14ac:dyDescent="0.25">
      <c r="A1" s="40" t="s">
        <v>419</v>
      </c>
      <c r="B1" s="40"/>
      <c r="C1" s="40"/>
      <c r="D1" s="40"/>
      <c r="E1" s="40"/>
      <c r="F1" s="40"/>
      <c r="G1" s="40"/>
      <c r="H1" s="40"/>
      <c r="I1" s="40"/>
      <c r="J1" s="40"/>
      <c r="K1" s="49"/>
      <c r="L1" s="75"/>
      <c r="M1" s="75"/>
    </row>
    <row r="2" spans="1:13" ht="47.25" x14ac:dyDescent="0.25">
      <c r="A2" s="49" t="s">
        <v>410</v>
      </c>
      <c r="B2" s="49" t="s">
        <v>25</v>
      </c>
      <c r="C2" s="49" t="s">
        <v>26</v>
      </c>
      <c r="D2" s="49" t="s">
        <v>53</v>
      </c>
      <c r="E2" s="49" t="s">
        <v>54</v>
      </c>
      <c r="F2" s="49" t="s">
        <v>55</v>
      </c>
      <c r="G2" s="49" t="s">
        <v>0</v>
      </c>
      <c r="H2" s="49" t="s">
        <v>27</v>
      </c>
      <c r="I2" s="49" t="s">
        <v>31</v>
      </c>
      <c r="J2" s="60" t="s">
        <v>354</v>
      </c>
      <c r="K2" s="60" t="s">
        <v>355</v>
      </c>
      <c r="L2" s="14" t="s">
        <v>362</v>
      </c>
      <c r="M2" s="14" t="s">
        <v>363</v>
      </c>
    </row>
    <row r="3" spans="1:13" s="89" customFormat="1" ht="15.75" x14ac:dyDescent="0.25">
      <c r="A3" s="39" t="s">
        <v>14</v>
      </c>
      <c r="B3" s="53">
        <v>3976</v>
      </c>
      <c r="C3" s="53">
        <v>408210</v>
      </c>
      <c r="D3" s="53">
        <v>1.01</v>
      </c>
      <c r="E3" s="53">
        <v>0.48</v>
      </c>
      <c r="F3" s="53">
        <v>1.54</v>
      </c>
      <c r="G3" s="53">
        <v>0.27</v>
      </c>
      <c r="H3" s="53" t="s">
        <v>32</v>
      </c>
      <c r="I3" s="53" t="s">
        <v>33</v>
      </c>
      <c r="J3" s="53" t="s">
        <v>2</v>
      </c>
      <c r="K3" s="73">
        <v>0.97045550000000003</v>
      </c>
      <c r="L3" s="76">
        <f t="shared" ref="L3:L17" si="0">D3-(2.862736*G3)</f>
        <v>0.23706127999999993</v>
      </c>
      <c r="M3" s="76">
        <f t="shared" ref="M3:M17" si="1">D3+(2.862736*G3)</f>
        <v>1.7829387200000002</v>
      </c>
    </row>
    <row r="4" spans="1:13" s="90" customFormat="1" ht="15.75" x14ac:dyDescent="0.25">
      <c r="A4" s="39" t="s">
        <v>18</v>
      </c>
      <c r="B4" s="54">
        <v>4003</v>
      </c>
      <c r="C4" s="53">
        <v>408210</v>
      </c>
      <c r="D4" s="53">
        <v>0.81</v>
      </c>
      <c r="E4" s="53">
        <v>0.42</v>
      </c>
      <c r="F4" s="53">
        <v>1.2</v>
      </c>
      <c r="G4" s="53">
        <v>0.19800000000000001</v>
      </c>
      <c r="H4" s="53" t="s">
        <v>38</v>
      </c>
      <c r="I4" s="55" t="s">
        <v>39</v>
      </c>
      <c r="J4" s="56" t="s">
        <v>5</v>
      </c>
      <c r="K4" s="73">
        <v>0.33725860000000002</v>
      </c>
      <c r="L4" s="76">
        <f t="shared" si="0"/>
        <v>0.24317827200000008</v>
      </c>
      <c r="M4" s="76">
        <f t="shared" si="1"/>
        <v>1.3768217279999999</v>
      </c>
    </row>
    <row r="5" spans="1:13" s="88" customFormat="1" ht="15" customHeight="1" x14ac:dyDescent="0.25">
      <c r="A5" s="39" t="s">
        <v>16</v>
      </c>
      <c r="B5" s="54">
        <v>5725</v>
      </c>
      <c r="C5" s="53">
        <v>408210</v>
      </c>
      <c r="D5" s="53">
        <v>1.02</v>
      </c>
      <c r="E5" s="53">
        <v>0.61</v>
      </c>
      <c r="F5" s="53">
        <v>1.44</v>
      </c>
      <c r="G5" s="53">
        <v>0.21260000000000001</v>
      </c>
      <c r="H5" s="53" t="s">
        <v>36</v>
      </c>
      <c r="I5" s="54" t="s">
        <v>37</v>
      </c>
      <c r="J5" s="54" t="s">
        <v>4</v>
      </c>
      <c r="K5" s="73">
        <v>0.92505090000000001</v>
      </c>
      <c r="L5" s="76">
        <f t="shared" si="0"/>
        <v>0.41138232639999994</v>
      </c>
      <c r="M5" s="76">
        <f t="shared" si="1"/>
        <v>1.6286176736</v>
      </c>
    </row>
    <row r="6" spans="1:13" s="88" customFormat="1" ht="15.75" x14ac:dyDescent="0.25">
      <c r="A6" s="39" t="s">
        <v>17</v>
      </c>
      <c r="B6" s="54">
        <v>8085</v>
      </c>
      <c r="C6" s="53">
        <v>408210</v>
      </c>
      <c r="D6" s="53">
        <v>1.1200000000000001</v>
      </c>
      <c r="E6" s="53">
        <v>0.68</v>
      </c>
      <c r="F6" s="53">
        <v>1.56</v>
      </c>
      <c r="G6" s="53">
        <v>0.2238</v>
      </c>
      <c r="H6" s="53" t="s">
        <v>40</v>
      </c>
      <c r="I6" s="53" t="s">
        <v>41</v>
      </c>
      <c r="J6" s="56" t="s">
        <v>6</v>
      </c>
      <c r="K6" s="73">
        <v>0.59182520000000005</v>
      </c>
      <c r="L6" s="76">
        <f t="shared" si="0"/>
        <v>0.47931968320000007</v>
      </c>
      <c r="M6" s="76">
        <f t="shared" si="1"/>
        <v>1.7606803168000003</v>
      </c>
    </row>
    <row r="7" spans="1:13" s="88" customFormat="1" ht="15.75" x14ac:dyDescent="0.25">
      <c r="A7" s="39" t="s">
        <v>20</v>
      </c>
      <c r="B7" s="54">
        <v>7979</v>
      </c>
      <c r="C7" s="53">
        <v>408210</v>
      </c>
      <c r="D7" s="53">
        <v>0.93</v>
      </c>
      <c r="E7" s="53">
        <v>0.67</v>
      </c>
      <c r="F7" s="53">
        <v>1.18</v>
      </c>
      <c r="G7" s="53">
        <v>0.1295</v>
      </c>
      <c r="H7" s="53" t="s">
        <v>44</v>
      </c>
      <c r="I7" s="53" t="s">
        <v>45</v>
      </c>
      <c r="J7" s="56" t="s">
        <v>8</v>
      </c>
      <c r="K7" s="73">
        <v>0.58882429999999997</v>
      </c>
      <c r="L7" s="76">
        <f t="shared" si="0"/>
        <v>0.55927568800000005</v>
      </c>
      <c r="M7" s="76">
        <f t="shared" si="1"/>
        <v>1.300724312</v>
      </c>
    </row>
    <row r="8" spans="1:13" s="88" customFormat="1" ht="15.75" x14ac:dyDescent="0.25">
      <c r="A8" s="39" t="s">
        <v>23</v>
      </c>
      <c r="B8" s="54">
        <v>7536</v>
      </c>
      <c r="C8" s="53">
        <v>408210</v>
      </c>
      <c r="D8" s="53">
        <v>0.98</v>
      </c>
      <c r="E8" s="53">
        <v>0.78</v>
      </c>
      <c r="F8" s="53">
        <v>1.17</v>
      </c>
      <c r="G8" s="53">
        <v>9.9500000000000005E-2</v>
      </c>
      <c r="H8" s="53" t="s">
        <v>49</v>
      </c>
      <c r="I8" s="55" t="s">
        <v>50</v>
      </c>
      <c r="J8" s="56" t="s">
        <v>11</v>
      </c>
      <c r="K8" s="73">
        <v>0.84069459999999996</v>
      </c>
      <c r="L8" s="76">
        <f t="shared" si="0"/>
        <v>0.69515776799999995</v>
      </c>
      <c r="M8" s="76">
        <f t="shared" si="1"/>
        <v>1.2648422319999999</v>
      </c>
    </row>
    <row r="9" spans="1:13" ht="15.75" x14ac:dyDescent="0.25">
      <c r="A9" s="51" t="s">
        <v>13</v>
      </c>
      <c r="B9" s="57">
        <v>6887</v>
      </c>
      <c r="C9" s="57">
        <v>408210</v>
      </c>
      <c r="D9" s="57">
        <v>1.39</v>
      </c>
      <c r="E9" s="57">
        <v>0.93</v>
      </c>
      <c r="F9" s="57">
        <v>1.86</v>
      </c>
      <c r="G9" s="52">
        <v>0.23669999999999999</v>
      </c>
      <c r="H9" s="57" t="s">
        <v>29</v>
      </c>
      <c r="I9" s="57" t="s">
        <v>30</v>
      </c>
      <c r="J9" s="52" t="s">
        <v>1</v>
      </c>
      <c r="K9" s="45">
        <v>9.9423429999999993E-2</v>
      </c>
      <c r="L9" s="76">
        <f t="shared" si="0"/>
        <v>0.71239038879999994</v>
      </c>
      <c r="M9" s="76">
        <f t="shared" si="1"/>
        <v>2.0676096112</v>
      </c>
    </row>
    <row r="10" spans="1:13" ht="15.75" x14ac:dyDescent="0.25">
      <c r="A10" s="51" t="s">
        <v>22</v>
      </c>
      <c r="B10" s="58">
        <v>5915</v>
      </c>
      <c r="C10" s="57">
        <v>408210</v>
      </c>
      <c r="D10" s="53">
        <v>1.08</v>
      </c>
      <c r="E10" s="53">
        <v>0.87</v>
      </c>
      <c r="F10" s="53">
        <v>1.29</v>
      </c>
      <c r="G10" s="57">
        <v>0.1067</v>
      </c>
      <c r="H10" s="57" t="s">
        <v>48</v>
      </c>
      <c r="I10" s="53" t="s">
        <v>30</v>
      </c>
      <c r="J10" s="56" t="s">
        <v>10</v>
      </c>
      <c r="K10" s="45">
        <v>0.45339580000000002</v>
      </c>
      <c r="L10" s="76">
        <f t="shared" si="0"/>
        <v>0.7745460688000001</v>
      </c>
      <c r="M10" s="76">
        <f t="shared" si="1"/>
        <v>1.3854539312</v>
      </c>
    </row>
    <row r="11" spans="1:13" ht="15.75" x14ac:dyDescent="0.25">
      <c r="A11" s="51" t="s">
        <v>24</v>
      </c>
      <c r="B11" s="58">
        <v>19449</v>
      </c>
      <c r="C11" s="57">
        <v>408210</v>
      </c>
      <c r="D11" s="53">
        <v>1.07</v>
      </c>
      <c r="E11" s="53">
        <v>0.88</v>
      </c>
      <c r="F11" s="53">
        <v>1.25</v>
      </c>
      <c r="G11" s="57">
        <v>9.35E-2</v>
      </c>
      <c r="H11" s="57" t="s">
        <v>51</v>
      </c>
      <c r="I11" s="53" t="s">
        <v>52</v>
      </c>
      <c r="J11" s="56" t="s">
        <v>12</v>
      </c>
      <c r="K11" s="45">
        <v>0.45406029999999997</v>
      </c>
      <c r="L11" s="76">
        <f t="shared" si="0"/>
        <v>0.80233418400000001</v>
      </c>
      <c r="M11" s="76">
        <f t="shared" si="1"/>
        <v>1.3376658160000001</v>
      </c>
    </row>
    <row r="12" spans="1:13" ht="15.75" x14ac:dyDescent="0.25">
      <c r="A12" s="51" t="s">
        <v>21</v>
      </c>
      <c r="B12" s="58">
        <v>16750</v>
      </c>
      <c r="C12" s="57">
        <v>408210</v>
      </c>
      <c r="D12" s="53">
        <v>1.1100000000000001</v>
      </c>
      <c r="E12" s="53">
        <v>0.9</v>
      </c>
      <c r="F12" s="53">
        <v>1.32</v>
      </c>
      <c r="G12" s="57">
        <v>0.10580000000000001</v>
      </c>
      <c r="H12" s="57" t="s">
        <v>46</v>
      </c>
      <c r="I12" s="55" t="s">
        <v>47</v>
      </c>
      <c r="J12" s="56" t="s">
        <v>9</v>
      </c>
      <c r="K12" s="45">
        <v>0.29848039999999998</v>
      </c>
      <c r="L12" s="76">
        <f t="shared" si="0"/>
        <v>0.8071225312000001</v>
      </c>
      <c r="M12" s="76">
        <f t="shared" si="1"/>
        <v>1.4128774688000001</v>
      </c>
    </row>
    <row r="13" spans="1:13" ht="15.75" x14ac:dyDescent="0.25">
      <c r="A13" s="51" t="s">
        <v>19</v>
      </c>
      <c r="B13" s="58">
        <v>12612</v>
      </c>
      <c r="C13" s="57">
        <v>408210</v>
      </c>
      <c r="D13" s="53">
        <v>1.17</v>
      </c>
      <c r="E13" s="53">
        <v>0.92</v>
      </c>
      <c r="F13" s="53">
        <v>1.42</v>
      </c>
      <c r="G13" s="57">
        <v>0.1258</v>
      </c>
      <c r="H13" s="57" t="s">
        <v>42</v>
      </c>
      <c r="I13" s="53" t="s">
        <v>43</v>
      </c>
      <c r="J13" s="56" t="s">
        <v>7</v>
      </c>
      <c r="K13" s="45">
        <v>0.17658289999999999</v>
      </c>
      <c r="L13" s="76">
        <f t="shared" si="0"/>
        <v>0.80986781119999995</v>
      </c>
      <c r="M13" s="76">
        <f t="shared" si="1"/>
        <v>1.5301321887999999</v>
      </c>
    </row>
    <row r="14" spans="1:13" ht="15.75" x14ac:dyDescent="0.25">
      <c r="A14" s="51" t="s">
        <v>15</v>
      </c>
      <c r="B14" s="58">
        <v>8665</v>
      </c>
      <c r="C14" s="57">
        <v>408210</v>
      </c>
      <c r="D14" s="53">
        <v>1.28</v>
      </c>
      <c r="E14" s="53">
        <v>0.97</v>
      </c>
      <c r="F14" s="53">
        <v>1.59</v>
      </c>
      <c r="G14" s="57">
        <v>0.15909999999999999</v>
      </c>
      <c r="H14" s="57" t="s">
        <v>34</v>
      </c>
      <c r="I14" s="55" t="s">
        <v>35</v>
      </c>
      <c r="J14" s="54" t="s">
        <v>3</v>
      </c>
      <c r="K14" s="45">
        <v>7.8424859999999999E-2</v>
      </c>
      <c r="L14" s="76">
        <f t="shared" si="0"/>
        <v>0.82453870240000005</v>
      </c>
      <c r="M14" s="76">
        <f t="shared" si="1"/>
        <v>1.7354612976000001</v>
      </c>
    </row>
    <row r="15" spans="1:13" s="48" customFormat="1" ht="15.75" x14ac:dyDescent="0.25">
      <c r="A15" s="51" t="s">
        <v>357</v>
      </c>
      <c r="B15" s="61">
        <v>40585</v>
      </c>
      <c r="C15" s="57">
        <v>446696</v>
      </c>
      <c r="D15" s="57"/>
      <c r="E15" s="57"/>
      <c r="F15" s="57"/>
      <c r="G15" s="53"/>
      <c r="H15" s="57" t="s">
        <v>28</v>
      </c>
      <c r="I15" s="57"/>
      <c r="J15" s="57"/>
      <c r="K15" s="45"/>
      <c r="L15" s="76">
        <f t="shared" si="0"/>
        <v>0</v>
      </c>
      <c r="M15" s="76">
        <f t="shared" si="1"/>
        <v>0</v>
      </c>
    </row>
    <row r="16" spans="1:13" ht="15.75" x14ac:dyDescent="0.25">
      <c r="A16" s="51" t="s">
        <v>361</v>
      </c>
      <c r="B16" s="65"/>
      <c r="C16" s="66"/>
      <c r="D16" s="67"/>
      <c r="E16" s="67"/>
      <c r="F16" s="67"/>
      <c r="G16" s="66"/>
      <c r="H16" s="68"/>
      <c r="I16" s="67"/>
      <c r="J16" s="69"/>
      <c r="K16" s="45"/>
      <c r="L16" s="76">
        <f t="shared" si="0"/>
        <v>0</v>
      </c>
      <c r="M16" s="76">
        <f t="shared" si="1"/>
        <v>0</v>
      </c>
    </row>
    <row r="17" spans="1:13" ht="15.75" x14ac:dyDescent="0.25">
      <c r="B17" s="4"/>
      <c r="C17" s="1"/>
      <c r="D17" s="5"/>
      <c r="E17" s="5"/>
      <c r="F17" s="5"/>
      <c r="G17" s="1"/>
      <c r="H17" s="2"/>
      <c r="I17" s="5"/>
      <c r="J17" s="3"/>
      <c r="L17" s="76">
        <f t="shared" si="0"/>
        <v>0</v>
      </c>
      <c r="M17" s="76">
        <f t="shared" si="1"/>
        <v>0</v>
      </c>
    </row>
    <row r="18" spans="1:13" ht="15.75" x14ac:dyDescent="0.25">
      <c r="A18" s="51"/>
      <c r="L18" s="76"/>
      <c r="M18" s="76"/>
    </row>
    <row r="19" spans="1:13" ht="15.75" x14ac:dyDescent="0.25">
      <c r="A19" s="51"/>
      <c r="L19" s="76"/>
      <c r="M19" s="76"/>
    </row>
    <row r="20" spans="1:13" ht="15.75" x14ac:dyDescent="0.25">
      <c r="L20" s="76"/>
      <c r="M20" s="76"/>
    </row>
  </sheetData>
  <sortState xmlns:xlrd2="http://schemas.microsoft.com/office/spreadsheetml/2017/richdata2" ref="A3:M14">
    <sortCondition ref="L3:L14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70"/>
  <sheetViews>
    <sheetView topLeftCell="A52" zoomScaleNormal="100" workbookViewId="0">
      <pane xSplit="1" topLeftCell="B1" activePane="topRight" state="frozen"/>
      <selection pane="topRight"/>
    </sheetView>
  </sheetViews>
  <sheetFormatPr defaultRowHeight="15.75" x14ac:dyDescent="0.25"/>
  <cols>
    <col min="1" max="1" width="116.5703125" customWidth="1"/>
    <col min="2" max="2" width="9.140625" style="9"/>
    <col min="3" max="3" width="16.85546875" style="9" customWidth="1"/>
    <col min="4" max="4" width="15.42578125" style="9" customWidth="1"/>
    <col min="5" max="5" width="9.140625" style="10"/>
    <col min="6" max="6" width="20" style="10" customWidth="1"/>
    <col min="7" max="7" width="24.7109375" style="10" customWidth="1"/>
    <col min="8" max="8" width="23.140625" style="45" customWidth="1"/>
    <col min="9" max="9" width="14.42578125" style="77" customWidth="1"/>
    <col min="10" max="10" width="14.28515625" style="77" customWidth="1"/>
  </cols>
  <sheetData>
    <row r="1" spans="1:10" s="6" customFormat="1" x14ac:dyDescent="0.25">
      <c r="A1" s="63" t="s">
        <v>420</v>
      </c>
      <c r="B1" s="70"/>
      <c r="C1" s="70"/>
      <c r="D1" s="70"/>
      <c r="E1" s="71"/>
      <c r="F1" s="71"/>
      <c r="G1" s="71"/>
      <c r="H1" s="72"/>
      <c r="I1" s="75"/>
      <c r="J1" s="75"/>
    </row>
    <row r="2" spans="1:10" s="7" customFormat="1" ht="47.25" x14ac:dyDescent="0.25">
      <c r="A2" s="71" t="s">
        <v>356</v>
      </c>
      <c r="B2" s="70" t="s">
        <v>53</v>
      </c>
      <c r="C2" s="70" t="s">
        <v>54</v>
      </c>
      <c r="D2" s="70" t="s">
        <v>55</v>
      </c>
      <c r="E2" s="71" t="s">
        <v>0</v>
      </c>
      <c r="F2" s="71" t="s">
        <v>31</v>
      </c>
      <c r="G2" s="12" t="s">
        <v>354</v>
      </c>
      <c r="H2" s="12" t="s">
        <v>355</v>
      </c>
      <c r="I2" s="14" t="s">
        <v>362</v>
      </c>
      <c r="J2" s="14" t="s">
        <v>363</v>
      </c>
    </row>
    <row r="3" spans="1:10" ht="15" customHeight="1" x14ac:dyDescent="0.25">
      <c r="A3" s="64" t="s">
        <v>303</v>
      </c>
      <c r="B3" s="17">
        <v>0.56320000000000003</v>
      </c>
      <c r="C3" s="17">
        <f t="shared" ref="C3:C17" si="0">B3-(1.96*E3)</f>
        <v>0.22921600000000003</v>
      </c>
      <c r="D3" s="17">
        <f t="shared" ref="D3:D17" si="1">B3+(1.96*E3)</f>
        <v>0.89718399999999998</v>
      </c>
      <c r="E3" s="11">
        <v>0.1704</v>
      </c>
      <c r="F3" s="11">
        <v>2.5000000000000001E-3</v>
      </c>
      <c r="G3" s="19">
        <v>9.4700000000000003E-4</v>
      </c>
      <c r="H3" s="73">
        <v>1.0365839999999999E-2</v>
      </c>
      <c r="I3" s="76">
        <f t="shared" ref="I3:I34" si="2">B3-(3.719015*E3)</f>
        <v>-7.0520155999999945E-2</v>
      </c>
      <c r="J3" s="76">
        <f t="shared" ref="J3:J34" si="3">B3+(3.719015*E3)</f>
        <v>1.196920156</v>
      </c>
    </row>
    <row r="4" spans="1:10" ht="15" customHeight="1" x14ac:dyDescent="0.25">
      <c r="A4" s="64" t="s">
        <v>336</v>
      </c>
      <c r="B4" s="17">
        <v>0.43890000000000001</v>
      </c>
      <c r="C4" s="17">
        <f t="shared" si="0"/>
        <v>0.182728</v>
      </c>
      <c r="D4" s="17">
        <f t="shared" si="1"/>
        <v>0.69507200000000002</v>
      </c>
      <c r="E4" s="11">
        <v>0.13070000000000001</v>
      </c>
      <c r="F4" s="11">
        <v>1.9E-3</v>
      </c>
      <c r="G4" s="19">
        <v>7.8700000000000005E-4</v>
      </c>
      <c r="H4" s="73">
        <v>1.7624519999999998E-5</v>
      </c>
      <c r="I4" s="76">
        <f t="shared" si="2"/>
        <v>-4.7175260500000038E-2</v>
      </c>
      <c r="J4" s="76">
        <f t="shared" si="3"/>
        <v>0.92497526050000012</v>
      </c>
    </row>
    <row r="5" spans="1:10" ht="15" customHeight="1" x14ac:dyDescent="0.25">
      <c r="A5" s="64" t="s">
        <v>335</v>
      </c>
      <c r="B5" s="17">
        <v>0.72989999999999999</v>
      </c>
      <c r="C5" s="17">
        <f t="shared" si="0"/>
        <v>0.36592799999999998</v>
      </c>
      <c r="D5" s="17">
        <f t="shared" si="1"/>
        <v>1.093872</v>
      </c>
      <c r="E5" s="11">
        <v>0.1857</v>
      </c>
      <c r="F5" s="11">
        <v>3.2000000000000002E-3</v>
      </c>
      <c r="G5" s="19">
        <v>8.4900000000000004E-5</v>
      </c>
      <c r="H5" s="73">
        <v>0.14580870000000001</v>
      </c>
      <c r="I5" s="76">
        <f t="shared" si="2"/>
        <v>3.9278914499999984E-2</v>
      </c>
      <c r="J5" s="76">
        <f t="shared" si="3"/>
        <v>1.4205210854999999</v>
      </c>
    </row>
    <row r="6" spans="1:10" ht="15" customHeight="1" x14ac:dyDescent="0.25">
      <c r="A6" s="64" t="s">
        <v>341</v>
      </c>
      <c r="B6" s="17">
        <v>0.52790000000000004</v>
      </c>
      <c r="C6" s="17">
        <f t="shared" si="0"/>
        <v>0.27408000000000005</v>
      </c>
      <c r="D6" s="17">
        <f t="shared" si="1"/>
        <v>0.78171999999999997</v>
      </c>
      <c r="E6" s="11">
        <v>0.1295</v>
      </c>
      <c r="F6" s="11">
        <v>3.0999999999999999E-3</v>
      </c>
      <c r="G6" s="19">
        <v>4.57E-5</v>
      </c>
      <c r="H6" s="73">
        <v>2.6681030000000002E-4</v>
      </c>
      <c r="I6" s="76">
        <f t="shared" si="2"/>
        <v>4.6287557500000021E-2</v>
      </c>
      <c r="J6" s="76">
        <f t="shared" si="3"/>
        <v>1.0095124425000002</v>
      </c>
    </row>
    <row r="7" spans="1:10" ht="15" customHeight="1" x14ac:dyDescent="0.25">
      <c r="A7" s="64" t="s">
        <v>344</v>
      </c>
      <c r="B7" s="17">
        <v>0.55789999999999995</v>
      </c>
      <c r="C7" s="17">
        <f t="shared" si="0"/>
        <v>0.29996399999999995</v>
      </c>
      <c r="D7" s="17">
        <f t="shared" si="1"/>
        <v>0.81583600000000001</v>
      </c>
      <c r="E7" s="11">
        <v>0.13159999999999999</v>
      </c>
      <c r="F7" s="11">
        <v>3.0000000000000001E-3</v>
      </c>
      <c r="G7" s="19">
        <v>2.2500000000000001E-5</v>
      </c>
      <c r="H7" s="73">
        <v>7.810556E-4</v>
      </c>
      <c r="I7" s="76">
        <f t="shared" si="2"/>
        <v>6.8477625999999958E-2</v>
      </c>
      <c r="J7" s="76">
        <f t="shared" si="3"/>
        <v>1.0473223739999999</v>
      </c>
    </row>
    <row r="8" spans="1:10" ht="15" customHeight="1" x14ac:dyDescent="0.25">
      <c r="A8" s="64" t="s">
        <v>317</v>
      </c>
      <c r="B8" s="17">
        <v>0.60289999999999999</v>
      </c>
      <c r="C8" s="17">
        <f t="shared" si="0"/>
        <v>0.32242399999999999</v>
      </c>
      <c r="D8" s="17">
        <f t="shared" si="1"/>
        <v>0.88337599999999994</v>
      </c>
      <c r="E8" s="11">
        <v>0.1431</v>
      </c>
      <c r="F8" s="11">
        <v>3.0000000000000001E-3</v>
      </c>
      <c r="G8" s="19">
        <v>2.5299999999999998E-5</v>
      </c>
      <c r="H8" s="73">
        <v>5.5204670000000003E-3</v>
      </c>
      <c r="I8" s="76">
        <f t="shared" si="2"/>
        <v>7.0708953499999949E-2</v>
      </c>
      <c r="J8" s="76">
        <f t="shared" si="3"/>
        <v>1.1350910464999999</v>
      </c>
    </row>
    <row r="9" spans="1:10" x14ac:dyDescent="0.25">
      <c r="A9" s="64" t="s">
        <v>299</v>
      </c>
      <c r="B9" s="17">
        <v>0.58069999999999999</v>
      </c>
      <c r="C9" s="17">
        <f t="shared" si="0"/>
        <v>0.326096</v>
      </c>
      <c r="D9" s="17">
        <f t="shared" si="1"/>
        <v>0.83530400000000005</v>
      </c>
      <c r="E9" s="11">
        <v>0.12989999999999999</v>
      </c>
      <c r="F9" s="11">
        <v>3.0000000000000001E-3</v>
      </c>
      <c r="G9" s="19">
        <v>7.8199999999999997E-6</v>
      </c>
      <c r="H9" s="73">
        <v>1.247167E-3</v>
      </c>
      <c r="I9" s="76">
        <f t="shared" si="2"/>
        <v>9.7599951500000004E-2</v>
      </c>
      <c r="J9" s="76">
        <f t="shared" si="3"/>
        <v>1.0638000485000001</v>
      </c>
    </row>
    <row r="10" spans="1:10" x14ac:dyDescent="0.25">
      <c r="A10" s="64" t="s">
        <v>322</v>
      </c>
      <c r="B10" s="17">
        <v>0.73250000000000004</v>
      </c>
      <c r="C10" s="17">
        <f t="shared" si="0"/>
        <v>0.41537200000000007</v>
      </c>
      <c r="D10" s="17">
        <f t="shared" si="1"/>
        <v>1.049628</v>
      </c>
      <c r="E10" s="11">
        <v>0.1618</v>
      </c>
      <c r="F10" s="11">
        <v>3.3999999999999998E-3</v>
      </c>
      <c r="G10" s="19">
        <v>5.9800000000000003E-6</v>
      </c>
      <c r="H10" s="73">
        <v>9.8274780000000006E-2</v>
      </c>
      <c r="I10" s="76">
        <f t="shared" si="2"/>
        <v>0.13076337299999996</v>
      </c>
      <c r="J10" s="76">
        <f t="shared" si="3"/>
        <v>1.3342366270000001</v>
      </c>
    </row>
    <row r="11" spans="1:10" x14ac:dyDescent="0.25">
      <c r="A11" s="64" t="s">
        <v>318</v>
      </c>
      <c r="B11" s="17">
        <v>0.69979999999999998</v>
      </c>
      <c r="C11" s="17">
        <f t="shared" si="0"/>
        <v>0.40736800000000001</v>
      </c>
      <c r="D11" s="17">
        <f t="shared" si="1"/>
        <v>0.992232</v>
      </c>
      <c r="E11" s="11">
        <v>0.1492</v>
      </c>
      <c r="F11" s="11">
        <v>3.3E-3</v>
      </c>
      <c r="G11" s="19">
        <v>2.7099999999999999E-6</v>
      </c>
      <c r="H11" s="73">
        <v>4.421315E-2</v>
      </c>
      <c r="I11" s="76">
        <f t="shared" si="2"/>
        <v>0.14492296199999999</v>
      </c>
      <c r="J11" s="76">
        <f t="shared" si="3"/>
        <v>1.2546770380000001</v>
      </c>
    </row>
    <row r="12" spans="1:10" x14ac:dyDescent="0.25">
      <c r="A12" s="64" t="s">
        <v>346</v>
      </c>
      <c r="B12" s="17">
        <v>0.74170000000000003</v>
      </c>
      <c r="C12" s="17">
        <f t="shared" si="0"/>
        <v>0.42751200000000006</v>
      </c>
      <c r="D12" s="17">
        <f t="shared" si="1"/>
        <v>1.0558879999999999</v>
      </c>
      <c r="E12" s="11">
        <v>0.1603</v>
      </c>
      <c r="F12" s="11">
        <v>4.0000000000000001E-3</v>
      </c>
      <c r="G12" s="19">
        <v>3.7100000000000001E-6</v>
      </c>
      <c r="H12" s="73">
        <v>0.1071027</v>
      </c>
      <c r="I12" s="76">
        <f t="shared" si="2"/>
        <v>0.14554189549999996</v>
      </c>
      <c r="J12" s="76">
        <f t="shared" si="3"/>
        <v>1.3378581045</v>
      </c>
    </row>
    <row r="13" spans="1:10" x14ac:dyDescent="0.25">
      <c r="A13" s="64" t="s">
        <v>337</v>
      </c>
      <c r="B13" s="17">
        <v>0.78700000000000003</v>
      </c>
      <c r="C13" s="17">
        <f t="shared" si="0"/>
        <v>0.44988000000000006</v>
      </c>
      <c r="D13" s="17">
        <f t="shared" si="1"/>
        <v>1.12412</v>
      </c>
      <c r="E13" s="11">
        <v>0.17199999999999999</v>
      </c>
      <c r="F13" s="11">
        <v>3.3E-3</v>
      </c>
      <c r="G13" s="19">
        <v>4.7700000000000001E-6</v>
      </c>
      <c r="H13" s="73">
        <v>0.21557809999999999</v>
      </c>
      <c r="I13" s="76">
        <f t="shared" si="2"/>
        <v>0.14732942000000004</v>
      </c>
      <c r="J13" s="76">
        <f t="shared" si="3"/>
        <v>1.4266705800000001</v>
      </c>
    </row>
    <row r="14" spans="1:10" x14ac:dyDescent="0.25">
      <c r="A14" s="64" t="s">
        <v>340</v>
      </c>
      <c r="B14" s="17">
        <v>0.65980000000000005</v>
      </c>
      <c r="C14" s="17">
        <f t="shared" si="0"/>
        <v>0.39382800000000007</v>
      </c>
      <c r="D14" s="17">
        <f t="shared" si="1"/>
        <v>0.92577200000000004</v>
      </c>
      <c r="E14" s="11">
        <v>0.13569999999999999</v>
      </c>
      <c r="F14" s="11">
        <v>4.1000000000000003E-3</v>
      </c>
      <c r="G14" s="19">
        <v>1.1599999999999999E-6</v>
      </c>
      <c r="H14" s="73">
        <v>1.2176050000000001E-2</v>
      </c>
      <c r="I14" s="76">
        <f t="shared" si="2"/>
        <v>0.1551296645000001</v>
      </c>
      <c r="J14" s="76">
        <f t="shared" si="3"/>
        <v>1.1644703354999999</v>
      </c>
    </row>
    <row r="15" spans="1:10" x14ac:dyDescent="0.25">
      <c r="A15" s="64" t="s">
        <v>343</v>
      </c>
      <c r="B15" s="17">
        <v>0.68310000000000004</v>
      </c>
      <c r="C15" s="17">
        <f t="shared" si="0"/>
        <v>0.41046400000000005</v>
      </c>
      <c r="D15" s="17">
        <f t="shared" si="1"/>
        <v>0.95573600000000003</v>
      </c>
      <c r="E15" s="11">
        <v>0.1391</v>
      </c>
      <c r="F15" s="11">
        <v>3.8E-3</v>
      </c>
      <c r="G15" s="19">
        <v>9.1299999999999998E-7</v>
      </c>
      <c r="H15" s="73">
        <v>2.2713649999999998E-2</v>
      </c>
      <c r="I15" s="76">
        <f t="shared" si="2"/>
        <v>0.16578501349999997</v>
      </c>
      <c r="J15" s="76">
        <f t="shared" si="3"/>
        <v>1.2004149865000002</v>
      </c>
    </row>
    <row r="16" spans="1:10" x14ac:dyDescent="0.25">
      <c r="A16" s="64" t="s">
        <v>342</v>
      </c>
      <c r="B16" s="17">
        <v>0.75980000000000003</v>
      </c>
      <c r="C16" s="17">
        <f t="shared" si="0"/>
        <v>0.45815600000000001</v>
      </c>
      <c r="D16" s="17">
        <f t="shared" si="1"/>
        <v>1.0614440000000001</v>
      </c>
      <c r="E16" s="11">
        <v>0.15390000000000001</v>
      </c>
      <c r="F16" s="11">
        <v>4.4999999999999997E-3</v>
      </c>
      <c r="G16" s="19">
        <v>7.8700000000000005E-7</v>
      </c>
      <c r="H16" s="73">
        <v>0.1185819</v>
      </c>
      <c r="I16" s="76">
        <f t="shared" si="2"/>
        <v>0.18744359150000001</v>
      </c>
      <c r="J16" s="76">
        <f t="shared" si="3"/>
        <v>1.3321564084999999</v>
      </c>
    </row>
    <row r="17" spans="1:10" x14ac:dyDescent="0.25">
      <c r="A17" s="64" t="s">
        <v>307</v>
      </c>
      <c r="B17" s="17">
        <v>0.63570000000000004</v>
      </c>
      <c r="C17" s="17">
        <f t="shared" si="0"/>
        <v>0.40050000000000008</v>
      </c>
      <c r="D17" s="17">
        <f t="shared" si="1"/>
        <v>0.87090000000000001</v>
      </c>
      <c r="E17" s="11">
        <v>0.12</v>
      </c>
      <c r="F17" s="11">
        <v>3.8999999999999998E-3</v>
      </c>
      <c r="G17" s="19">
        <v>1.18E-7</v>
      </c>
      <c r="H17" s="73">
        <v>2.3987190000000001E-3</v>
      </c>
      <c r="I17" s="76">
        <f t="shared" si="2"/>
        <v>0.18941820000000004</v>
      </c>
      <c r="J17" s="76">
        <f t="shared" si="3"/>
        <v>1.0819818000000001</v>
      </c>
    </row>
    <row r="18" spans="1:10" x14ac:dyDescent="0.25">
      <c r="A18" s="74" t="s">
        <v>57</v>
      </c>
      <c r="B18" s="17">
        <v>0.72130000000000005</v>
      </c>
      <c r="C18" s="17">
        <v>0.46</v>
      </c>
      <c r="D18" s="17">
        <v>0.99</v>
      </c>
      <c r="E18" s="16">
        <v>0.13569999999999999</v>
      </c>
      <c r="F18" s="11">
        <v>4.5999999999999999E-3</v>
      </c>
      <c r="G18" s="19">
        <v>1.06E-7</v>
      </c>
      <c r="H18" s="73">
        <v>3.9077000000000001E-2</v>
      </c>
      <c r="I18" s="76">
        <f t="shared" si="2"/>
        <v>0.2166296645000001</v>
      </c>
      <c r="J18" s="76">
        <f t="shared" si="3"/>
        <v>1.2259703355</v>
      </c>
    </row>
    <row r="19" spans="1:10" x14ac:dyDescent="0.25">
      <c r="A19" s="74" t="s">
        <v>367</v>
      </c>
      <c r="B19" s="17">
        <v>0.71689999999999998</v>
      </c>
      <c r="C19" s="17">
        <v>0.47</v>
      </c>
      <c r="D19" s="17">
        <v>0.96</v>
      </c>
      <c r="E19" s="16">
        <v>0.12559999999999999</v>
      </c>
      <c r="F19" s="11">
        <v>4.1000000000000003E-3</v>
      </c>
      <c r="G19" s="19">
        <v>1.15E-8</v>
      </c>
      <c r="H19" s="73">
        <v>2.5793989999999999E-2</v>
      </c>
      <c r="I19" s="76">
        <f t="shared" si="2"/>
        <v>0.249791716</v>
      </c>
      <c r="J19" s="76">
        <f t="shared" si="3"/>
        <v>1.1840082839999999</v>
      </c>
    </row>
    <row r="20" spans="1:10" x14ac:dyDescent="0.25">
      <c r="A20" s="64" t="s">
        <v>311</v>
      </c>
      <c r="B20" s="17">
        <v>0.82040000000000002</v>
      </c>
      <c r="C20" s="17">
        <f>B20-(1.96*E20)</f>
        <v>0.52777200000000002</v>
      </c>
      <c r="D20" s="17">
        <f>B20+(1.96*E20)</f>
        <v>1.1130279999999999</v>
      </c>
      <c r="E20" s="11">
        <v>0.14929999999999999</v>
      </c>
      <c r="F20" s="11">
        <v>4.7999999999999996E-3</v>
      </c>
      <c r="G20" s="19">
        <v>3.8799999999999997E-8</v>
      </c>
      <c r="H20" s="73">
        <v>0.2289968</v>
      </c>
      <c r="I20" s="76">
        <f t="shared" si="2"/>
        <v>0.26515106050000004</v>
      </c>
      <c r="J20" s="76">
        <f t="shared" si="3"/>
        <v>1.3756489395</v>
      </c>
    </row>
    <row r="21" spans="1:10" x14ac:dyDescent="0.25">
      <c r="A21" s="64" t="s">
        <v>324</v>
      </c>
      <c r="B21" s="17">
        <v>0.6966</v>
      </c>
      <c r="C21" s="17">
        <f>B21-(1.96*E21)</f>
        <v>0.47511999999999999</v>
      </c>
      <c r="D21" s="17">
        <f>B21+(1.96*E21)</f>
        <v>0.91808000000000001</v>
      </c>
      <c r="E21" s="11">
        <v>0.113</v>
      </c>
      <c r="F21" s="11">
        <v>4.1999999999999997E-3</v>
      </c>
      <c r="G21" s="19">
        <v>6.9899999999999996E-10</v>
      </c>
      <c r="H21" s="73">
        <v>7.2539409999999999E-3</v>
      </c>
      <c r="I21" s="76">
        <f t="shared" si="2"/>
        <v>0.27635130499999999</v>
      </c>
      <c r="J21" s="76">
        <f t="shared" si="3"/>
        <v>1.1168486950000001</v>
      </c>
    </row>
    <row r="22" spans="1:10" x14ac:dyDescent="0.25">
      <c r="A22" s="64" t="s">
        <v>300</v>
      </c>
      <c r="B22" s="17">
        <v>0.75729999999999997</v>
      </c>
      <c r="C22" s="17">
        <f>B22-(1.96*E22)</f>
        <v>0.50406799999999996</v>
      </c>
      <c r="D22" s="17">
        <f>B22+(1.96*E22)</f>
        <v>1.010532</v>
      </c>
      <c r="E22" s="11">
        <v>0.12920000000000001</v>
      </c>
      <c r="F22" s="11">
        <v>3.8E-3</v>
      </c>
      <c r="G22" s="19">
        <v>4.6299999999999999E-9</v>
      </c>
      <c r="H22" s="73">
        <v>6.031512E-2</v>
      </c>
      <c r="I22" s="76">
        <f t="shared" si="2"/>
        <v>0.27680326199999994</v>
      </c>
      <c r="J22" s="76">
        <f t="shared" si="3"/>
        <v>1.2377967380000001</v>
      </c>
    </row>
    <row r="23" spans="1:10" x14ac:dyDescent="0.25">
      <c r="A23" s="64" t="s">
        <v>319</v>
      </c>
      <c r="B23" s="17">
        <v>0.75580000000000003</v>
      </c>
      <c r="C23" s="17">
        <f>B23-(1.96*E23)</f>
        <v>0.50492000000000004</v>
      </c>
      <c r="D23" s="17">
        <f>B23+(1.96*E23)</f>
        <v>1.00668</v>
      </c>
      <c r="E23" s="11">
        <v>0.128</v>
      </c>
      <c r="F23" s="11">
        <v>3.8E-3</v>
      </c>
      <c r="G23" s="19">
        <v>3.53E-9</v>
      </c>
      <c r="H23" s="73">
        <v>5.6415449999999999E-2</v>
      </c>
      <c r="I23" s="76">
        <f t="shared" si="2"/>
        <v>0.27976607999999997</v>
      </c>
      <c r="J23" s="76">
        <f t="shared" si="3"/>
        <v>1.2318339200000001</v>
      </c>
    </row>
    <row r="24" spans="1:10" x14ac:dyDescent="0.25">
      <c r="A24" s="64" t="s">
        <v>329</v>
      </c>
      <c r="B24" s="17">
        <v>0.78869999999999996</v>
      </c>
      <c r="C24" s="17">
        <f>B24-(1.96*E24)</f>
        <v>0.52488399999999991</v>
      </c>
      <c r="D24" s="17">
        <f>B24+(1.96*E24)</f>
        <v>1.052516</v>
      </c>
      <c r="E24" s="11">
        <v>0.1346</v>
      </c>
      <c r="F24" s="11">
        <v>4.1000000000000003E-3</v>
      </c>
      <c r="G24" s="19">
        <v>4.6200000000000002E-9</v>
      </c>
      <c r="H24" s="73">
        <v>0.1164531</v>
      </c>
      <c r="I24" s="76">
        <f t="shared" si="2"/>
        <v>0.28812058099999993</v>
      </c>
      <c r="J24" s="76">
        <f t="shared" si="3"/>
        <v>1.2892794190000001</v>
      </c>
    </row>
    <row r="25" spans="1:10" x14ac:dyDescent="0.25">
      <c r="A25" s="74" t="s">
        <v>56</v>
      </c>
      <c r="B25" s="17">
        <v>0.77329999999999999</v>
      </c>
      <c r="C25" s="17">
        <v>0.52</v>
      </c>
      <c r="D25" s="17">
        <v>1.03</v>
      </c>
      <c r="E25" s="16">
        <v>0.12959999999999999</v>
      </c>
      <c r="F25" s="11">
        <v>4.1000000000000003E-3</v>
      </c>
      <c r="G25" s="19">
        <v>2.3899999999999998E-9</v>
      </c>
      <c r="H25" s="73">
        <v>7.5948860000000007E-2</v>
      </c>
      <c r="I25" s="76">
        <f t="shared" si="2"/>
        <v>0.29131565599999998</v>
      </c>
      <c r="J25" s="76">
        <f t="shared" si="3"/>
        <v>1.2552843440000001</v>
      </c>
    </row>
    <row r="26" spans="1:10" x14ac:dyDescent="0.25">
      <c r="A26" s="64" t="s">
        <v>301</v>
      </c>
      <c r="B26" s="17">
        <v>0.82310000000000005</v>
      </c>
      <c r="C26" s="17">
        <f t="shared" ref="C26:C46" si="4">B26-(1.96*E26)</f>
        <v>0.54634800000000006</v>
      </c>
      <c r="D26" s="17">
        <f t="shared" ref="D26:D46" si="5">B26+(1.96*E26)</f>
        <v>1.0998520000000001</v>
      </c>
      <c r="E26" s="11">
        <v>0.14119999999999999</v>
      </c>
      <c r="F26" s="11">
        <v>3.8E-3</v>
      </c>
      <c r="G26" s="19">
        <v>5.5299999999999997E-9</v>
      </c>
      <c r="H26" s="73">
        <v>0.2102665</v>
      </c>
      <c r="I26" s="76">
        <f t="shared" si="2"/>
        <v>0.297975082</v>
      </c>
      <c r="J26" s="76">
        <f t="shared" si="3"/>
        <v>1.3482249180000001</v>
      </c>
    </row>
    <row r="27" spans="1:10" x14ac:dyDescent="0.25">
      <c r="A27" s="64" t="s">
        <v>333</v>
      </c>
      <c r="B27" s="17">
        <v>0.83779999999999999</v>
      </c>
      <c r="C27" s="17">
        <f t="shared" si="4"/>
        <v>0.55752000000000002</v>
      </c>
      <c r="D27" s="17">
        <f t="shared" si="5"/>
        <v>1.11808</v>
      </c>
      <c r="E27" s="11">
        <v>0.14299999999999999</v>
      </c>
      <c r="F27" s="11">
        <v>5.3E-3</v>
      </c>
      <c r="G27" s="19">
        <v>4.6699999999999998E-9</v>
      </c>
      <c r="H27" s="73">
        <v>0.2566831</v>
      </c>
      <c r="I27" s="76">
        <f t="shared" si="2"/>
        <v>0.30598085500000005</v>
      </c>
      <c r="J27" s="76">
        <f t="shared" si="3"/>
        <v>1.3696191449999999</v>
      </c>
    </row>
    <row r="28" spans="1:10" x14ac:dyDescent="0.25">
      <c r="A28" s="64" t="s">
        <v>332</v>
      </c>
      <c r="B28" s="17">
        <v>0.80789999999999995</v>
      </c>
      <c r="C28" s="17">
        <f t="shared" si="4"/>
        <v>0.54349599999999998</v>
      </c>
      <c r="D28" s="17">
        <f t="shared" si="5"/>
        <v>1.0723039999999999</v>
      </c>
      <c r="E28" s="11">
        <v>0.13489999999999999</v>
      </c>
      <c r="F28" s="11">
        <v>5.5999999999999999E-3</v>
      </c>
      <c r="G28" s="19">
        <v>2.11E-9</v>
      </c>
      <c r="H28" s="73">
        <v>0.1544413</v>
      </c>
      <c r="I28" s="76">
        <f t="shared" si="2"/>
        <v>0.30620487649999995</v>
      </c>
      <c r="J28" s="76">
        <f t="shared" si="3"/>
        <v>1.3095951234999998</v>
      </c>
    </row>
    <row r="29" spans="1:10" x14ac:dyDescent="0.25">
      <c r="A29" s="74" t="s">
        <v>291</v>
      </c>
      <c r="B29" s="17">
        <v>0.74560000000000004</v>
      </c>
      <c r="C29" s="17">
        <f t="shared" si="4"/>
        <v>0.51745600000000003</v>
      </c>
      <c r="D29" s="17">
        <f t="shared" si="5"/>
        <v>0.97374400000000005</v>
      </c>
      <c r="E29" s="11">
        <v>0.1164</v>
      </c>
      <c r="F29" s="11">
        <v>5.4000000000000003E-3</v>
      </c>
      <c r="G29" s="19">
        <v>1.5E-10</v>
      </c>
      <c r="H29" s="73">
        <v>2.8847299999999999E-2</v>
      </c>
      <c r="I29" s="76">
        <f t="shared" si="2"/>
        <v>0.31270665400000003</v>
      </c>
      <c r="J29" s="76">
        <f t="shared" si="3"/>
        <v>1.178493346</v>
      </c>
    </row>
    <row r="30" spans="1:10" x14ac:dyDescent="0.25">
      <c r="A30" s="64" t="s">
        <v>334</v>
      </c>
      <c r="B30" s="17">
        <v>0.83609999999999995</v>
      </c>
      <c r="C30" s="17">
        <f t="shared" si="4"/>
        <v>0.56248399999999998</v>
      </c>
      <c r="D30" s="17">
        <f t="shared" si="5"/>
        <v>1.1097159999999999</v>
      </c>
      <c r="E30" s="11">
        <v>0.1396</v>
      </c>
      <c r="F30" s="11">
        <v>4.1000000000000003E-3</v>
      </c>
      <c r="G30" s="19">
        <v>2.09E-9</v>
      </c>
      <c r="H30" s="73">
        <v>0.24036750000000001</v>
      </c>
      <c r="I30" s="76">
        <f t="shared" si="2"/>
        <v>0.31692550599999991</v>
      </c>
      <c r="J30" s="76">
        <f t="shared" si="3"/>
        <v>1.3552744940000001</v>
      </c>
    </row>
    <row r="31" spans="1:10" x14ac:dyDescent="0.25">
      <c r="A31" s="64" t="s">
        <v>321</v>
      </c>
      <c r="B31" s="17">
        <v>0.78480000000000005</v>
      </c>
      <c r="C31" s="17">
        <f t="shared" si="4"/>
        <v>0.53882000000000008</v>
      </c>
      <c r="D31" s="17">
        <f t="shared" si="5"/>
        <v>1.03078</v>
      </c>
      <c r="E31" s="11">
        <v>0.1255</v>
      </c>
      <c r="F31" s="11">
        <v>4.5999999999999999E-3</v>
      </c>
      <c r="G31" s="19">
        <v>3.9800000000000002E-10</v>
      </c>
      <c r="H31" s="73">
        <v>8.6392720000000006E-2</v>
      </c>
      <c r="I31" s="76">
        <f t="shared" si="2"/>
        <v>0.31806361750000001</v>
      </c>
      <c r="J31" s="76">
        <f t="shared" si="3"/>
        <v>1.2515363825000001</v>
      </c>
    </row>
    <row r="32" spans="1:10" x14ac:dyDescent="0.25">
      <c r="A32" s="64" t="s">
        <v>297</v>
      </c>
      <c r="B32" s="17">
        <v>0.73819999999999997</v>
      </c>
      <c r="C32" s="17">
        <f t="shared" si="4"/>
        <v>0.51946399999999993</v>
      </c>
      <c r="D32" s="17">
        <f t="shared" si="5"/>
        <v>0.95693600000000001</v>
      </c>
      <c r="E32" s="11">
        <v>0.1116</v>
      </c>
      <c r="F32" s="11">
        <v>4.8999999999999998E-3</v>
      </c>
      <c r="G32" s="19">
        <v>3.7999999999999998E-11</v>
      </c>
      <c r="H32" s="73">
        <v>1.8982309999999999E-2</v>
      </c>
      <c r="I32" s="76">
        <f t="shared" si="2"/>
        <v>0.32315792599999993</v>
      </c>
      <c r="J32" s="76">
        <f t="shared" si="3"/>
        <v>1.153242074</v>
      </c>
    </row>
    <row r="33" spans="1:10" s="88" customFormat="1" x14ac:dyDescent="0.25">
      <c r="A33" s="64" t="s">
        <v>331</v>
      </c>
      <c r="B33" s="17">
        <v>0.84209999999999996</v>
      </c>
      <c r="C33" s="17">
        <f t="shared" si="4"/>
        <v>0.57162000000000002</v>
      </c>
      <c r="D33" s="17">
        <f t="shared" si="5"/>
        <v>1.1125799999999999</v>
      </c>
      <c r="E33" s="11">
        <v>0.13800000000000001</v>
      </c>
      <c r="F33" s="11">
        <v>4.3E-3</v>
      </c>
      <c r="G33" s="19">
        <v>1.0600000000000001E-9</v>
      </c>
      <c r="H33" s="73">
        <v>0.25253949999999997</v>
      </c>
      <c r="I33" s="76">
        <f t="shared" si="2"/>
        <v>0.32887592999999993</v>
      </c>
      <c r="J33" s="76">
        <f t="shared" si="3"/>
        <v>1.35532407</v>
      </c>
    </row>
    <row r="34" spans="1:10" x14ac:dyDescent="0.25">
      <c r="A34" s="64" t="s">
        <v>302</v>
      </c>
      <c r="B34" s="17">
        <v>0.87670000000000003</v>
      </c>
      <c r="C34" s="17">
        <f t="shared" si="4"/>
        <v>0.61151200000000006</v>
      </c>
      <c r="D34" s="17">
        <f t="shared" si="5"/>
        <v>1.141888</v>
      </c>
      <c r="E34" s="11">
        <v>0.1353</v>
      </c>
      <c r="F34" s="11">
        <v>3.8999999999999998E-3</v>
      </c>
      <c r="G34" s="19">
        <v>9.2000000000000005E-11</v>
      </c>
      <c r="H34" s="73">
        <v>0.36213299999999998</v>
      </c>
      <c r="I34" s="76">
        <f t="shared" si="2"/>
        <v>0.37351727049999994</v>
      </c>
      <c r="J34" s="76">
        <f t="shared" si="3"/>
        <v>1.3798827295000002</v>
      </c>
    </row>
    <row r="35" spans="1:10" x14ac:dyDescent="0.25">
      <c r="A35" s="64" t="s">
        <v>328</v>
      </c>
      <c r="B35" s="17">
        <v>0.85070000000000001</v>
      </c>
      <c r="C35" s="17">
        <f t="shared" si="4"/>
        <v>0.60001599999999999</v>
      </c>
      <c r="D35" s="17">
        <f t="shared" si="5"/>
        <v>1.1013839999999999</v>
      </c>
      <c r="E35" s="11">
        <v>0.12790000000000001</v>
      </c>
      <c r="F35" s="11">
        <v>4.5999999999999999E-3</v>
      </c>
      <c r="G35" s="19">
        <v>2.9299999999999998E-11</v>
      </c>
      <c r="H35" s="73">
        <v>0.24308189999999999</v>
      </c>
      <c r="I35" s="76">
        <f t="shared" ref="I35:I68" si="6">B35-(3.719015*E35)</f>
        <v>0.37503798149999995</v>
      </c>
      <c r="J35" s="76">
        <f t="shared" ref="J35:J68" si="7">B35+(3.719015*E35)</f>
        <v>1.3263620185</v>
      </c>
    </row>
    <row r="36" spans="1:10" x14ac:dyDescent="0.25">
      <c r="A36" s="64" t="s">
        <v>313</v>
      </c>
      <c r="B36" s="17">
        <v>0.68869999999999998</v>
      </c>
      <c r="C36" s="17">
        <f t="shared" si="4"/>
        <v>0.52876400000000001</v>
      </c>
      <c r="D36" s="17">
        <f t="shared" si="5"/>
        <v>0.84863599999999995</v>
      </c>
      <c r="E36" s="11">
        <v>8.1600000000000006E-2</v>
      </c>
      <c r="F36" s="11">
        <v>5.1999999999999998E-3</v>
      </c>
      <c r="G36" s="19">
        <v>3.0699999999999998E-17</v>
      </c>
      <c r="H36" s="73">
        <v>1.3621E-4</v>
      </c>
      <c r="I36" s="76">
        <f t="shared" si="6"/>
        <v>0.38522837599999993</v>
      </c>
      <c r="J36" s="76">
        <f t="shared" si="7"/>
        <v>0.99217162400000003</v>
      </c>
    </row>
    <row r="37" spans="1:10" x14ac:dyDescent="0.25">
      <c r="A37" s="64" t="s">
        <v>323</v>
      </c>
      <c r="B37" s="17">
        <v>0.73550000000000004</v>
      </c>
      <c r="C37" s="17">
        <f t="shared" si="4"/>
        <v>0.55341600000000002</v>
      </c>
      <c r="D37" s="17">
        <f t="shared" si="5"/>
        <v>0.91758400000000007</v>
      </c>
      <c r="E37" s="11">
        <v>9.2899999999999996E-2</v>
      </c>
      <c r="F37" s="11">
        <v>4.8999999999999998E-3</v>
      </c>
      <c r="G37" s="19">
        <v>2.4399999999999998E-15</v>
      </c>
      <c r="H37" s="73">
        <v>4.4112919999999998E-3</v>
      </c>
      <c r="I37" s="76">
        <f t="shared" si="6"/>
        <v>0.39000350650000004</v>
      </c>
      <c r="J37" s="76">
        <f t="shared" si="7"/>
        <v>1.0809964935</v>
      </c>
    </row>
    <row r="38" spans="1:10" x14ac:dyDescent="0.25">
      <c r="A38" s="64" t="s">
        <v>345</v>
      </c>
      <c r="B38" s="17">
        <v>0.83830000000000005</v>
      </c>
      <c r="C38" s="17">
        <f t="shared" si="4"/>
        <v>0.603688</v>
      </c>
      <c r="D38" s="17">
        <f t="shared" si="5"/>
        <v>1.0729120000000001</v>
      </c>
      <c r="E38" s="11">
        <v>0.1197</v>
      </c>
      <c r="F38" s="11">
        <v>5.5999999999999999E-3</v>
      </c>
      <c r="G38" s="19">
        <v>2.4799999999999999E-12</v>
      </c>
      <c r="H38" s="73">
        <v>0.1767348</v>
      </c>
      <c r="I38" s="76">
        <f t="shared" si="6"/>
        <v>0.39313390450000002</v>
      </c>
      <c r="J38" s="76">
        <f t="shared" si="7"/>
        <v>1.2834660955000001</v>
      </c>
    </row>
    <row r="39" spans="1:10" x14ac:dyDescent="0.25">
      <c r="A39" s="64" t="s">
        <v>312</v>
      </c>
      <c r="B39" s="17">
        <v>0.69369999999999998</v>
      </c>
      <c r="C39" s="17">
        <f t="shared" si="4"/>
        <v>0.54160399999999997</v>
      </c>
      <c r="D39" s="17">
        <f t="shared" si="5"/>
        <v>0.84579599999999999</v>
      </c>
      <c r="E39" s="11">
        <v>7.7600000000000002E-2</v>
      </c>
      <c r="F39" s="11">
        <v>5.7999999999999996E-3</v>
      </c>
      <c r="G39" s="19">
        <v>4.0999999999999999E-19</v>
      </c>
      <c r="H39" s="73">
        <v>7.9082080000000005E-5</v>
      </c>
      <c r="I39" s="76">
        <f t="shared" si="6"/>
        <v>0.40510443599999996</v>
      </c>
      <c r="J39" s="76">
        <f t="shared" si="7"/>
        <v>0.98229556399999995</v>
      </c>
    </row>
    <row r="40" spans="1:10" x14ac:dyDescent="0.25">
      <c r="A40" s="64" t="s">
        <v>330</v>
      </c>
      <c r="B40" s="17">
        <v>0.91700000000000004</v>
      </c>
      <c r="C40" s="17">
        <f t="shared" si="4"/>
        <v>0.64867600000000003</v>
      </c>
      <c r="D40" s="17">
        <f t="shared" si="5"/>
        <v>1.185324</v>
      </c>
      <c r="E40" s="11">
        <v>0.13689999999999999</v>
      </c>
      <c r="F40" s="11">
        <v>5.0000000000000001E-3</v>
      </c>
      <c r="G40" s="19">
        <v>2.1199999999999999E-11</v>
      </c>
      <c r="H40" s="73">
        <v>0.54432749999999996</v>
      </c>
      <c r="I40" s="76">
        <f t="shared" si="6"/>
        <v>0.40786684650000005</v>
      </c>
      <c r="J40" s="76">
        <f t="shared" si="7"/>
        <v>1.4261331534999999</v>
      </c>
    </row>
    <row r="41" spans="1:10" x14ac:dyDescent="0.25">
      <c r="A41" s="64" t="s">
        <v>327</v>
      </c>
      <c r="B41" s="17">
        <v>0.83330000000000004</v>
      </c>
      <c r="C41" s="17">
        <f t="shared" si="4"/>
        <v>0.60986000000000007</v>
      </c>
      <c r="D41" s="17">
        <f t="shared" si="5"/>
        <v>1.05674</v>
      </c>
      <c r="E41" s="11">
        <v>0.114</v>
      </c>
      <c r="F41" s="11">
        <v>5.1000000000000004E-3</v>
      </c>
      <c r="G41" s="19">
        <v>2.6499999999999998E-13</v>
      </c>
      <c r="H41" s="73">
        <v>0.14366429999999999</v>
      </c>
      <c r="I41" s="76">
        <f t="shared" si="6"/>
        <v>0.40933228999999999</v>
      </c>
      <c r="J41" s="76">
        <f t="shared" si="7"/>
        <v>1.25726771</v>
      </c>
    </row>
    <row r="42" spans="1:10" x14ac:dyDescent="0.25">
      <c r="A42" s="64" t="s">
        <v>364</v>
      </c>
      <c r="B42" s="17">
        <v>0.83260000000000001</v>
      </c>
      <c r="C42" s="17">
        <f t="shared" si="4"/>
        <v>0.61719600000000008</v>
      </c>
      <c r="D42" s="17">
        <f t="shared" si="5"/>
        <v>1.0480039999999999</v>
      </c>
      <c r="E42" s="11">
        <v>0.1099</v>
      </c>
      <c r="F42" s="11">
        <v>6.1000000000000004E-3</v>
      </c>
      <c r="G42" s="19">
        <v>3.6099999999999999E-14</v>
      </c>
      <c r="H42" s="73">
        <v>0.12770790000000001</v>
      </c>
      <c r="I42" s="76">
        <f t="shared" si="6"/>
        <v>0.42388025149999997</v>
      </c>
      <c r="J42" s="76">
        <f t="shared" si="7"/>
        <v>1.2413197485</v>
      </c>
    </row>
    <row r="43" spans="1:10" x14ac:dyDescent="0.25">
      <c r="A43" s="74" t="s">
        <v>292</v>
      </c>
      <c r="B43" s="17">
        <v>0.8347</v>
      </c>
      <c r="C43" s="17">
        <f t="shared" si="4"/>
        <v>0.62321599999999999</v>
      </c>
      <c r="D43" s="17">
        <f t="shared" si="5"/>
        <v>1.046184</v>
      </c>
      <c r="E43" s="11">
        <v>0.1079</v>
      </c>
      <c r="F43" s="11">
        <v>5.7999999999999996E-3</v>
      </c>
      <c r="G43" s="19">
        <v>1.04E-14</v>
      </c>
      <c r="H43" s="73">
        <v>0.1255288</v>
      </c>
      <c r="I43" s="76">
        <f t="shared" si="6"/>
        <v>0.4334182815</v>
      </c>
      <c r="J43" s="76">
        <f t="shared" si="7"/>
        <v>1.2359817184999999</v>
      </c>
    </row>
    <row r="44" spans="1:10" x14ac:dyDescent="0.25">
      <c r="A44" s="64" t="s">
        <v>314</v>
      </c>
      <c r="B44" s="17">
        <v>0.93679999999999997</v>
      </c>
      <c r="C44" s="17">
        <f t="shared" si="4"/>
        <v>0.67259199999999997</v>
      </c>
      <c r="D44" s="17">
        <f t="shared" si="5"/>
        <v>1.2010079999999999</v>
      </c>
      <c r="E44" s="11">
        <v>0.1348</v>
      </c>
      <c r="F44" s="11">
        <v>5.1999999999999998E-3</v>
      </c>
      <c r="G44" s="19">
        <v>3.6199999999999999E-12</v>
      </c>
      <c r="H44" s="73">
        <v>0.63918209999999998</v>
      </c>
      <c r="I44" s="76">
        <f t="shared" si="6"/>
        <v>0.43547677799999995</v>
      </c>
      <c r="J44" s="76">
        <f t="shared" si="7"/>
        <v>1.438123222</v>
      </c>
    </row>
    <row r="45" spans="1:10" x14ac:dyDescent="0.25">
      <c r="A45" s="64" t="s">
        <v>298</v>
      </c>
      <c r="B45" s="17">
        <v>0.86170000000000002</v>
      </c>
      <c r="C45" s="17">
        <f t="shared" si="4"/>
        <v>0.641984</v>
      </c>
      <c r="D45" s="17">
        <f t="shared" si="5"/>
        <v>1.0814159999999999</v>
      </c>
      <c r="E45" s="11">
        <v>0.11210000000000001</v>
      </c>
      <c r="F45" s="11">
        <v>5.4999999999999997E-3</v>
      </c>
      <c r="G45" s="19">
        <v>1.4800000000000001E-14</v>
      </c>
      <c r="H45" s="73">
        <v>0.21730730000000001</v>
      </c>
      <c r="I45" s="76">
        <f t="shared" si="6"/>
        <v>0.44479841849999996</v>
      </c>
      <c r="J45" s="76">
        <f t="shared" si="7"/>
        <v>1.2786015815</v>
      </c>
    </row>
    <row r="46" spans="1:10" x14ac:dyDescent="0.25">
      <c r="A46" s="64" t="s">
        <v>309</v>
      </c>
      <c r="B46" s="17">
        <v>0.87829999999999997</v>
      </c>
      <c r="C46" s="17">
        <f t="shared" si="4"/>
        <v>0.65113599999999994</v>
      </c>
      <c r="D46" s="17">
        <f t="shared" si="5"/>
        <v>1.105464</v>
      </c>
      <c r="E46" s="11">
        <v>0.1159</v>
      </c>
      <c r="F46" s="11">
        <v>5.4999999999999997E-3</v>
      </c>
      <c r="G46" s="19">
        <v>3.5099999999999997E-14</v>
      </c>
      <c r="H46" s="73">
        <v>0.29369830000000002</v>
      </c>
      <c r="I46" s="76">
        <f t="shared" si="6"/>
        <v>0.44726616149999993</v>
      </c>
      <c r="J46" s="76">
        <f t="shared" si="7"/>
        <v>1.3093338385</v>
      </c>
    </row>
    <row r="47" spans="1:10" x14ac:dyDescent="0.25">
      <c r="A47" s="74" t="s">
        <v>366</v>
      </c>
      <c r="B47" s="17">
        <v>0.76870000000000005</v>
      </c>
      <c r="C47" s="17">
        <v>0.6</v>
      </c>
      <c r="D47" s="17">
        <v>0.94</v>
      </c>
      <c r="E47" s="16">
        <v>8.5599999999999996E-2</v>
      </c>
      <c r="F47" s="11">
        <v>4.8999999999999998E-3</v>
      </c>
      <c r="G47" s="19">
        <v>2.5799999999999999E-19</v>
      </c>
      <c r="H47" s="73">
        <v>7.2115110000000003E-3</v>
      </c>
      <c r="I47" s="76">
        <f t="shared" si="6"/>
        <v>0.45035231600000003</v>
      </c>
      <c r="J47" s="76">
        <f t="shared" si="7"/>
        <v>1.0870476840000001</v>
      </c>
    </row>
    <row r="48" spans="1:10" x14ac:dyDescent="0.25">
      <c r="A48" s="64" t="s">
        <v>310</v>
      </c>
      <c r="B48" s="17">
        <v>0.85170000000000001</v>
      </c>
      <c r="C48" s="17">
        <f>B48-(1.96*E48)</f>
        <v>0.64785999999999999</v>
      </c>
      <c r="D48" s="17">
        <f>B48+(1.96*E48)</f>
        <v>1.0555399999999999</v>
      </c>
      <c r="E48" s="11">
        <v>0.104</v>
      </c>
      <c r="F48" s="11">
        <v>6.1999999999999998E-3</v>
      </c>
      <c r="G48" s="19">
        <v>2.5999999999999998E-16</v>
      </c>
      <c r="H48" s="73">
        <v>0.1538794</v>
      </c>
      <c r="I48" s="76">
        <f t="shared" si="6"/>
        <v>0.46492243999999999</v>
      </c>
      <c r="J48" s="76">
        <f t="shared" si="7"/>
        <v>1.23847756</v>
      </c>
    </row>
    <row r="49" spans="1:10" x14ac:dyDescent="0.25">
      <c r="A49" s="64" t="s">
        <v>339</v>
      </c>
      <c r="B49" s="17">
        <v>0.80520000000000003</v>
      </c>
      <c r="C49" s="17">
        <f>B49-(1.96*E49)</f>
        <v>0.62997600000000009</v>
      </c>
      <c r="D49" s="17">
        <f>B49+(1.96*E49)</f>
        <v>0.98042399999999996</v>
      </c>
      <c r="E49" s="11">
        <v>8.9399999999999993E-2</v>
      </c>
      <c r="F49" s="11">
        <v>7.3000000000000001E-3</v>
      </c>
      <c r="G49" s="19">
        <v>2.11E-19</v>
      </c>
      <c r="H49" s="73">
        <v>2.9333830000000002E-2</v>
      </c>
      <c r="I49" s="76">
        <f t="shared" si="6"/>
        <v>0.47272005900000003</v>
      </c>
      <c r="J49" s="76">
        <f t="shared" si="7"/>
        <v>1.137679941</v>
      </c>
    </row>
    <row r="50" spans="1:10" x14ac:dyDescent="0.25">
      <c r="A50" s="64" t="s">
        <v>308</v>
      </c>
      <c r="B50" s="17">
        <v>0.89959999999999996</v>
      </c>
      <c r="C50" s="17">
        <f>B50-(1.96*E50)</f>
        <v>0.68047199999999997</v>
      </c>
      <c r="D50" s="17">
        <f>B50+(1.96*E50)</f>
        <v>1.1187279999999999</v>
      </c>
      <c r="E50" s="11">
        <v>0.1118</v>
      </c>
      <c r="F50" s="11">
        <v>5.3E-3</v>
      </c>
      <c r="G50" s="19">
        <v>8.3499999999999996E-16</v>
      </c>
      <c r="H50" s="73">
        <v>0.36916840000000001</v>
      </c>
      <c r="I50" s="76">
        <f t="shared" si="6"/>
        <v>0.48381412299999993</v>
      </c>
      <c r="J50" s="76">
        <f t="shared" si="7"/>
        <v>1.315385877</v>
      </c>
    </row>
    <row r="51" spans="1:10" x14ac:dyDescent="0.25">
      <c r="A51" s="64" t="s">
        <v>315</v>
      </c>
      <c r="B51" s="17">
        <v>0.84860000000000002</v>
      </c>
      <c r="C51" s="17">
        <f>B51-(1.96*E51)</f>
        <v>0.65985199999999999</v>
      </c>
      <c r="D51" s="17">
        <f>B51+(1.96*E51)</f>
        <v>1.0373479999999999</v>
      </c>
      <c r="E51" s="11">
        <v>9.6299999999999997E-2</v>
      </c>
      <c r="F51" s="11">
        <v>6.6E-3</v>
      </c>
      <c r="G51" s="19">
        <v>1.19E-18</v>
      </c>
      <c r="H51" s="73">
        <v>0.1159111</v>
      </c>
      <c r="I51" s="76">
        <f t="shared" si="6"/>
        <v>0.49045885550000001</v>
      </c>
      <c r="J51" s="76">
        <f t="shared" si="7"/>
        <v>1.2067411445</v>
      </c>
    </row>
    <row r="52" spans="1:10" x14ac:dyDescent="0.25">
      <c r="A52" s="64" t="s">
        <v>348</v>
      </c>
      <c r="B52" s="17">
        <v>0.7873</v>
      </c>
      <c r="C52" s="17">
        <f>B52-(1.96*E52)</f>
        <v>0.63461600000000007</v>
      </c>
      <c r="D52" s="17">
        <f>B52+(1.96*E52)</f>
        <v>0.93998399999999993</v>
      </c>
      <c r="E52" s="11">
        <v>7.7899999999999997E-2</v>
      </c>
      <c r="F52" s="11">
        <v>6.4000000000000003E-3</v>
      </c>
      <c r="G52" s="19">
        <v>5.2599999999999998E-24</v>
      </c>
      <c r="H52" s="73">
        <v>6.3252990000000004E-3</v>
      </c>
      <c r="I52" s="76">
        <f t="shared" si="6"/>
        <v>0.49758873149999999</v>
      </c>
      <c r="J52" s="76">
        <f t="shared" si="7"/>
        <v>1.0770112685</v>
      </c>
    </row>
    <row r="53" spans="1:10" x14ac:dyDescent="0.25">
      <c r="A53" s="74" t="s">
        <v>58</v>
      </c>
      <c r="B53" s="17">
        <v>0.7974</v>
      </c>
      <c r="C53" s="17">
        <v>0.65</v>
      </c>
      <c r="D53" s="17">
        <v>0.94</v>
      </c>
      <c r="E53" s="16">
        <v>7.3999999999999996E-2</v>
      </c>
      <c r="F53" s="11">
        <v>5.5999999999999999E-3</v>
      </c>
      <c r="G53" s="19">
        <v>4.3400000000000003E-27</v>
      </c>
      <c r="H53" s="73">
        <v>6.8778229999999999E-3</v>
      </c>
      <c r="I53" s="76">
        <f t="shared" si="6"/>
        <v>0.52219289000000002</v>
      </c>
      <c r="J53" s="76">
        <f t="shared" si="7"/>
        <v>1.0726071099999999</v>
      </c>
    </row>
    <row r="54" spans="1:10" x14ac:dyDescent="0.25">
      <c r="A54" s="74" t="s">
        <v>293</v>
      </c>
      <c r="B54" s="17">
        <v>0.9375</v>
      </c>
      <c r="C54" s="17">
        <f t="shared" ref="C54:C62" si="8">B54-(1.96*E54)</f>
        <v>0.71915600000000002</v>
      </c>
      <c r="D54" s="17">
        <f t="shared" ref="D54:D62" si="9">B54+(1.96*E54)</f>
        <v>1.1558440000000001</v>
      </c>
      <c r="E54" s="11">
        <v>0.1114</v>
      </c>
      <c r="F54" s="11">
        <v>6.8999999999999999E-3</v>
      </c>
      <c r="G54" s="19">
        <v>3.8600000000000001E-17</v>
      </c>
      <c r="H54" s="73">
        <v>0.57476939999999999</v>
      </c>
      <c r="I54" s="76">
        <f t="shared" si="6"/>
        <v>0.52320172899999995</v>
      </c>
      <c r="J54" s="76">
        <f t="shared" si="7"/>
        <v>1.3517982710000001</v>
      </c>
    </row>
    <row r="55" spans="1:10" x14ac:dyDescent="0.25">
      <c r="A55" s="64" t="s">
        <v>320</v>
      </c>
      <c r="B55" s="17">
        <v>0.93769999999999998</v>
      </c>
      <c r="C55" s="17">
        <f t="shared" si="8"/>
        <v>0.72072800000000004</v>
      </c>
      <c r="D55" s="17">
        <f t="shared" si="9"/>
        <v>1.1546719999999999</v>
      </c>
      <c r="E55" s="11">
        <v>0.11070000000000001</v>
      </c>
      <c r="F55" s="11">
        <v>6.1999999999999998E-3</v>
      </c>
      <c r="G55" s="19">
        <v>2.3699999999999999E-17</v>
      </c>
      <c r="H55" s="73">
        <v>0.57358310000000001</v>
      </c>
      <c r="I55" s="76">
        <f t="shared" si="6"/>
        <v>0.52600503949999999</v>
      </c>
      <c r="J55" s="76">
        <f t="shared" si="7"/>
        <v>1.3493949605</v>
      </c>
    </row>
    <row r="56" spans="1:10" x14ac:dyDescent="0.25">
      <c r="A56" s="64" t="s">
        <v>316</v>
      </c>
      <c r="B56" s="17">
        <v>0.91439999999999999</v>
      </c>
      <c r="C56" s="17">
        <f t="shared" si="8"/>
        <v>0.71350000000000002</v>
      </c>
      <c r="D56" s="17">
        <f t="shared" si="9"/>
        <v>1.1153</v>
      </c>
      <c r="E56" s="11">
        <v>0.10249999999999999</v>
      </c>
      <c r="F56" s="11">
        <v>6.6E-3</v>
      </c>
      <c r="G56" s="19">
        <v>4.5499999999999999E-19</v>
      </c>
      <c r="H56" s="73">
        <v>0.40364899999999998</v>
      </c>
      <c r="I56" s="76">
        <f t="shared" si="6"/>
        <v>0.53320096250000004</v>
      </c>
      <c r="J56" s="76">
        <f t="shared" si="7"/>
        <v>1.2955990374999999</v>
      </c>
    </row>
    <row r="57" spans="1:10" x14ac:dyDescent="0.25">
      <c r="A57" s="64" t="s">
        <v>296</v>
      </c>
      <c r="B57" s="17">
        <v>0.92989999999999995</v>
      </c>
      <c r="C57" s="17">
        <f t="shared" si="8"/>
        <v>0.72762799999999994</v>
      </c>
      <c r="D57" s="17">
        <f t="shared" si="9"/>
        <v>1.132172</v>
      </c>
      <c r="E57" s="11">
        <v>0.1032</v>
      </c>
      <c r="F57" s="11">
        <v>6.3E-3</v>
      </c>
      <c r="G57" s="19">
        <v>2.03E-19</v>
      </c>
      <c r="H57" s="73">
        <v>0.49697089999999999</v>
      </c>
      <c r="I57" s="76">
        <f t="shared" si="6"/>
        <v>0.54609765199999993</v>
      </c>
      <c r="J57" s="76">
        <f t="shared" si="7"/>
        <v>1.3137023480000001</v>
      </c>
    </row>
    <row r="58" spans="1:10" x14ac:dyDescent="0.25">
      <c r="A58" s="64" t="s">
        <v>306</v>
      </c>
      <c r="B58" s="17">
        <v>0.94169999999999998</v>
      </c>
      <c r="C58" s="17">
        <f t="shared" si="8"/>
        <v>0.73903600000000003</v>
      </c>
      <c r="D58" s="17">
        <f t="shared" si="9"/>
        <v>1.1443639999999999</v>
      </c>
      <c r="E58" s="11">
        <v>0.10340000000000001</v>
      </c>
      <c r="F58" s="11">
        <v>6.6E-3</v>
      </c>
      <c r="G58" s="19">
        <v>8.4900000000000002E-20</v>
      </c>
      <c r="H58" s="73">
        <v>0.57286999999999999</v>
      </c>
      <c r="I58" s="76">
        <f t="shared" si="6"/>
        <v>0.55715384899999987</v>
      </c>
      <c r="J58" s="76">
        <f t="shared" si="7"/>
        <v>1.3262461510000001</v>
      </c>
    </row>
    <row r="59" spans="1:10" x14ac:dyDescent="0.25">
      <c r="A59" s="64" t="s">
        <v>338</v>
      </c>
      <c r="B59" s="17">
        <v>0.89339999999999997</v>
      </c>
      <c r="C59" s="17">
        <f t="shared" si="8"/>
        <v>0.71817599999999993</v>
      </c>
      <c r="D59" s="17">
        <f t="shared" si="9"/>
        <v>1.068624</v>
      </c>
      <c r="E59" s="11">
        <v>8.9399999999999993E-2</v>
      </c>
      <c r="F59" s="11">
        <v>8.8000000000000005E-3</v>
      </c>
      <c r="G59" s="19">
        <v>1.57E-23</v>
      </c>
      <c r="H59" s="73">
        <v>0.23310690000000001</v>
      </c>
      <c r="I59" s="76">
        <f t="shared" si="6"/>
        <v>0.56092005899999997</v>
      </c>
      <c r="J59" s="76">
        <f t="shared" si="7"/>
        <v>1.2258799410000001</v>
      </c>
    </row>
    <row r="60" spans="1:10" x14ac:dyDescent="0.25">
      <c r="A60" s="64" t="s">
        <v>347</v>
      </c>
      <c r="B60" s="17">
        <v>0.83979999999999999</v>
      </c>
      <c r="C60" s="17">
        <f t="shared" si="8"/>
        <v>0.69789599999999996</v>
      </c>
      <c r="D60" s="17">
        <f t="shared" si="9"/>
        <v>0.98170400000000002</v>
      </c>
      <c r="E60" s="11">
        <v>7.2400000000000006E-2</v>
      </c>
      <c r="F60" s="11">
        <v>7.4000000000000003E-3</v>
      </c>
      <c r="G60" s="19">
        <v>3.8500000000000001E-31</v>
      </c>
      <c r="H60" s="73">
        <v>2.6917839999999998E-2</v>
      </c>
      <c r="I60" s="76">
        <f t="shared" si="6"/>
        <v>0.57054331400000002</v>
      </c>
      <c r="J60" s="76">
        <f t="shared" si="7"/>
        <v>1.109056686</v>
      </c>
    </row>
    <row r="61" spans="1:10" x14ac:dyDescent="0.25">
      <c r="A61" s="74" t="s">
        <v>290</v>
      </c>
      <c r="B61" s="17">
        <v>0.9</v>
      </c>
      <c r="C61" s="17">
        <f t="shared" si="8"/>
        <v>0.72908799999999996</v>
      </c>
      <c r="D61" s="17">
        <f t="shared" si="9"/>
        <v>1.0709120000000001</v>
      </c>
      <c r="E61" s="16">
        <v>8.72E-2</v>
      </c>
      <c r="F61" s="11">
        <v>7.4000000000000003E-3</v>
      </c>
      <c r="G61" s="19">
        <v>5.7900000000000001E-25</v>
      </c>
      <c r="H61" s="73">
        <v>0.25146879999999999</v>
      </c>
      <c r="I61" s="76">
        <f t="shared" si="6"/>
        <v>0.57570189199999999</v>
      </c>
      <c r="J61" s="76">
        <f t="shared" si="7"/>
        <v>1.2242981080000002</v>
      </c>
    </row>
    <row r="62" spans="1:10" x14ac:dyDescent="0.25">
      <c r="A62" s="64" t="s">
        <v>304</v>
      </c>
      <c r="B62" s="17">
        <v>0.90769999999999995</v>
      </c>
      <c r="C62" s="17">
        <f t="shared" si="8"/>
        <v>0.73306399999999994</v>
      </c>
      <c r="D62" s="17">
        <f t="shared" si="9"/>
        <v>1.082336</v>
      </c>
      <c r="E62" s="11">
        <v>8.9099999999999999E-2</v>
      </c>
      <c r="F62" s="11">
        <v>8.8000000000000005E-3</v>
      </c>
      <c r="G62" s="19">
        <v>2.3599999999999999E-24</v>
      </c>
      <c r="H62" s="73">
        <v>0.30024190000000001</v>
      </c>
      <c r="I62" s="76">
        <f t="shared" si="6"/>
        <v>0.57633576349999993</v>
      </c>
      <c r="J62" s="76">
        <f t="shared" si="7"/>
        <v>1.2390642365</v>
      </c>
    </row>
    <row r="63" spans="1:10" x14ac:dyDescent="0.25">
      <c r="A63" s="64" t="s">
        <v>365</v>
      </c>
      <c r="B63" s="17">
        <v>0.93289999999999995</v>
      </c>
      <c r="C63" s="17">
        <v>0.75</v>
      </c>
      <c r="D63" s="17">
        <v>1.1200000000000001</v>
      </c>
      <c r="E63" s="16">
        <v>9.5799999999999996E-2</v>
      </c>
      <c r="F63" s="11">
        <v>7.1000000000000004E-3</v>
      </c>
      <c r="G63" s="19">
        <v>2.1000000000000001E-22</v>
      </c>
      <c r="H63" s="73">
        <v>0.46496920000000003</v>
      </c>
      <c r="I63" s="76">
        <f t="shared" si="6"/>
        <v>0.57661836299999991</v>
      </c>
      <c r="J63" s="76">
        <f t="shared" si="7"/>
        <v>1.289181637</v>
      </c>
    </row>
    <row r="64" spans="1:10" x14ac:dyDescent="0.25">
      <c r="A64" s="64" t="s">
        <v>325</v>
      </c>
      <c r="B64" s="17">
        <v>0.91039999999999999</v>
      </c>
      <c r="C64" s="17">
        <f>B64-(1.96*E64)</f>
        <v>0.74027200000000004</v>
      </c>
      <c r="D64" s="17">
        <f>B64+(1.96*E64)</f>
        <v>1.0805279999999999</v>
      </c>
      <c r="E64" s="11">
        <v>8.6800000000000002E-2</v>
      </c>
      <c r="F64" s="11">
        <v>7.7999999999999996E-3</v>
      </c>
      <c r="G64" s="19">
        <v>9.6700000000000002E-26</v>
      </c>
      <c r="H64" s="73">
        <v>0.30195119999999998</v>
      </c>
      <c r="I64" s="76">
        <f t="shared" si="6"/>
        <v>0.58758949800000004</v>
      </c>
      <c r="J64" s="76">
        <f t="shared" si="7"/>
        <v>1.2332105019999999</v>
      </c>
    </row>
    <row r="65" spans="1:10" x14ac:dyDescent="0.25">
      <c r="A65" s="64" t="s">
        <v>295</v>
      </c>
      <c r="B65" s="17">
        <v>0.9536</v>
      </c>
      <c r="C65" s="17">
        <f>B65-(1.96*E65)</f>
        <v>0.763872</v>
      </c>
      <c r="D65" s="17">
        <f>B65+(1.96*E65)</f>
        <v>1.1433279999999999</v>
      </c>
      <c r="E65" s="11">
        <v>9.6799999999999997E-2</v>
      </c>
      <c r="F65" s="11">
        <v>7.1999999999999998E-3</v>
      </c>
      <c r="G65" s="19">
        <v>6.5499999999999996E-23</v>
      </c>
      <c r="H65" s="73">
        <v>0.63169759999999997</v>
      </c>
      <c r="I65" s="76">
        <f t="shared" si="6"/>
        <v>0.59359934799999992</v>
      </c>
      <c r="J65" s="76">
        <f t="shared" si="7"/>
        <v>1.3136006520000001</v>
      </c>
    </row>
    <row r="66" spans="1:10" x14ac:dyDescent="0.25">
      <c r="A66" s="64" t="s">
        <v>326</v>
      </c>
      <c r="B66" s="17">
        <v>0.92110000000000003</v>
      </c>
      <c r="C66" s="17">
        <f>B66-(1.96*E66)</f>
        <v>0.75450000000000006</v>
      </c>
      <c r="D66" s="17">
        <f>B66+(1.96*E66)</f>
        <v>1.0877000000000001</v>
      </c>
      <c r="E66" s="11">
        <v>8.5000000000000006E-2</v>
      </c>
      <c r="F66" s="11">
        <v>7.3000000000000001E-3</v>
      </c>
      <c r="G66" s="19">
        <v>2.19E-27</v>
      </c>
      <c r="H66" s="73">
        <v>0.35328549999999997</v>
      </c>
      <c r="I66" s="76">
        <f t="shared" si="6"/>
        <v>0.60498372499999997</v>
      </c>
      <c r="J66" s="76">
        <f t="shared" si="7"/>
        <v>1.2372162750000002</v>
      </c>
    </row>
    <row r="67" spans="1:10" x14ac:dyDescent="0.25">
      <c r="A67" s="64" t="s">
        <v>305</v>
      </c>
      <c r="B67" s="17">
        <v>0.9607</v>
      </c>
      <c r="C67" s="17">
        <f>B67-(1.96*E67)</f>
        <v>0.77351999999999999</v>
      </c>
      <c r="D67" s="17">
        <f>B67+(1.96*E67)</f>
        <v>1.14788</v>
      </c>
      <c r="E67" s="11">
        <v>9.5500000000000002E-2</v>
      </c>
      <c r="F67" s="11">
        <v>8.6E-3</v>
      </c>
      <c r="G67" s="19">
        <v>8.1500000000000001E-24</v>
      </c>
      <c r="H67" s="73">
        <v>0.68069250000000003</v>
      </c>
      <c r="I67" s="76">
        <f t="shared" si="6"/>
        <v>0.60553406750000005</v>
      </c>
      <c r="J67" s="76">
        <f t="shared" si="7"/>
        <v>1.3158659324999999</v>
      </c>
    </row>
    <row r="68" spans="1:10" x14ac:dyDescent="0.25">
      <c r="A68" s="74" t="s">
        <v>294</v>
      </c>
      <c r="B68" s="17">
        <v>0.9587</v>
      </c>
      <c r="C68" s="17">
        <f>B68-(1.96*E68)</f>
        <v>0.79288400000000003</v>
      </c>
      <c r="D68" s="17">
        <f>B68+(1.96*E68)</f>
        <v>1.1245160000000001</v>
      </c>
      <c r="E68" s="11">
        <v>8.4599999999999995E-2</v>
      </c>
      <c r="F68" s="11">
        <v>1.01E-2</v>
      </c>
      <c r="G68" s="19">
        <v>9.3199999999999999E-30</v>
      </c>
      <c r="H68" s="73">
        <v>0.62542260000000005</v>
      </c>
      <c r="I68" s="76">
        <f t="shared" si="6"/>
        <v>0.64407133100000002</v>
      </c>
      <c r="J68" s="76">
        <f t="shared" si="7"/>
        <v>1.2733286690000001</v>
      </c>
    </row>
    <row r="70" spans="1:10" x14ac:dyDescent="0.25">
      <c r="A70" s="42" t="s">
        <v>360</v>
      </c>
    </row>
  </sheetData>
  <sortState xmlns:xlrd2="http://schemas.microsoft.com/office/spreadsheetml/2017/richdata2" ref="A3:J68">
    <sortCondition ref="I3:I68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38"/>
  <sheetViews>
    <sheetView workbookViewId="0"/>
  </sheetViews>
  <sheetFormatPr defaultRowHeight="15" x14ac:dyDescent="0.25"/>
  <cols>
    <col min="1" max="1" width="37.7109375" style="38" customWidth="1"/>
    <col min="2" max="2" width="24.28515625" style="38" customWidth="1"/>
    <col min="3" max="3" width="19.7109375" customWidth="1"/>
    <col min="4" max="4" width="21" customWidth="1"/>
    <col min="5" max="5" width="17.5703125" customWidth="1"/>
    <col min="6" max="6" width="13.85546875" customWidth="1"/>
    <col min="7" max="32" width="27.7109375" customWidth="1"/>
  </cols>
  <sheetData>
    <row r="1" spans="1:30" s="40" customFormat="1" ht="15.75" x14ac:dyDescent="0.25">
      <c r="A1" s="50" t="s">
        <v>421</v>
      </c>
      <c r="B1" s="50"/>
    </row>
    <row r="2" spans="1:30" s="8" customFormat="1" ht="63" x14ac:dyDescent="0.25">
      <c r="A2" s="62" t="s">
        <v>411</v>
      </c>
      <c r="B2" s="12" t="s">
        <v>412</v>
      </c>
      <c r="C2" s="12" t="s">
        <v>413</v>
      </c>
      <c r="D2" s="12" t="s">
        <v>358</v>
      </c>
      <c r="E2" s="12" t="s">
        <v>59</v>
      </c>
      <c r="F2" s="12" t="s">
        <v>60</v>
      </c>
      <c r="G2" s="12" t="s">
        <v>61</v>
      </c>
      <c r="H2" s="12" t="s">
        <v>62</v>
      </c>
      <c r="I2" s="12" t="s">
        <v>63</v>
      </c>
      <c r="J2" s="12" t="s">
        <v>64</v>
      </c>
      <c r="K2" s="13" t="s">
        <v>65</v>
      </c>
      <c r="L2" s="13" t="s">
        <v>66</v>
      </c>
      <c r="M2" s="13" t="s">
        <v>67</v>
      </c>
      <c r="N2" s="13" t="s">
        <v>68</v>
      </c>
      <c r="O2" s="13" t="s">
        <v>69</v>
      </c>
      <c r="P2" s="13" t="s">
        <v>70</v>
      </c>
      <c r="Q2" s="12" t="s">
        <v>71</v>
      </c>
      <c r="R2" s="12" t="s">
        <v>72</v>
      </c>
      <c r="S2" s="12" t="s">
        <v>73</v>
      </c>
      <c r="T2" s="12" t="s">
        <v>74</v>
      </c>
      <c r="U2" s="12" t="s">
        <v>75</v>
      </c>
      <c r="V2" s="12" t="s">
        <v>76</v>
      </c>
      <c r="W2" s="13" t="s">
        <v>77</v>
      </c>
      <c r="X2" s="13" t="s">
        <v>78</v>
      </c>
      <c r="Y2" s="12" t="s">
        <v>79</v>
      </c>
      <c r="Z2" s="12" t="s">
        <v>80</v>
      </c>
      <c r="AA2" s="12" t="s">
        <v>81</v>
      </c>
      <c r="AB2" s="12" t="s">
        <v>82</v>
      </c>
      <c r="AC2" s="14" t="s">
        <v>83</v>
      </c>
      <c r="AD2" s="14" t="s">
        <v>84</v>
      </c>
    </row>
    <row r="3" spans="1:30" ht="15.75" x14ac:dyDescent="0.25">
      <c r="A3" s="33" t="s">
        <v>85</v>
      </c>
      <c r="B3" s="11" t="s">
        <v>86</v>
      </c>
      <c r="C3" s="15">
        <v>0.4</v>
      </c>
      <c r="D3" s="15">
        <v>0.38</v>
      </c>
      <c r="E3" s="11">
        <v>1.06</v>
      </c>
      <c r="F3" s="16">
        <v>2.6999999999999999E-14</v>
      </c>
      <c r="G3" s="16" t="s">
        <v>87</v>
      </c>
      <c r="H3" s="11">
        <v>0.11</v>
      </c>
      <c r="I3" s="16" t="s">
        <v>88</v>
      </c>
      <c r="J3" s="16">
        <v>1.7999999999999999E-2</v>
      </c>
      <c r="K3" s="17" t="s">
        <v>89</v>
      </c>
      <c r="L3" s="11">
        <v>3.4000000000000002E-2</v>
      </c>
      <c r="M3" s="17" t="s">
        <v>90</v>
      </c>
      <c r="N3" s="11">
        <v>0.53</v>
      </c>
      <c r="O3" s="17" t="s">
        <v>91</v>
      </c>
      <c r="P3" s="11">
        <v>0.57999999999999996</v>
      </c>
      <c r="Q3" s="17" t="s">
        <v>92</v>
      </c>
      <c r="R3" s="11">
        <v>0.35</v>
      </c>
      <c r="S3" s="17" t="s">
        <v>93</v>
      </c>
      <c r="T3" s="11">
        <v>0.1</v>
      </c>
      <c r="U3" s="17" t="s">
        <v>89</v>
      </c>
      <c r="V3" s="11">
        <v>3.6999999999999998E-2</v>
      </c>
      <c r="W3" s="17" t="s">
        <v>93</v>
      </c>
      <c r="X3" s="11">
        <v>2.8000000000000001E-2</v>
      </c>
      <c r="Y3" s="17" t="s">
        <v>94</v>
      </c>
      <c r="Z3" s="11">
        <v>8.5000000000000006E-2</v>
      </c>
      <c r="AA3" s="17" t="s">
        <v>89</v>
      </c>
      <c r="AB3" s="11">
        <v>4.9000000000000002E-2</v>
      </c>
      <c r="AC3" s="17" t="s">
        <v>95</v>
      </c>
      <c r="AD3" s="11">
        <v>8.9999999999999993E-3</v>
      </c>
    </row>
    <row r="4" spans="1:30" ht="15.75" x14ac:dyDescent="0.25">
      <c r="A4" s="33" t="s">
        <v>96</v>
      </c>
      <c r="B4" s="11" t="s">
        <v>86</v>
      </c>
      <c r="C4" s="15">
        <v>0.82</v>
      </c>
      <c r="D4" s="15">
        <v>0.81</v>
      </c>
      <c r="E4" s="11">
        <v>1.2</v>
      </c>
      <c r="F4" s="16">
        <v>4.51E-8</v>
      </c>
      <c r="G4" s="16" t="s">
        <v>97</v>
      </c>
      <c r="H4" s="11">
        <v>6.5000000000000002E-2</v>
      </c>
      <c r="I4" s="16" t="s">
        <v>98</v>
      </c>
      <c r="J4" s="16">
        <v>0.55000000000000004</v>
      </c>
      <c r="K4" s="17" t="s">
        <v>94</v>
      </c>
      <c r="L4" s="11">
        <v>7.1999999999999995E-2</v>
      </c>
      <c r="M4" s="17" t="s">
        <v>99</v>
      </c>
      <c r="N4" s="11">
        <v>0.31</v>
      </c>
      <c r="O4" s="17" t="s">
        <v>100</v>
      </c>
      <c r="P4" s="11">
        <v>0.25</v>
      </c>
      <c r="Q4" s="17" t="s">
        <v>101</v>
      </c>
      <c r="R4" s="11">
        <v>0.11</v>
      </c>
      <c r="S4" s="17" t="s">
        <v>102</v>
      </c>
      <c r="T4" s="11">
        <v>0.5</v>
      </c>
      <c r="U4" s="17" t="s">
        <v>103</v>
      </c>
      <c r="V4" s="11">
        <v>0.69</v>
      </c>
      <c r="W4" s="17" t="s">
        <v>104</v>
      </c>
      <c r="X4" s="11">
        <v>0.86</v>
      </c>
      <c r="Y4" s="17" t="s">
        <v>105</v>
      </c>
      <c r="Z4" s="11">
        <v>0.7</v>
      </c>
      <c r="AA4" s="17" t="s">
        <v>106</v>
      </c>
      <c r="AB4" s="11">
        <v>0.37</v>
      </c>
      <c r="AC4" s="17" t="s">
        <v>107</v>
      </c>
      <c r="AD4" s="11">
        <v>0.91</v>
      </c>
    </row>
    <row r="5" spans="1:30" ht="15.75" x14ac:dyDescent="0.25">
      <c r="A5" s="33" t="s">
        <v>108</v>
      </c>
      <c r="B5" s="11" t="s">
        <v>86</v>
      </c>
      <c r="C5" s="15">
        <v>0.18</v>
      </c>
      <c r="D5" s="15">
        <v>0.05</v>
      </c>
      <c r="E5" s="11">
        <v>1.0900000000000001</v>
      </c>
      <c r="F5" s="16">
        <v>4.8100000000000001E-8</v>
      </c>
      <c r="G5" s="16" t="s">
        <v>109</v>
      </c>
      <c r="H5" s="11">
        <v>0.47</v>
      </c>
      <c r="I5" s="16" t="s">
        <v>110</v>
      </c>
      <c r="J5" s="16">
        <v>0.21</v>
      </c>
      <c r="K5" s="17" t="s">
        <v>111</v>
      </c>
      <c r="L5" s="11">
        <v>0.98</v>
      </c>
      <c r="M5" s="17" t="s">
        <v>112</v>
      </c>
      <c r="N5" s="11">
        <v>0.63</v>
      </c>
      <c r="O5" s="17" t="s">
        <v>113</v>
      </c>
      <c r="P5" s="11">
        <v>0.35</v>
      </c>
      <c r="Q5" s="17" t="s">
        <v>114</v>
      </c>
      <c r="R5" s="11">
        <v>0.79</v>
      </c>
      <c r="S5" s="17" t="s">
        <v>115</v>
      </c>
      <c r="T5" s="11">
        <v>0.84</v>
      </c>
      <c r="U5" s="17" t="s">
        <v>116</v>
      </c>
      <c r="V5" s="11">
        <v>0.8</v>
      </c>
      <c r="W5" s="17" t="s">
        <v>117</v>
      </c>
      <c r="X5" s="11">
        <v>0.85</v>
      </c>
      <c r="Y5" s="17" t="s">
        <v>118</v>
      </c>
      <c r="Z5" s="11">
        <v>0.85</v>
      </c>
      <c r="AA5" s="17" t="s">
        <v>119</v>
      </c>
      <c r="AB5" s="11">
        <v>0.61</v>
      </c>
      <c r="AC5" s="17" t="s">
        <v>120</v>
      </c>
      <c r="AD5" s="11">
        <v>0.77</v>
      </c>
    </row>
    <row r="6" spans="1:30" ht="15.75" x14ac:dyDescent="0.25">
      <c r="A6" s="33" t="s">
        <v>121</v>
      </c>
      <c r="B6" s="11" t="s">
        <v>122</v>
      </c>
      <c r="C6" s="15">
        <v>0.82</v>
      </c>
      <c r="D6" s="15">
        <v>0.82</v>
      </c>
      <c r="E6" s="11">
        <v>1.07</v>
      </c>
      <c r="F6" s="16">
        <v>7.5100000000000007E-9</v>
      </c>
      <c r="G6" s="16" t="s">
        <v>123</v>
      </c>
      <c r="H6" s="11">
        <v>0.1</v>
      </c>
      <c r="I6" s="16" t="s">
        <v>124</v>
      </c>
      <c r="J6" s="16">
        <v>0.54</v>
      </c>
      <c r="K6" s="17" t="s">
        <v>101</v>
      </c>
      <c r="L6" s="11">
        <v>0.16</v>
      </c>
      <c r="M6" s="17" t="s">
        <v>125</v>
      </c>
      <c r="N6" s="11">
        <v>0.91</v>
      </c>
      <c r="O6" s="17" t="s">
        <v>126</v>
      </c>
      <c r="P6" s="11">
        <v>0.64</v>
      </c>
      <c r="Q6" s="17" t="s">
        <v>127</v>
      </c>
      <c r="R6" s="11">
        <v>0.95</v>
      </c>
      <c r="S6" s="17" t="s">
        <v>128</v>
      </c>
      <c r="T6" s="11">
        <v>0.19</v>
      </c>
      <c r="U6" s="17" t="s">
        <v>127</v>
      </c>
      <c r="V6" s="11">
        <v>0.91</v>
      </c>
      <c r="W6" s="17" t="s">
        <v>129</v>
      </c>
      <c r="X6" s="11">
        <v>0.28000000000000003</v>
      </c>
      <c r="Y6" s="17" t="s">
        <v>130</v>
      </c>
      <c r="Z6" s="11">
        <v>0.67</v>
      </c>
      <c r="AA6" s="17" t="s">
        <v>131</v>
      </c>
      <c r="AB6" s="11">
        <v>0.31</v>
      </c>
      <c r="AC6" s="17" t="s">
        <v>129</v>
      </c>
      <c r="AD6" s="11">
        <v>0.15</v>
      </c>
    </row>
    <row r="7" spans="1:30" ht="15.75" x14ac:dyDescent="0.25">
      <c r="A7" s="33" t="s">
        <v>132</v>
      </c>
      <c r="B7" s="11" t="s">
        <v>133</v>
      </c>
      <c r="C7" s="15">
        <v>0.16</v>
      </c>
      <c r="D7" s="15">
        <v>7.0000000000000007E-2</v>
      </c>
      <c r="E7" s="11">
        <v>1.07</v>
      </c>
      <c r="F7" s="16">
        <v>2.73E-8</v>
      </c>
      <c r="G7" s="16" t="s">
        <v>134</v>
      </c>
      <c r="H7" s="11">
        <v>0.39</v>
      </c>
      <c r="I7" s="16" t="s">
        <v>135</v>
      </c>
      <c r="J7" s="16">
        <v>0.42</v>
      </c>
      <c r="K7" s="17" t="s">
        <v>136</v>
      </c>
      <c r="L7" s="11">
        <v>0.62</v>
      </c>
      <c r="M7" s="17" t="s">
        <v>137</v>
      </c>
      <c r="N7" s="11">
        <v>0.74</v>
      </c>
      <c r="O7" s="17" t="s">
        <v>138</v>
      </c>
      <c r="P7" s="11">
        <v>0.91</v>
      </c>
      <c r="Q7" s="17" t="s">
        <v>139</v>
      </c>
      <c r="R7" s="11">
        <v>0.97</v>
      </c>
      <c r="S7" s="17" t="s">
        <v>140</v>
      </c>
      <c r="T7" s="11">
        <v>0.39</v>
      </c>
      <c r="U7" s="17" t="s">
        <v>124</v>
      </c>
      <c r="V7" s="11">
        <v>0.51</v>
      </c>
      <c r="W7" s="17" t="s">
        <v>103</v>
      </c>
      <c r="X7" s="11">
        <v>0.7</v>
      </c>
      <c r="Y7" s="17" t="s">
        <v>119</v>
      </c>
      <c r="Z7" s="11">
        <v>0.56999999999999995</v>
      </c>
      <c r="AA7" s="17" t="s">
        <v>141</v>
      </c>
      <c r="AB7" s="11">
        <v>0.26</v>
      </c>
      <c r="AC7" s="17" t="s">
        <v>142</v>
      </c>
      <c r="AD7" s="11">
        <v>0.37</v>
      </c>
    </row>
    <row r="8" spans="1:30" ht="15.75" x14ac:dyDescent="0.25">
      <c r="A8" s="33" t="s">
        <v>143</v>
      </c>
      <c r="B8" s="11" t="s">
        <v>144</v>
      </c>
      <c r="C8" s="15">
        <v>0.24</v>
      </c>
      <c r="D8" s="15">
        <v>0.25</v>
      </c>
      <c r="E8" s="11">
        <v>1.17</v>
      </c>
      <c r="F8" s="16">
        <v>1.22E-8</v>
      </c>
      <c r="G8" s="16" t="s">
        <v>101</v>
      </c>
      <c r="H8" s="11">
        <v>9.9000000000000005E-2</v>
      </c>
      <c r="I8" s="16" t="s">
        <v>145</v>
      </c>
      <c r="J8" s="16">
        <v>0.87</v>
      </c>
      <c r="K8" s="17" t="s">
        <v>146</v>
      </c>
      <c r="L8" s="11">
        <v>0.34</v>
      </c>
      <c r="M8" s="17" t="s">
        <v>127</v>
      </c>
      <c r="N8" s="11">
        <v>0.91</v>
      </c>
      <c r="O8" s="17" t="s">
        <v>100</v>
      </c>
      <c r="P8" s="11">
        <v>0.2</v>
      </c>
      <c r="Q8" s="17" t="s">
        <v>146</v>
      </c>
      <c r="R8" s="11">
        <v>0.4</v>
      </c>
      <c r="S8" s="17" t="s">
        <v>129</v>
      </c>
      <c r="T8" s="11">
        <v>0.25</v>
      </c>
      <c r="U8" s="17" t="s">
        <v>142</v>
      </c>
      <c r="V8" s="11">
        <v>0.31</v>
      </c>
      <c r="W8" s="17" t="s">
        <v>147</v>
      </c>
      <c r="X8" s="11">
        <v>0.2</v>
      </c>
      <c r="Y8" s="17" t="s">
        <v>103</v>
      </c>
      <c r="Z8" s="11">
        <v>0.71</v>
      </c>
      <c r="AA8" s="17" t="s">
        <v>127</v>
      </c>
      <c r="AB8" s="11">
        <v>0.98</v>
      </c>
      <c r="AC8" s="17" t="s">
        <v>148</v>
      </c>
      <c r="AD8" s="11">
        <v>0.55000000000000004</v>
      </c>
    </row>
    <row r="9" spans="1:30" ht="15.75" x14ac:dyDescent="0.25">
      <c r="A9" s="33" t="s">
        <v>149</v>
      </c>
      <c r="B9" s="11" t="s">
        <v>122</v>
      </c>
      <c r="C9" s="15">
        <v>0.31</v>
      </c>
      <c r="D9" s="15">
        <v>0.34</v>
      </c>
      <c r="E9" s="11">
        <v>1.06</v>
      </c>
      <c r="F9" s="11">
        <v>1.05E-10</v>
      </c>
      <c r="G9" s="11" t="s">
        <v>150</v>
      </c>
      <c r="H9" s="11">
        <v>2.5000000000000001E-2</v>
      </c>
      <c r="I9" s="11" t="s">
        <v>151</v>
      </c>
      <c r="J9" s="11">
        <v>0.21</v>
      </c>
      <c r="K9" s="17" t="s">
        <v>152</v>
      </c>
      <c r="L9" s="11">
        <v>3.5999999999999997E-2</v>
      </c>
      <c r="M9" s="17" t="s">
        <v>127</v>
      </c>
      <c r="N9" s="11">
        <v>0.94</v>
      </c>
      <c r="O9" s="17" t="s">
        <v>153</v>
      </c>
      <c r="P9" s="11">
        <v>7.5999999999999998E-2</v>
      </c>
      <c r="Q9" s="17" t="s">
        <v>129</v>
      </c>
      <c r="R9" s="11">
        <v>0.25</v>
      </c>
      <c r="S9" s="17" t="s">
        <v>154</v>
      </c>
      <c r="T9" s="11">
        <v>8.5000000000000006E-2</v>
      </c>
      <c r="U9" s="17" t="s">
        <v>155</v>
      </c>
      <c r="V9" s="11">
        <v>0.03</v>
      </c>
      <c r="W9" s="17" t="s">
        <v>156</v>
      </c>
      <c r="X9" s="19">
        <v>0.02</v>
      </c>
      <c r="Y9" s="17" t="s">
        <v>142</v>
      </c>
      <c r="Z9" s="11">
        <v>0.3</v>
      </c>
      <c r="AA9" s="17" t="s">
        <v>157</v>
      </c>
      <c r="AB9" s="11">
        <v>0.42</v>
      </c>
      <c r="AC9" s="17" t="s">
        <v>158</v>
      </c>
      <c r="AD9" s="11">
        <v>4.2000000000000003E-2</v>
      </c>
    </row>
    <row r="10" spans="1:30" ht="15.75" x14ac:dyDescent="0.25">
      <c r="A10" s="33" t="s">
        <v>159</v>
      </c>
      <c r="B10" s="11" t="s">
        <v>133</v>
      </c>
      <c r="C10" s="15">
        <v>0.21</v>
      </c>
      <c r="D10" s="15">
        <v>0.17</v>
      </c>
      <c r="E10" s="11">
        <v>1.2</v>
      </c>
      <c r="F10" s="16">
        <v>6.8599999999999997E-18</v>
      </c>
      <c r="G10" s="16" t="s">
        <v>123</v>
      </c>
      <c r="H10" s="11">
        <v>7.9000000000000001E-2</v>
      </c>
      <c r="I10" s="16" t="s">
        <v>160</v>
      </c>
      <c r="J10" s="16">
        <v>0.81</v>
      </c>
      <c r="K10" s="17" t="s">
        <v>101</v>
      </c>
      <c r="L10" s="11">
        <v>0.12</v>
      </c>
      <c r="M10" s="17" t="s">
        <v>130</v>
      </c>
      <c r="N10" s="11">
        <v>0.61</v>
      </c>
      <c r="O10" s="17" t="s">
        <v>98</v>
      </c>
      <c r="P10" s="11">
        <v>0.56999999999999995</v>
      </c>
      <c r="Q10" s="17" t="s">
        <v>117</v>
      </c>
      <c r="R10" s="11">
        <v>0.82</v>
      </c>
      <c r="S10" s="17" t="s">
        <v>161</v>
      </c>
      <c r="T10" s="11">
        <v>9.8000000000000004E-2</v>
      </c>
      <c r="U10" s="17" t="s">
        <v>90</v>
      </c>
      <c r="V10" s="11">
        <v>0.56000000000000005</v>
      </c>
      <c r="W10" s="17" t="s">
        <v>162</v>
      </c>
      <c r="X10" s="11">
        <v>0.33</v>
      </c>
      <c r="Y10" s="17" t="s">
        <v>123</v>
      </c>
      <c r="Z10" s="11">
        <v>0.15</v>
      </c>
      <c r="AA10" s="17" t="s">
        <v>163</v>
      </c>
      <c r="AB10" s="11">
        <v>0.12</v>
      </c>
      <c r="AC10" s="17" t="s">
        <v>164</v>
      </c>
      <c r="AD10" s="11">
        <v>0.4</v>
      </c>
    </row>
    <row r="11" spans="1:30" ht="15.75" x14ac:dyDescent="0.25">
      <c r="A11" s="34" t="s">
        <v>165</v>
      </c>
      <c r="B11" s="20" t="s">
        <v>166</v>
      </c>
      <c r="C11" s="21">
        <v>0.28000000000000003</v>
      </c>
      <c r="D11" s="21">
        <v>0.19</v>
      </c>
      <c r="E11" s="20">
        <v>1.32</v>
      </c>
      <c r="F11" s="22">
        <v>1.86E-47</v>
      </c>
      <c r="G11" s="22" t="s">
        <v>167</v>
      </c>
      <c r="H11" s="23">
        <v>1.7E-5</v>
      </c>
      <c r="I11" s="22" t="s">
        <v>168</v>
      </c>
      <c r="J11" s="22">
        <v>2.8E-3</v>
      </c>
      <c r="K11" s="24" t="s">
        <v>169</v>
      </c>
      <c r="L11" s="23">
        <v>7.5000000000000002E-6</v>
      </c>
      <c r="M11" s="24" t="s">
        <v>170</v>
      </c>
      <c r="N11" s="25">
        <v>4.6999999999999999E-4</v>
      </c>
      <c r="O11" s="24" t="s">
        <v>171</v>
      </c>
      <c r="P11" s="20">
        <v>7.0000000000000007E-2</v>
      </c>
      <c r="Q11" s="24" t="s">
        <v>172</v>
      </c>
      <c r="R11" s="20">
        <v>3.5999999999999999E-3</v>
      </c>
      <c r="S11" s="24" t="s">
        <v>173</v>
      </c>
      <c r="T11" s="23">
        <v>2.0999999999999999E-8</v>
      </c>
      <c r="U11" s="24" t="s">
        <v>174</v>
      </c>
      <c r="V11" s="25">
        <v>6.2E-4</v>
      </c>
      <c r="W11" s="24" t="s">
        <v>175</v>
      </c>
      <c r="X11" s="23">
        <v>9.9999999999999995E-8</v>
      </c>
      <c r="Y11" s="24" t="s">
        <v>123</v>
      </c>
      <c r="Z11" s="20">
        <v>8.5000000000000006E-2</v>
      </c>
      <c r="AA11" s="24" t="s">
        <v>150</v>
      </c>
      <c r="AB11" s="20">
        <v>0.08</v>
      </c>
      <c r="AC11" s="24" t="s">
        <v>176</v>
      </c>
      <c r="AD11" s="23">
        <v>2.9999999999999999E-7</v>
      </c>
    </row>
    <row r="12" spans="1:30" ht="15.75" x14ac:dyDescent="0.25">
      <c r="A12" s="33" t="s">
        <v>177</v>
      </c>
      <c r="B12" s="11" t="s">
        <v>178</v>
      </c>
      <c r="C12" s="15">
        <v>0.34</v>
      </c>
      <c r="D12" s="15">
        <v>0.28000000000000003</v>
      </c>
      <c r="E12" s="11">
        <v>1.05</v>
      </c>
      <c r="F12" s="16">
        <v>1.3000000000000001E-8</v>
      </c>
      <c r="G12" s="16" t="s">
        <v>103</v>
      </c>
      <c r="H12" s="11">
        <v>0.7</v>
      </c>
      <c r="I12" s="16" t="s">
        <v>179</v>
      </c>
      <c r="J12" s="16">
        <v>0.2</v>
      </c>
      <c r="K12" s="17" t="s">
        <v>164</v>
      </c>
      <c r="L12" s="11">
        <v>0.57999999999999996</v>
      </c>
      <c r="M12" s="17" t="s">
        <v>90</v>
      </c>
      <c r="N12" s="11">
        <v>0.56999999999999995</v>
      </c>
      <c r="O12" s="17" t="s">
        <v>105</v>
      </c>
      <c r="P12" s="11">
        <v>0.77</v>
      </c>
      <c r="Q12" s="17" t="s">
        <v>180</v>
      </c>
      <c r="R12" s="11">
        <v>0.63</v>
      </c>
      <c r="S12" s="17" t="s">
        <v>104</v>
      </c>
      <c r="T12" s="11">
        <v>0.92</v>
      </c>
      <c r="U12" s="17" t="s">
        <v>181</v>
      </c>
      <c r="V12" s="11">
        <v>0.26</v>
      </c>
      <c r="W12" s="17" t="s">
        <v>182</v>
      </c>
      <c r="X12" s="11">
        <v>0.96</v>
      </c>
      <c r="Y12" s="17" t="s">
        <v>103</v>
      </c>
      <c r="Z12" s="11">
        <v>0.73</v>
      </c>
      <c r="AA12" s="17" t="s">
        <v>183</v>
      </c>
      <c r="AB12" s="11">
        <v>0.91</v>
      </c>
      <c r="AC12" s="17" t="s">
        <v>184</v>
      </c>
      <c r="AD12" s="11">
        <v>0.8</v>
      </c>
    </row>
    <row r="13" spans="1:30" ht="15.75" x14ac:dyDescent="0.25">
      <c r="A13" s="33" t="s">
        <v>185</v>
      </c>
      <c r="B13" s="11" t="s">
        <v>133</v>
      </c>
      <c r="C13" s="15">
        <v>0.21</v>
      </c>
      <c r="D13" s="15">
        <v>0.14000000000000001</v>
      </c>
      <c r="E13" s="11">
        <v>1.19</v>
      </c>
      <c r="F13" s="16">
        <v>1.46E-11</v>
      </c>
      <c r="G13" s="16" t="s">
        <v>186</v>
      </c>
      <c r="H13" s="11">
        <v>0.1</v>
      </c>
      <c r="I13" s="16" t="s">
        <v>187</v>
      </c>
      <c r="J13" s="16">
        <v>0.49</v>
      </c>
      <c r="K13" s="17" t="s">
        <v>188</v>
      </c>
      <c r="L13" s="11">
        <v>0.16</v>
      </c>
      <c r="M13" s="17" t="s">
        <v>189</v>
      </c>
      <c r="N13" s="11">
        <v>0.66</v>
      </c>
      <c r="O13" s="17" t="s">
        <v>190</v>
      </c>
      <c r="P13" s="11">
        <v>0.2</v>
      </c>
      <c r="Q13" s="17" t="s">
        <v>191</v>
      </c>
      <c r="R13" s="11">
        <v>0.13</v>
      </c>
      <c r="S13" s="17" t="s">
        <v>92</v>
      </c>
      <c r="T13" s="11">
        <v>0.37</v>
      </c>
      <c r="U13" s="17" t="s">
        <v>130</v>
      </c>
      <c r="V13" s="11">
        <v>0.68</v>
      </c>
      <c r="W13" s="17" t="s">
        <v>104</v>
      </c>
      <c r="X13" s="11">
        <v>0.95</v>
      </c>
      <c r="Y13" s="17" t="s">
        <v>192</v>
      </c>
      <c r="Z13" s="11">
        <v>0.87</v>
      </c>
      <c r="AA13" s="17" t="s">
        <v>193</v>
      </c>
      <c r="AB13" s="11">
        <v>0.38</v>
      </c>
      <c r="AC13" s="17" t="s">
        <v>107</v>
      </c>
      <c r="AD13" s="11">
        <v>0.74</v>
      </c>
    </row>
    <row r="14" spans="1:30" ht="15.75" x14ac:dyDescent="0.25">
      <c r="A14" s="34" t="s">
        <v>194</v>
      </c>
      <c r="B14" s="20" t="s">
        <v>122</v>
      </c>
      <c r="C14" s="21">
        <v>0.24</v>
      </c>
      <c r="D14" s="21">
        <v>0.15</v>
      </c>
      <c r="E14" s="20">
        <v>1.21</v>
      </c>
      <c r="F14" s="26">
        <v>3.6499999999999998E-15</v>
      </c>
      <c r="G14" s="26" t="s">
        <v>195</v>
      </c>
      <c r="H14" s="25">
        <v>9.8999999999999999E-4</v>
      </c>
      <c r="I14" s="26" t="s">
        <v>196</v>
      </c>
      <c r="J14" s="26">
        <v>5.3999999999999999E-2</v>
      </c>
      <c r="K14" s="24" t="s">
        <v>197</v>
      </c>
      <c r="L14" s="25">
        <v>1E-3</v>
      </c>
      <c r="M14" s="24" t="s">
        <v>100</v>
      </c>
      <c r="N14" s="20">
        <v>0.21</v>
      </c>
      <c r="O14" s="24" t="s">
        <v>198</v>
      </c>
      <c r="P14" s="20">
        <v>0.13</v>
      </c>
      <c r="Q14" s="24" t="s">
        <v>163</v>
      </c>
      <c r="R14" s="20">
        <v>0.12</v>
      </c>
      <c r="S14" s="24" t="s">
        <v>172</v>
      </c>
      <c r="T14" s="25">
        <v>9.5E-4</v>
      </c>
      <c r="U14" s="24" t="s">
        <v>199</v>
      </c>
      <c r="V14" s="20">
        <v>1.4E-2</v>
      </c>
      <c r="W14" s="24" t="s">
        <v>200</v>
      </c>
      <c r="X14" s="25">
        <v>4.6999999999999999E-4</v>
      </c>
      <c r="Y14" s="24" t="s">
        <v>201</v>
      </c>
      <c r="Z14" s="20">
        <v>9.4000000000000004E-3</v>
      </c>
      <c r="AA14" s="24" t="s">
        <v>195</v>
      </c>
      <c r="AB14" s="25">
        <v>8.8999999999999995E-4</v>
      </c>
      <c r="AC14" s="24" t="s">
        <v>202</v>
      </c>
      <c r="AD14" s="25">
        <v>1.1E-4</v>
      </c>
    </row>
    <row r="15" spans="1:30" ht="15.75" x14ac:dyDescent="0.25">
      <c r="A15" s="33" t="s">
        <v>203</v>
      </c>
      <c r="B15" s="11" t="s">
        <v>166</v>
      </c>
      <c r="C15" s="15">
        <v>0.65</v>
      </c>
      <c r="D15" s="15">
        <v>0.63</v>
      </c>
      <c r="E15" s="11">
        <v>1.05</v>
      </c>
      <c r="F15" s="16">
        <v>4.7199999999999999E-8</v>
      </c>
      <c r="G15" s="16" t="s">
        <v>183</v>
      </c>
      <c r="H15" s="11">
        <v>0.91</v>
      </c>
      <c r="I15" s="16" t="s">
        <v>204</v>
      </c>
      <c r="J15" s="16">
        <v>4.3999999999999997E-2</v>
      </c>
      <c r="K15" s="17" t="s">
        <v>102</v>
      </c>
      <c r="L15" s="11">
        <v>0.42</v>
      </c>
      <c r="M15" s="17" t="s">
        <v>183</v>
      </c>
      <c r="N15" s="11">
        <v>0.85</v>
      </c>
      <c r="O15" s="17" t="s">
        <v>205</v>
      </c>
      <c r="P15" s="11">
        <v>0.22</v>
      </c>
      <c r="Q15" s="17" t="s">
        <v>104</v>
      </c>
      <c r="R15" s="11">
        <v>0.85</v>
      </c>
      <c r="S15" s="17" t="s">
        <v>184</v>
      </c>
      <c r="T15" s="11">
        <v>0.84</v>
      </c>
      <c r="U15" s="17" t="s">
        <v>206</v>
      </c>
      <c r="V15" s="11">
        <v>2.1000000000000001E-2</v>
      </c>
      <c r="W15" s="17" t="s">
        <v>207</v>
      </c>
      <c r="X15" s="11">
        <v>0.47</v>
      </c>
      <c r="Y15" s="17" t="s">
        <v>103</v>
      </c>
      <c r="Z15" s="11">
        <v>0.59</v>
      </c>
      <c r="AA15" s="17" t="s">
        <v>208</v>
      </c>
      <c r="AB15" s="11">
        <v>0.7</v>
      </c>
      <c r="AC15" s="17" t="s">
        <v>207</v>
      </c>
      <c r="AD15" s="11">
        <v>0.55000000000000004</v>
      </c>
    </row>
    <row r="16" spans="1:30" ht="15.75" x14ac:dyDescent="0.25">
      <c r="A16" s="34" t="s">
        <v>209</v>
      </c>
      <c r="B16" s="20" t="s">
        <v>210</v>
      </c>
      <c r="C16" s="21">
        <v>0.6</v>
      </c>
      <c r="D16" s="21">
        <v>0.64</v>
      </c>
      <c r="E16" s="20">
        <v>1.05</v>
      </c>
      <c r="F16" s="26">
        <v>1.8E-10</v>
      </c>
      <c r="G16" s="26" t="s">
        <v>211</v>
      </c>
      <c r="H16" s="23">
        <v>6.0999999999999999E-5</v>
      </c>
      <c r="I16" s="26" t="s">
        <v>212</v>
      </c>
      <c r="J16" s="26">
        <v>1.4E-2</v>
      </c>
      <c r="K16" s="24" t="s">
        <v>213</v>
      </c>
      <c r="L16" s="23">
        <v>1.5E-5</v>
      </c>
      <c r="M16" s="24" t="s">
        <v>150</v>
      </c>
      <c r="N16" s="20">
        <v>6.2E-2</v>
      </c>
      <c r="O16" s="24" t="s">
        <v>214</v>
      </c>
      <c r="P16" s="20">
        <v>0.63</v>
      </c>
      <c r="Q16" s="24" t="s">
        <v>164</v>
      </c>
      <c r="R16" s="20">
        <v>0.59</v>
      </c>
      <c r="S16" s="24" t="s">
        <v>202</v>
      </c>
      <c r="T16" s="23">
        <v>1.9000000000000001E-5</v>
      </c>
      <c r="U16" s="24" t="s">
        <v>128</v>
      </c>
      <c r="V16" s="20">
        <v>0.16</v>
      </c>
      <c r="W16" s="24" t="s">
        <v>215</v>
      </c>
      <c r="X16" s="23">
        <v>4.0000000000000002E-4</v>
      </c>
      <c r="Y16" s="24" t="s">
        <v>216</v>
      </c>
      <c r="Z16" s="20">
        <v>9.5999999999999992E-3</v>
      </c>
      <c r="AA16" s="24" t="s">
        <v>217</v>
      </c>
      <c r="AB16" s="20">
        <v>2.1000000000000001E-2</v>
      </c>
      <c r="AC16" s="24" t="s">
        <v>218</v>
      </c>
      <c r="AD16" s="23">
        <v>5.1000000000000003E-6</v>
      </c>
    </row>
    <row r="17" spans="1:30" ht="15.75" x14ac:dyDescent="0.25">
      <c r="A17" s="34" t="s">
        <v>219</v>
      </c>
      <c r="B17" s="20" t="s">
        <v>144</v>
      </c>
      <c r="C17" s="21">
        <v>0.45</v>
      </c>
      <c r="D17" s="21">
        <v>0.48</v>
      </c>
      <c r="E17" s="20">
        <v>1.08</v>
      </c>
      <c r="F17" s="26">
        <v>2.1700000000000002E-14</v>
      </c>
      <c r="G17" s="26" t="s">
        <v>220</v>
      </c>
      <c r="H17" s="20">
        <v>7.0000000000000001E-3</v>
      </c>
      <c r="I17" s="26" t="s">
        <v>153</v>
      </c>
      <c r="J17" s="26">
        <v>6.7000000000000004E-2</v>
      </c>
      <c r="K17" s="24" t="s">
        <v>221</v>
      </c>
      <c r="L17" s="20">
        <v>9.5999999999999992E-3</v>
      </c>
      <c r="M17" s="24" t="s">
        <v>208</v>
      </c>
      <c r="N17" s="20">
        <v>0.76</v>
      </c>
      <c r="O17" s="24" t="s">
        <v>222</v>
      </c>
      <c r="P17" s="20">
        <v>0.52</v>
      </c>
      <c r="Q17" s="24" t="s">
        <v>104</v>
      </c>
      <c r="R17" s="20">
        <v>0.83</v>
      </c>
      <c r="S17" s="24" t="s">
        <v>156</v>
      </c>
      <c r="T17" s="20">
        <v>2.5999999999999999E-2</v>
      </c>
      <c r="U17" s="24" t="s">
        <v>223</v>
      </c>
      <c r="V17" s="20">
        <v>7.6999999999999999E-2</v>
      </c>
      <c r="W17" s="24" t="s">
        <v>154</v>
      </c>
      <c r="X17" s="20">
        <v>0.04</v>
      </c>
      <c r="Y17" s="24" t="s">
        <v>174</v>
      </c>
      <c r="Z17" s="25">
        <v>4.6999999999999999E-4</v>
      </c>
      <c r="AA17" s="24" t="s">
        <v>224</v>
      </c>
      <c r="AB17" s="25">
        <v>1.9000000000000001E-4</v>
      </c>
      <c r="AC17" s="24" t="s">
        <v>225</v>
      </c>
      <c r="AD17" s="20">
        <v>6.7999999999999996E-3</v>
      </c>
    </row>
    <row r="18" spans="1:30" ht="15.75" x14ac:dyDescent="0.25">
      <c r="A18" s="33" t="s">
        <v>226</v>
      </c>
      <c r="B18" s="11" t="s">
        <v>133</v>
      </c>
      <c r="C18" s="15">
        <v>0.62</v>
      </c>
      <c r="D18" s="15">
        <v>0.62</v>
      </c>
      <c r="E18" s="11">
        <v>1.05</v>
      </c>
      <c r="F18" s="16">
        <v>2.8699999999999999E-8</v>
      </c>
      <c r="G18" s="16" t="s">
        <v>217</v>
      </c>
      <c r="H18" s="11">
        <v>2.5000000000000001E-2</v>
      </c>
      <c r="I18" s="16" t="s">
        <v>195</v>
      </c>
      <c r="J18" s="16">
        <v>1.6999999999999999E-3</v>
      </c>
      <c r="K18" s="17" t="s">
        <v>227</v>
      </c>
      <c r="L18" s="11">
        <v>3.3999999999999998E-3</v>
      </c>
      <c r="M18" s="17" t="s">
        <v>90</v>
      </c>
      <c r="N18" s="11">
        <v>0.62</v>
      </c>
      <c r="O18" s="17" t="s">
        <v>222</v>
      </c>
      <c r="P18" s="11">
        <v>0.64</v>
      </c>
      <c r="Q18" s="17" t="s">
        <v>208</v>
      </c>
      <c r="R18" s="11">
        <v>0.71</v>
      </c>
      <c r="S18" s="17" t="s">
        <v>147</v>
      </c>
      <c r="T18" s="11">
        <v>0.18</v>
      </c>
      <c r="U18" s="17" t="s">
        <v>217</v>
      </c>
      <c r="V18" s="11">
        <v>0.01</v>
      </c>
      <c r="W18" s="17" t="s">
        <v>156</v>
      </c>
      <c r="X18" s="11">
        <v>1.7000000000000001E-2</v>
      </c>
      <c r="Y18" s="17" t="s">
        <v>101</v>
      </c>
      <c r="Z18" s="11">
        <v>0.15</v>
      </c>
      <c r="AA18" s="17" t="s">
        <v>146</v>
      </c>
      <c r="AB18" s="11">
        <v>0.34</v>
      </c>
      <c r="AC18" s="17" t="s">
        <v>158</v>
      </c>
      <c r="AD18" s="11">
        <v>3.7999999999999999E-2</v>
      </c>
    </row>
    <row r="19" spans="1:30" ht="15.75" x14ac:dyDescent="0.25">
      <c r="A19" s="33" t="s">
        <v>228</v>
      </c>
      <c r="B19" s="11" t="s">
        <v>133</v>
      </c>
      <c r="C19" s="15">
        <v>0.77</v>
      </c>
      <c r="D19" s="15">
        <v>0.76</v>
      </c>
      <c r="E19" s="11">
        <v>1.07</v>
      </c>
      <c r="F19" s="16">
        <v>6.5499999999999999E-9</v>
      </c>
      <c r="G19" s="16" t="s">
        <v>101</v>
      </c>
      <c r="H19" s="11">
        <v>0.18</v>
      </c>
      <c r="I19" s="16" t="s">
        <v>171</v>
      </c>
      <c r="J19" s="16">
        <v>4.4999999999999998E-2</v>
      </c>
      <c r="K19" s="17" t="s">
        <v>101</v>
      </c>
      <c r="L19" s="11">
        <v>0.1</v>
      </c>
      <c r="M19" s="17" t="s">
        <v>222</v>
      </c>
      <c r="N19" s="11">
        <v>0.54</v>
      </c>
      <c r="O19" s="17" t="s">
        <v>193</v>
      </c>
      <c r="P19" s="11">
        <v>0.4</v>
      </c>
      <c r="Q19" s="17" t="s">
        <v>183</v>
      </c>
      <c r="R19" s="11">
        <v>0.88</v>
      </c>
      <c r="S19" s="17" t="s">
        <v>129</v>
      </c>
      <c r="T19" s="11">
        <v>0.15</v>
      </c>
      <c r="U19" s="17" t="s">
        <v>146</v>
      </c>
      <c r="V19" s="11">
        <v>0.41</v>
      </c>
      <c r="W19" s="17" t="s">
        <v>147</v>
      </c>
      <c r="X19" s="11">
        <v>0.19</v>
      </c>
      <c r="Y19" s="17" t="s">
        <v>131</v>
      </c>
      <c r="Z19" s="11">
        <v>0.27</v>
      </c>
      <c r="AA19" s="17" t="s">
        <v>142</v>
      </c>
      <c r="AB19" s="11">
        <v>0.39</v>
      </c>
      <c r="AC19" s="17" t="s">
        <v>147</v>
      </c>
      <c r="AD19" s="11">
        <v>0.15</v>
      </c>
    </row>
    <row r="20" spans="1:30" ht="15.75" x14ac:dyDescent="0.25">
      <c r="A20" s="33" t="s">
        <v>229</v>
      </c>
      <c r="B20" s="11" t="s">
        <v>122</v>
      </c>
      <c r="C20" s="15">
        <v>0.33</v>
      </c>
      <c r="D20" s="15">
        <v>0.34</v>
      </c>
      <c r="E20" s="11">
        <v>1.05</v>
      </c>
      <c r="F20" s="16">
        <v>2.88E-8</v>
      </c>
      <c r="G20" s="16" t="s">
        <v>128</v>
      </c>
      <c r="H20" s="11">
        <v>0.19</v>
      </c>
      <c r="I20" s="16" t="s">
        <v>91</v>
      </c>
      <c r="J20" s="16">
        <v>0.6</v>
      </c>
      <c r="K20" s="17" t="s">
        <v>129</v>
      </c>
      <c r="L20" s="11">
        <v>0.27</v>
      </c>
      <c r="M20" s="17" t="s">
        <v>142</v>
      </c>
      <c r="N20" s="11">
        <v>0.41</v>
      </c>
      <c r="O20" s="17" t="s">
        <v>125</v>
      </c>
      <c r="P20" s="11">
        <v>0.98</v>
      </c>
      <c r="Q20" s="17" t="s">
        <v>129</v>
      </c>
      <c r="R20" s="11">
        <v>0.25</v>
      </c>
      <c r="S20" s="17" t="s">
        <v>129</v>
      </c>
      <c r="T20" s="11">
        <v>0.12</v>
      </c>
      <c r="U20" s="17" t="s">
        <v>180</v>
      </c>
      <c r="V20" s="11">
        <v>0.73</v>
      </c>
      <c r="W20" s="17" t="s">
        <v>158</v>
      </c>
      <c r="X20" s="11">
        <v>0.1</v>
      </c>
      <c r="Y20" s="17" t="s">
        <v>128</v>
      </c>
      <c r="Z20" s="11">
        <v>0.23</v>
      </c>
      <c r="AA20" s="17" t="s">
        <v>128</v>
      </c>
      <c r="AB20" s="11">
        <v>0.24</v>
      </c>
      <c r="AC20" s="17" t="s">
        <v>158</v>
      </c>
      <c r="AD20" s="11">
        <v>4.1000000000000002E-2</v>
      </c>
    </row>
    <row r="21" spans="1:30" ht="15.75" x14ac:dyDescent="0.25">
      <c r="A21" s="33" t="s">
        <v>230</v>
      </c>
      <c r="B21" s="11" t="s">
        <v>122</v>
      </c>
      <c r="C21" s="15">
        <v>0.14000000000000001</v>
      </c>
      <c r="D21" s="15">
        <v>0.14000000000000001</v>
      </c>
      <c r="E21" s="11">
        <v>1.08</v>
      </c>
      <c r="F21" s="16">
        <v>1.4200000000000001E-9</v>
      </c>
      <c r="G21" s="16" t="s">
        <v>201</v>
      </c>
      <c r="H21" s="11">
        <v>5.8999999999999999E-3</v>
      </c>
      <c r="I21" s="16" t="s">
        <v>231</v>
      </c>
      <c r="J21" s="16">
        <v>1.7000000000000001E-2</v>
      </c>
      <c r="K21" s="17" t="s">
        <v>232</v>
      </c>
      <c r="L21" s="11">
        <v>4.0000000000000001E-3</v>
      </c>
      <c r="M21" s="17" t="s">
        <v>233</v>
      </c>
      <c r="N21" s="11">
        <v>0.44</v>
      </c>
      <c r="O21" s="17" t="s">
        <v>234</v>
      </c>
      <c r="P21" s="11">
        <v>0.76</v>
      </c>
      <c r="Q21" s="17" t="s">
        <v>235</v>
      </c>
      <c r="R21" s="11">
        <v>0.43</v>
      </c>
      <c r="S21" s="17" t="s">
        <v>216</v>
      </c>
      <c r="T21" s="11">
        <v>9.7000000000000003E-3</v>
      </c>
      <c r="U21" s="17" t="s">
        <v>153</v>
      </c>
      <c r="V21" s="11">
        <v>5.2999999999999999E-2</v>
      </c>
      <c r="W21" s="17" t="s">
        <v>217</v>
      </c>
      <c r="X21" s="11">
        <v>7.7000000000000002E-3</v>
      </c>
      <c r="Y21" s="17" t="s">
        <v>236</v>
      </c>
      <c r="Z21" s="11">
        <v>0.14000000000000001</v>
      </c>
      <c r="AA21" s="17" t="s">
        <v>153</v>
      </c>
      <c r="AB21" s="11">
        <v>6.5000000000000002E-2</v>
      </c>
      <c r="AC21" s="17" t="s">
        <v>221</v>
      </c>
      <c r="AD21" s="11">
        <v>4.3E-3</v>
      </c>
    </row>
    <row r="22" spans="1:30" ht="15.75" x14ac:dyDescent="0.25">
      <c r="A22" s="34" t="s">
        <v>237</v>
      </c>
      <c r="B22" s="20" t="s">
        <v>144</v>
      </c>
      <c r="C22" s="21">
        <v>0.19</v>
      </c>
      <c r="D22" s="21">
        <v>0.19</v>
      </c>
      <c r="E22" s="20">
        <v>1.08</v>
      </c>
      <c r="F22" s="26">
        <v>9.1800000000000001E-9</v>
      </c>
      <c r="G22" s="26" t="s">
        <v>197</v>
      </c>
      <c r="H22" s="20">
        <v>1.6000000000000001E-3</v>
      </c>
      <c r="I22" s="26" t="s">
        <v>238</v>
      </c>
      <c r="J22" s="26">
        <v>8.8999999999999999E-3</v>
      </c>
      <c r="K22" s="24" t="s">
        <v>239</v>
      </c>
      <c r="L22" s="25">
        <v>1.8000000000000001E-4</v>
      </c>
      <c r="M22" s="24" t="s">
        <v>140</v>
      </c>
      <c r="N22" s="20">
        <v>0.47</v>
      </c>
      <c r="O22" s="24" t="s">
        <v>139</v>
      </c>
      <c r="P22" s="20">
        <v>0.99</v>
      </c>
      <c r="Q22" s="24" t="s">
        <v>127</v>
      </c>
      <c r="R22" s="20">
        <v>0.86</v>
      </c>
      <c r="S22" s="24" t="s">
        <v>220</v>
      </c>
      <c r="T22" s="20">
        <v>4.4000000000000003E-3</v>
      </c>
      <c r="U22" s="24" t="s">
        <v>150</v>
      </c>
      <c r="V22" s="20">
        <v>6.3E-2</v>
      </c>
      <c r="W22" s="24" t="s">
        <v>221</v>
      </c>
      <c r="X22" s="20">
        <v>4.3E-3</v>
      </c>
      <c r="Y22" s="24" t="s">
        <v>240</v>
      </c>
      <c r="Z22" s="23">
        <v>9.7999999999999997E-5</v>
      </c>
      <c r="AA22" s="24" t="s">
        <v>241</v>
      </c>
      <c r="AB22" s="23">
        <v>5.8000000000000004E-6</v>
      </c>
      <c r="AC22" s="24" t="s">
        <v>242</v>
      </c>
      <c r="AD22" s="25">
        <v>4.2999999999999999E-4</v>
      </c>
    </row>
    <row r="23" spans="1:30" ht="15.75" x14ac:dyDescent="0.25">
      <c r="A23" s="33" t="s">
        <v>243</v>
      </c>
      <c r="B23" s="11" t="s">
        <v>133</v>
      </c>
      <c r="C23" s="15">
        <v>0.31</v>
      </c>
      <c r="D23" s="15">
        <v>0.26</v>
      </c>
      <c r="E23" s="11">
        <v>1.06</v>
      </c>
      <c r="F23" s="16">
        <v>7.4300000000000002E-10</v>
      </c>
      <c r="G23" s="16" t="s">
        <v>101</v>
      </c>
      <c r="H23" s="11">
        <v>0.11</v>
      </c>
      <c r="I23" s="16" t="s">
        <v>123</v>
      </c>
      <c r="J23" s="16">
        <v>0.16</v>
      </c>
      <c r="K23" s="17" t="s">
        <v>152</v>
      </c>
      <c r="L23" s="11">
        <v>6.8000000000000005E-2</v>
      </c>
      <c r="M23" s="17" t="s">
        <v>125</v>
      </c>
      <c r="N23" s="11">
        <v>0.82</v>
      </c>
      <c r="O23" s="17" t="s">
        <v>193</v>
      </c>
      <c r="P23" s="11">
        <v>0.34</v>
      </c>
      <c r="Q23" s="17" t="s">
        <v>244</v>
      </c>
      <c r="R23" s="11">
        <v>0.52</v>
      </c>
      <c r="S23" s="17" t="s">
        <v>129</v>
      </c>
      <c r="T23" s="11">
        <v>0.17</v>
      </c>
      <c r="U23" s="17" t="s">
        <v>208</v>
      </c>
      <c r="V23" s="11">
        <v>0.75</v>
      </c>
      <c r="W23" s="17" t="s">
        <v>162</v>
      </c>
      <c r="X23" s="11">
        <v>0.37</v>
      </c>
      <c r="Y23" s="17" t="s">
        <v>103</v>
      </c>
      <c r="Z23" s="11">
        <v>0.75</v>
      </c>
      <c r="AA23" s="17" t="s">
        <v>103</v>
      </c>
      <c r="AB23" s="11">
        <v>0.55000000000000004</v>
      </c>
      <c r="AC23" s="17" t="s">
        <v>245</v>
      </c>
      <c r="AD23" s="11">
        <v>0.36</v>
      </c>
    </row>
    <row r="24" spans="1:30" ht="15.75" x14ac:dyDescent="0.25">
      <c r="A24" s="33" t="s">
        <v>246</v>
      </c>
      <c r="B24" s="11" t="s">
        <v>122</v>
      </c>
      <c r="C24" s="15">
        <v>0.35</v>
      </c>
      <c r="D24" s="15">
        <v>0.37</v>
      </c>
      <c r="E24" s="11">
        <v>1.1100000000000001</v>
      </c>
      <c r="F24" s="16">
        <v>5.8200000000000002E-9</v>
      </c>
      <c r="G24" s="16" t="s">
        <v>152</v>
      </c>
      <c r="H24" s="11">
        <v>7.5999999999999998E-2</v>
      </c>
      <c r="I24" s="16" t="s">
        <v>151</v>
      </c>
      <c r="J24" s="16">
        <v>0.21</v>
      </c>
      <c r="K24" s="17" t="s">
        <v>223</v>
      </c>
      <c r="L24" s="11">
        <v>6.0999999999999999E-2</v>
      </c>
      <c r="M24" s="17" t="s">
        <v>142</v>
      </c>
      <c r="N24" s="11">
        <v>0.4</v>
      </c>
      <c r="O24" s="17" t="s">
        <v>163</v>
      </c>
      <c r="P24" s="11">
        <v>0.16</v>
      </c>
      <c r="Q24" s="17" t="s">
        <v>157</v>
      </c>
      <c r="R24" s="11">
        <v>0.38</v>
      </c>
      <c r="S24" s="17" t="s">
        <v>156</v>
      </c>
      <c r="T24" s="11">
        <v>5.7000000000000002E-2</v>
      </c>
      <c r="U24" s="17" t="s">
        <v>152</v>
      </c>
      <c r="V24" s="11">
        <v>5.7000000000000002E-2</v>
      </c>
      <c r="W24" s="17" t="s">
        <v>154</v>
      </c>
      <c r="X24" s="19">
        <v>4.7E-2</v>
      </c>
      <c r="Y24" s="17" t="s">
        <v>142</v>
      </c>
      <c r="Z24" s="11">
        <v>0.28000000000000003</v>
      </c>
      <c r="AA24" s="17" t="s">
        <v>128</v>
      </c>
      <c r="AB24" s="11">
        <v>0.16</v>
      </c>
      <c r="AC24" s="17" t="s">
        <v>158</v>
      </c>
      <c r="AD24" s="11">
        <v>3.4000000000000002E-2</v>
      </c>
    </row>
    <row r="25" spans="1:30" ht="15.75" x14ac:dyDescent="0.25">
      <c r="A25" s="33" t="s">
        <v>247</v>
      </c>
      <c r="B25" s="11" t="s">
        <v>248</v>
      </c>
      <c r="C25" s="15">
        <v>0.59</v>
      </c>
      <c r="D25" s="15">
        <v>0.61</v>
      </c>
      <c r="E25" s="11">
        <v>1.05</v>
      </c>
      <c r="F25" s="16">
        <v>4.9299999999999998E-8</v>
      </c>
      <c r="G25" s="16" t="s">
        <v>161</v>
      </c>
      <c r="H25" s="11">
        <v>0.13</v>
      </c>
      <c r="I25" s="16" t="s">
        <v>249</v>
      </c>
      <c r="J25" s="16">
        <v>6.8999999999999999E-3</v>
      </c>
      <c r="K25" s="17" t="s">
        <v>152</v>
      </c>
      <c r="L25" s="11">
        <v>3.2000000000000001E-2</v>
      </c>
      <c r="M25" s="17" t="s">
        <v>216</v>
      </c>
      <c r="N25" s="11">
        <v>2.3E-2</v>
      </c>
      <c r="O25" s="17" t="s">
        <v>130</v>
      </c>
      <c r="P25" s="11">
        <v>0.71</v>
      </c>
      <c r="Q25" s="17" t="s">
        <v>128</v>
      </c>
      <c r="R25" s="11">
        <v>0.18</v>
      </c>
      <c r="S25" s="17" t="s">
        <v>250</v>
      </c>
      <c r="T25" s="11">
        <v>7.4999999999999997E-3</v>
      </c>
      <c r="U25" s="17" t="s">
        <v>155</v>
      </c>
      <c r="V25" s="11">
        <v>2.8000000000000001E-2</v>
      </c>
      <c r="W25" s="17" t="s">
        <v>225</v>
      </c>
      <c r="X25" s="11">
        <v>1.2E-2</v>
      </c>
      <c r="Y25" s="17" t="s">
        <v>103</v>
      </c>
      <c r="Z25" s="11">
        <v>0.65</v>
      </c>
      <c r="AA25" s="17" t="s">
        <v>104</v>
      </c>
      <c r="AB25" s="11">
        <v>0.96</v>
      </c>
      <c r="AC25" s="17" t="s">
        <v>154</v>
      </c>
      <c r="AD25" s="11">
        <v>2.1000000000000001E-2</v>
      </c>
    </row>
    <row r="26" spans="1:30" ht="15.75" x14ac:dyDescent="0.25">
      <c r="A26" s="34" t="s">
        <v>251</v>
      </c>
      <c r="B26" s="20" t="s">
        <v>144</v>
      </c>
      <c r="C26" s="21">
        <v>0.53</v>
      </c>
      <c r="D26" s="21">
        <v>0.49</v>
      </c>
      <c r="E26" s="20">
        <v>1.05</v>
      </c>
      <c r="F26" s="26">
        <v>4.2199999999999999E-10</v>
      </c>
      <c r="G26" s="26" t="s">
        <v>213</v>
      </c>
      <c r="H26" s="23">
        <v>2.6999999999999999E-5</v>
      </c>
      <c r="I26" s="26" t="s">
        <v>212</v>
      </c>
      <c r="J26" s="26">
        <v>9.1000000000000004E-3</v>
      </c>
      <c r="K26" s="24" t="s">
        <v>202</v>
      </c>
      <c r="L26" s="23">
        <v>8.1000000000000004E-5</v>
      </c>
      <c r="M26" s="24" t="s">
        <v>150</v>
      </c>
      <c r="N26" s="20">
        <v>3.2000000000000001E-2</v>
      </c>
      <c r="O26" s="24" t="s">
        <v>191</v>
      </c>
      <c r="P26" s="20">
        <v>0.11</v>
      </c>
      <c r="Q26" s="24" t="s">
        <v>221</v>
      </c>
      <c r="R26" s="20">
        <v>1.7999999999999999E-2</v>
      </c>
      <c r="S26" s="24" t="s">
        <v>202</v>
      </c>
      <c r="T26" s="23">
        <v>4.5000000000000001E-6</v>
      </c>
      <c r="U26" s="24" t="s">
        <v>227</v>
      </c>
      <c r="V26" s="20">
        <v>2.7000000000000001E-3</v>
      </c>
      <c r="W26" s="24" t="s">
        <v>218</v>
      </c>
      <c r="X26" s="23">
        <v>5.3000000000000001E-6</v>
      </c>
      <c r="Y26" s="24" t="s">
        <v>103</v>
      </c>
      <c r="Z26" s="20">
        <v>0.62</v>
      </c>
      <c r="AA26" s="24" t="s">
        <v>146</v>
      </c>
      <c r="AB26" s="20">
        <v>0.32</v>
      </c>
      <c r="AC26" s="24" t="s">
        <v>252</v>
      </c>
      <c r="AD26" s="23">
        <v>6.3E-5</v>
      </c>
    </row>
    <row r="27" spans="1:30" ht="15.75" x14ac:dyDescent="0.25">
      <c r="A27" s="33" t="s">
        <v>253</v>
      </c>
      <c r="B27" s="11" t="s">
        <v>144</v>
      </c>
      <c r="C27" s="15">
        <v>0.65</v>
      </c>
      <c r="D27" s="15">
        <v>0.63</v>
      </c>
      <c r="E27" s="11">
        <v>1.05</v>
      </c>
      <c r="F27" s="16">
        <v>3.4E-8</v>
      </c>
      <c r="G27" s="16" t="s">
        <v>180</v>
      </c>
      <c r="H27" s="11">
        <v>0.63</v>
      </c>
      <c r="I27" s="16" t="s">
        <v>88</v>
      </c>
      <c r="J27" s="16">
        <v>1.7000000000000001E-2</v>
      </c>
      <c r="K27" s="17" t="s">
        <v>181</v>
      </c>
      <c r="L27" s="11">
        <v>0.25</v>
      </c>
      <c r="M27" s="17" t="s">
        <v>142</v>
      </c>
      <c r="N27" s="11">
        <v>0.4</v>
      </c>
      <c r="O27" s="17" t="s">
        <v>105</v>
      </c>
      <c r="P27" s="11">
        <v>0.69</v>
      </c>
      <c r="Q27" s="17" t="s">
        <v>129</v>
      </c>
      <c r="R27" s="11">
        <v>0.2</v>
      </c>
      <c r="S27" s="17" t="s">
        <v>184</v>
      </c>
      <c r="T27" s="11">
        <v>0.84</v>
      </c>
      <c r="U27" s="17" t="s">
        <v>89</v>
      </c>
      <c r="V27" s="11">
        <v>4.7E-2</v>
      </c>
      <c r="W27" s="17" t="s">
        <v>182</v>
      </c>
      <c r="X27" s="11">
        <v>0.94</v>
      </c>
      <c r="Y27" s="17" t="s">
        <v>127</v>
      </c>
      <c r="Z27" s="11">
        <v>0.93</v>
      </c>
      <c r="AA27" s="17" t="s">
        <v>157</v>
      </c>
      <c r="AB27" s="11">
        <v>0.43</v>
      </c>
      <c r="AC27" s="17" t="s">
        <v>182</v>
      </c>
      <c r="AD27" s="11">
        <v>0.86</v>
      </c>
    </row>
    <row r="28" spans="1:30" ht="15.75" x14ac:dyDescent="0.25">
      <c r="A28" s="33" t="s">
        <v>254</v>
      </c>
      <c r="B28" s="11" t="s">
        <v>133</v>
      </c>
      <c r="C28" s="15">
        <v>0.4</v>
      </c>
      <c r="D28" s="15">
        <v>0.34</v>
      </c>
      <c r="E28" s="27">
        <v>1.05</v>
      </c>
      <c r="F28" s="28">
        <v>3.6199999999999999E-10</v>
      </c>
      <c r="G28" s="28" t="s">
        <v>157</v>
      </c>
      <c r="H28" s="11">
        <v>0.44</v>
      </c>
      <c r="I28" s="28" t="s">
        <v>163</v>
      </c>
      <c r="J28" s="28">
        <v>0.17</v>
      </c>
      <c r="K28" s="29" t="s">
        <v>146</v>
      </c>
      <c r="L28" s="11">
        <v>0.31</v>
      </c>
      <c r="M28" s="17" t="s">
        <v>92</v>
      </c>
      <c r="N28" s="11">
        <v>0.38</v>
      </c>
      <c r="O28" s="17" t="s">
        <v>255</v>
      </c>
      <c r="P28" s="11">
        <v>0.97</v>
      </c>
      <c r="Q28" s="17" t="s">
        <v>102</v>
      </c>
      <c r="R28" s="11">
        <v>0.55000000000000004</v>
      </c>
      <c r="S28" s="17" t="s">
        <v>104</v>
      </c>
      <c r="T28" s="11">
        <v>0.99</v>
      </c>
      <c r="U28" s="17" t="s">
        <v>146</v>
      </c>
      <c r="V28" s="11">
        <v>0.35</v>
      </c>
      <c r="W28" s="17" t="s">
        <v>184</v>
      </c>
      <c r="X28" s="11">
        <v>0.75</v>
      </c>
      <c r="Y28" s="17" t="s">
        <v>101</v>
      </c>
      <c r="Z28" s="11">
        <v>0.16</v>
      </c>
      <c r="AA28" s="17" t="s">
        <v>155</v>
      </c>
      <c r="AB28" s="11">
        <v>3.2000000000000001E-2</v>
      </c>
      <c r="AC28" s="17" t="s">
        <v>147</v>
      </c>
      <c r="AD28" s="11">
        <v>0.17</v>
      </c>
    </row>
    <row r="29" spans="1:30" ht="15.75" x14ac:dyDescent="0.25">
      <c r="A29" s="33" t="s">
        <v>256</v>
      </c>
      <c r="B29" s="11" t="s">
        <v>86</v>
      </c>
      <c r="C29" s="15">
        <v>0.76</v>
      </c>
      <c r="D29" s="15">
        <v>0.76</v>
      </c>
      <c r="E29" s="11">
        <v>1.06</v>
      </c>
      <c r="F29" s="16">
        <v>5.0300000000000002E-10</v>
      </c>
      <c r="G29" s="16" t="s">
        <v>150</v>
      </c>
      <c r="H29" s="11">
        <v>4.5999999999999999E-2</v>
      </c>
      <c r="I29" s="16" t="s">
        <v>130</v>
      </c>
      <c r="J29" s="16">
        <v>0.82</v>
      </c>
      <c r="K29" s="17" t="s">
        <v>152</v>
      </c>
      <c r="L29" s="11">
        <v>8.8999999999999996E-2</v>
      </c>
      <c r="M29" s="17" t="s">
        <v>120</v>
      </c>
      <c r="N29" s="11">
        <v>0.8</v>
      </c>
      <c r="O29" s="17" t="s">
        <v>257</v>
      </c>
      <c r="P29" s="11">
        <v>2.3E-2</v>
      </c>
      <c r="Q29" s="17" t="s">
        <v>155</v>
      </c>
      <c r="R29" s="11">
        <v>6.2E-2</v>
      </c>
      <c r="S29" s="17" t="s">
        <v>223</v>
      </c>
      <c r="T29" s="11">
        <v>9.5000000000000001E-2</v>
      </c>
      <c r="U29" s="17" t="s">
        <v>152</v>
      </c>
      <c r="V29" s="11">
        <v>7.5999999999999998E-2</v>
      </c>
      <c r="W29" s="17" t="s">
        <v>258</v>
      </c>
      <c r="X29" s="11">
        <v>1.0999999999999999E-2</v>
      </c>
      <c r="Y29" s="17" t="s">
        <v>259</v>
      </c>
      <c r="Z29" s="11">
        <v>9.9000000000000008E-3</v>
      </c>
      <c r="AA29" s="17" t="s">
        <v>150</v>
      </c>
      <c r="AB29" s="11">
        <v>3.1E-2</v>
      </c>
      <c r="AC29" s="17" t="s">
        <v>225</v>
      </c>
      <c r="AD29" s="11">
        <v>1.2999999999999999E-2</v>
      </c>
    </row>
    <row r="30" spans="1:30" ht="15.75" x14ac:dyDescent="0.25">
      <c r="A30" s="33" t="s">
        <v>260</v>
      </c>
      <c r="B30" s="11" t="s">
        <v>261</v>
      </c>
      <c r="C30" s="15">
        <v>0.48</v>
      </c>
      <c r="D30" s="11" t="s">
        <v>262</v>
      </c>
      <c r="E30" s="11">
        <v>1.05</v>
      </c>
      <c r="F30" s="16">
        <v>6.4399999999999994E-8</v>
      </c>
      <c r="G30" s="11" t="s">
        <v>262</v>
      </c>
      <c r="H30" s="11" t="s">
        <v>262</v>
      </c>
      <c r="I30" s="11" t="s">
        <v>262</v>
      </c>
      <c r="J30" s="11" t="s">
        <v>262</v>
      </c>
      <c r="K30" s="11" t="s">
        <v>262</v>
      </c>
      <c r="L30" s="11" t="s">
        <v>262</v>
      </c>
      <c r="M30" s="11" t="s">
        <v>262</v>
      </c>
      <c r="N30" s="11" t="s">
        <v>262</v>
      </c>
      <c r="O30" s="11" t="s">
        <v>262</v>
      </c>
      <c r="P30" s="11" t="s">
        <v>262</v>
      </c>
      <c r="Q30" s="11" t="s">
        <v>262</v>
      </c>
      <c r="R30" s="11" t="s">
        <v>262</v>
      </c>
      <c r="S30" s="11" t="s">
        <v>262</v>
      </c>
      <c r="T30" s="11" t="s">
        <v>262</v>
      </c>
      <c r="U30" s="11" t="s">
        <v>262</v>
      </c>
      <c r="V30" s="11" t="s">
        <v>262</v>
      </c>
      <c r="W30" s="11" t="s">
        <v>262</v>
      </c>
      <c r="X30" s="11" t="s">
        <v>262</v>
      </c>
      <c r="Y30" s="11" t="s">
        <v>262</v>
      </c>
      <c r="Z30" s="11" t="s">
        <v>262</v>
      </c>
      <c r="AA30" s="11" t="s">
        <v>262</v>
      </c>
      <c r="AB30" s="11" t="s">
        <v>262</v>
      </c>
      <c r="AC30" s="11" t="s">
        <v>262</v>
      </c>
      <c r="AD30" s="11" t="s">
        <v>262</v>
      </c>
    </row>
    <row r="31" spans="1:30" ht="15.75" x14ac:dyDescent="0.25">
      <c r="A31" s="33" t="s">
        <v>263</v>
      </c>
      <c r="B31" s="11" t="s">
        <v>144</v>
      </c>
      <c r="C31" s="15">
        <v>0.02</v>
      </c>
      <c r="D31" s="11" t="s">
        <v>262</v>
      </c>
      <c r="E31" s="11">
        <v>1.95</v>
      </c>
      <c r="F31" s="16">
        <v>2.1999999999999998E-8</v>
      </c>
      <c r="G31" s="11" t="s">
        <v>262</v>
      </c>
      <c r="H31" s="11" t="s">
        <v>262</v>
      </c>
      <c r="I31" s="11" t="s">
        <v>262</v>
      </c>
      <c r="J31" s="11" t="s">
        <v>262</v>
      </c>
      <c r="K31" s="11" t="s">
        <v>262</v>
      </c>
      <c r="L31" s="11" t="s">
        <v>262</v>
      </c>
      <c r="M31" s="11" t="s">
        <v>262</v>
      </c>
      <c r="N31" s="11" t="s">
        <v>262</v>
      </c>
      <c r="O31" s="11" t="s">
        <v>262</v>
      </c>
      <c r="P31" s="11" t="s">
        <v>262</v>
      </c>
      <c r="Q31" s="11" t="s">
        <v>262</v>
      </c>
      <c r="R31" s="11" t="s">
        <v>262</v>
      </c>
      <c r="S31" s="11" t="s">
        <v>262</v>
      </c>
      <c r="T31" s="11" t="s">
        <v>262</v>
      </c>
      <c r="U31" s="11" t="s">
        <v>262</v>
      </c>
      <c r="V31" s="11" t="s">
        <v>262</v>
      </c>
      <c r="W31" s="11" t="s">
        <v>262</v>
      </c>
      <c r="X31" s="11" t="s">
        <v>262</v>
      </c>
      <c r="Y31" s="11" t="s">
        <v>262</v>
      </c>
      <c r="Z31" s="11" t="s">
        <v>262</v>
      </c>
      <c r="AA31" s="11" t="s">
        <v>262</v>
      </c>
      <c r="AB31" s="11" t="s">
        <v>262</v>
      </c>
      <c r="AC31" s="11" t="s">
        <v>262</v>
      </c>
      <c r="AD31" s="11" t="s">
        <v>262</v>
      </c>
    </row>
    <row r="32" spans="1:30" ht="15.75" x14ac:dyDescent="0.25">
      <c r="A32" s="33" t="s">
        <v>264</v>
      </c>
      <c r="B32" s="11" t="s">
        <v>144</v>
      </c>
      <c r="C32" s="15">
        <v>0.12</v>
      </c>
      <c r="D32" s="11" t="s">
        <v>262</v>
      </c>
      <c r="E32" s="11">
        <v>1.08</v>
      </c>
      <c r="F32" s="16">
        <v>3.33E-8</v>
      </c>
      <c r="G32" s="11" t="s">
        <v>262</v>
      </c>
      <c r="H32" s="11" t="s">
        <v>262</v>
      </c>
      <c r="I32" s="11" t="s">
        <v>262</v>
      </c>
      <c r="J32" s="11" t="s">
        <v>262</v>
      </c>
      <c r="K32" s="11" t="s">
        <v>262</v>
      </c>
      <c r="L32" s="11" t="s">
        <v>262</v>
      </c>
      <c r="M32" s="11" t="s">
        <v>262</v>
      </c>
      <c r="N32" s="11" t="s">
        <v>262</v>
      </c>
      <c r="O32" s="11" t="s">
        <v>262</v>
      </c>
      <c r="P32" s="11" t="s">
        <v>262</v>
      </c>
      <c r="Q32" s="11" t="s">
        <v>262</v>
      </c>
      <c r="R32" s="11" t="s">
        <v>262</v>
      </c>
      <c r="S32" s="11" t="s">
        <v>262</v>
      </c>
      <c r="T32" s="11" t="s">
        <v>262</v>
      </c>
      <c r="U32" s="11" t="s">
        <v>262</v>
      </c>
      <c r="V32" s="11" t="s">
        <v>262</v>
      </c>
      <c r="W32" s="11" t="s">
        <v>262</v>
      </c>
      <c r="X32" s="11" t="s">
        <v>262</v>
      </c>
      <c r="Y32" s="11" t="s">
        <v>262</v>
      </c>
      <c r="Z32" s="11" t="s">
        <v>262</v>
      </c>
      <c r="AA32" s="11" t="s">
        <v>262</v>
      </c>
      <c r="AB32" s="11" t="s">
        <v>262</v>
      </c>
      <c r="AC32" s="11" t="s">
        <v>262</v>
      </c>
      <c r="AD32" s="11" t="s">
        <v>262</v>
      </c>
    </row>
    <row r="33" spans="1:32" ht="15.75" x14ac:dyDescent="0.25">
      <c r="A33" s="33" t="s">
        <v>265</v>
      </c>
      <c r="B33" s="11" t="s">
        <v>133</v>
      </c>
      <c r="C33" s="15">
        <v>0.41</v>
      </c>
      <c r="D33" s="11" t="s">
        <v>262</v>
      </c>
      <c r="E33" s="11">
        <v>1.07</v>
      </c>
      <c r="F33" s="11">
        <v>1.07E-8</v>
      </c>
      <c r="G33" s="11" t="s">
        <v>262</v>
      </c>
      <c r="H33" s="11" t="s">
        <v>262</v>
      </c>
      <c r="I33" s="11" t="s">
        <v>262</v>
      </c>
      <c r="J33" s="11" t="s">
        <v>262</v>
      </c>
      <c r="K33" s="11" t="s">
        <v>262</v>
      </c>
      <c r="L33" s="11" t="s">
        <v>262</v>
      </c>
      <c r="M33" s="11" t="s">
        <v>262</v>
      </c>
      <c r="N33" s="11" t="s">
        <v>262</v>
      </c>
      <c r="O33" s="11" t="s">
        <v>262</v>
      </c>
      <c r="P33" s="11" t="s">
        <v>262</v>
      </c>
      <c r="Q33" s="11" t="s">
        <v>262</v>
      </c>
      <c r="R33" s="11" t="s">
        <v>262</v>
      </c>
      <c r="S33" s="11" t="s">
        <v>262</v>
      </c>
      <c r="T33" s="11" t="s">
        <v>262</v>
      </c>
      <c r="U33" s="11" t="s">
        <v>262</v>
      </c>
      <c r="V33" s="11" t="s">
        <v>262</v>
      </c>
      <c r="W33" s="11" t="s">
        <v>262</v>
      </c>
      <c r="X33" s="11" t="s">
        <v>262</v>
      </c>
      <c r="Y33" s="11" t="s">
        <v>262</v>
      </c>
      <c r="Z33" s="11" t="s">
        <v>262</v>
      </c>
      <c r="AA33" s="11" t="s">
        <v>262</v>
      </c>
      <c r="AB33" s="11" t="s">
        <v>262</v>
      </c>
      <c r="AC33" s="11" t="s">
        <v>262</v>
      </c>
      <c r="AD33" s="11" t="s">
        <v>262</v>
      </c>
    </row>
    <row r="34" spans="1:32" ht="15.75" x14ac:dyDescent="0.25">
      <c r="A34" s="33" t="s">
        <v>266</v>
      </c>
      <c r="B34" s="11" t="s">
        <v>144</v>
      </c>
      <c r="C34" s="15">
        <v>0.01</v>
      </c>
      <c r="D34" s="11" t="s">
        <v>262</v>
      </c>
      <c r="E34" s="11">
        <v>2.33</v>
      </c>
      <c r="F34" s="16">
        <v>1.44E-8</v>
      </c>
      <c r="G34" s="11" t="s">
        <v>262</v>
      </c>
      <c r="H34" s="11" t="s">
        <v>262</v>
      </c>
      <c r="I34" s="11" t="s">
        <v>262</v>
      </c>
      <c r="J34" s="11" t="s">
        <v>262</v>
      </c>
      <c r="K34" s="11" t="s">
        <v>262</v>
      </c>
      <c r="L34" s="11" t="s">
        <v>262</v>
      </c>
      <c r="M34" s="11" t="s">
        <v>262</v>
      </c>
      <c r="N34" s="11" t="s">
        <v>262</v>
      </c>
      <c r="O34" s="11" t="s">
        <v>262</v>
      </c>
      <c r="P34" s="11" t="s">
        <v>262</v>
      </c>
      <c r="Q34" s="11" t="s">
        <v>262</v>
      </c>
      <c r="R34" s="11" t="s">
        <v>262</v>
      </c>
      <c r="S34" s="11" t="s">
        <v>262</v>
      </c>
      <c r="T34" s="11" t="s">
        <v>262</v>
      </c>
      <c r="U34" s="11" t="s">
        <v>262</v>
      </c>
      <c r="V34" s="11" t="s">
        <v>262</v>
      </c>
      <c r="W34" s="11" t="s">
        <v>262</v>
      </c>
      <c r="X34" s="11" t="s">
        <v>262</v>
      </c>
      <c r="Y34" s="11" t="s">
        <v>262</v>
      </c>
      <c r="Z34" s="11" t="s">
        <v>262</v>
      </c>
      <c r="AA34" s="11" t="s">
        <v>262</v>
      </c>
      <c r="AB34" s="11" t="s">
        <v>262</v>
      </c>
      <c r="AC34" s="11" t="s">
        <v>262</v>
      </c>
      <c r="AD34" s="11" t="s">
        <v>262</v>
      </c>
    </row>
    <row r="35" spans="1:32" ht="15.75" x14ac:dyDescent="0.25">
      <c r="A35" s="35"/>
      <c r="B35" s="39"/>
      <c r="C35" s="11"/>
      <c r="D35" s="11"/>
      <c r="E35" s="11"/>
      <c r="F35" s="11"/>
      <c r="G35" s="32"/>
      <c r="H35" s="30"/>
      <c r="I35" s="30"/>
      <c r="J35" s="30"/>
      <c r="K35" s="30"/>
      <c r="L35" s="30"/>
      <c r="M35" s="32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31"/>
      <c r="AB35" s="32"/>
      <c r="AC35" s="31"/>
      <c r="AD35" s="32"/>
      <c r="AE35" s="32"/>
      <c r="AF35" s="32"/>
    </row>
    <row r="36" spans="1:32" ht="15.75" x14ac:dyDescent="0.25">
      <c r="A36" s="36" t="s">
        <v>268</v>
      </c>
      <c r="B36" s="39"/>
      <c r="C36" s="11"/>
      <c r="D36" s="11"/>
      <c r="E36" s="11"/>
      <c r="F36" s="11"/>
      <c r="G36" s="32"/>
      <c r="H36" s="30"/>
      <c r="I36" s="30"/>
      <c r="J36" s="30"/>
      <c r="K36" s="30"/>
      <c r="L36" s="30"/>
      <c r="M36" s="32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31"/>
      <c r="AB36" s="32"/>
      <c r="AC36" s="31"/>
      <c r="AD36" s="32"/>
      <c r="AE36" s="32"/>
      <c r="AF36" s="32"/>
    </row>
    <row r="37" spans="1:32" ht="15.75" x14ac:dyDescent="0.25">
      <c r="A37" s="37" t="s">
        <v>267</v>
      </c>
      <c r="B37" s="39"/>
      <c r="C37" s="11"/>
      <c r="D37" s="11"/>
      <c r="E37" s="11"/>
      <c r="F37" s="11"/>
      <c r="G37" s="32"/>
      <c r="H37" s="30"/>
      <c r="I37" s="30"/>
      <c r="J37" s="30"/>
      <c r="K37" s="30"/>
      <c r="L37" s="30"/>
      <c r="M37" s="32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31"/>
      <c r="AB37" s="32"/>
      <c r="AC37" s="31"/>
      <c r="AD37" s="32"/>
      <c r="AE37" s="32"/>
      <c r="AF37" s="32"/>
    </row>
    <row r="38" spans="1:32" x14ac:dyDescent="0.25">
      <c r="A38" s="38" t="s">
        <v>359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9813E-BDC0-46FE-98CA-52A36DA5BF25}">
  <dimension ref="A1:K38"/>
  <sheetViews>
    <sheetView workbookViewId="0"/>
  </sheetViews>
  <sheetFormatPr defaultRowHeight="15" x14ac:dyDescent="0.25"/>
  <cols>
    <col min="1" max="1" width="18.28515625" customWidth="1"/>
    <col min="2" max="2" width="21" customWidth="1"/>
    <col min="3" max="3" width="19.7109375" customWidth="1"/>
    <col min="4" max="4" width="21.85546875" customWidth="1"/>
    <col min="5" max="5" width="24.28515625" customWidth="1"/>
    <col min="6" max="6" width="21.42578125" customWidth="1"/>
  </cols>
  <sheetData>
    <row r="1" spans="1:11" ht="23.25" customHeight="1" thickBot="1" x14ac:dyDescent="0.3">
      <c r="A1" s="40" t="s">
        <v>422</v>
      </c>
    </row>
    <row r="2" spans="1:11" ht="45" x14ac:dyDescent="0.25">
      <c r="A2" s="91" t="s">
        <v>368</v>
      </c>
      <c r="B2" s="79" t="s">
        <v>15</v>
      </c>
      <c r="C2" s="79" t="s">
        <v>370</v>
      </c>
      <c r="D2" s="79" t="s">
        <v>372</v>
      </c>
      <c r="E2" s="79" t="s">
        <v>23</v>
      </c>
      <c r="F2" s="79" t="s">
        <v>24</v>
      </c>
    </row>
    <row r="3" spans="1:11" ht="15.75" thickBot="1" x14ac:dyDescent="0.3">
      <c r="A3" s="92"/>
      <c r="B3" s="80" t="s">
        <v>369</v>
      </c>
      <c r="C3" s="80" t="s">
        <v>371</v>
      </c>
      <c r="D3" s="80" t="s">
        <v>373</v>
      </c>
      <c r="E3" s="80" t="s">
        <v>374</v>
      </c>
      <c r="F3" s="80" t="s">
        <v>375</v>
      </c>
    </row>
    <row r="4" spans="1:11" ht="15.75" thickBot="1" x14ac:dyDescent="0.3">
      <c r="A4" s="82" t="s">
        <v>376</v>
      </c>
      <c r="B4" s="83">
        <v>0.42</v>
      </c>
      <c r="C4" s="83">
        <v>0.39</v>
      </c>
      <c r="D4" s="84">
        <v>0.8</v>
      </c>
      <c r="E4" s="83">
        <v>0.36</v>
      </c>
      <c r="F4" s="84">
        <v>0.86</v>
      </c>
    </row>
    <row r="5" spans="1:11" ht="30.75" thickBot="1" x14ac:dyDescent="0.3">
      <c r="A5" s="82" t="s">
        <v>377</v>
      </c>
      <c r="B5" s="83">
        <v>0.47</v>
      </c>
      <c r="C5" s="83">
        <v>0.44</v>
      </c>
      <c r="D5" s="84">
        <v>0.84</v>
      </c>
      <c r="E5" s="83">
        <v>0.4</v>
      </c>
      <c r="F5" s="84">
        <v>0.9</v>
      </c>
    </row>
    <row r="6" spans="1:11" ht="16.5" thickBot="1" x14ac:dyDescent="0.3">
      <c r="A6" s="82" t="s">
        <v>378</v>
      </c>
      <c r="B6" s="84">
        <v>1</v>
      </c>
      <c r="C6" s="84">
        <v>1</v>
      </c>
      <c r="D6" s="84">
        <v>1</v>
      </c>
      <c r="E6" s="84">
        <v>1</v>
      </c>
      <c r="F6" s="84">
        <v>1</v>
      </c>
      <c r="K6" s="40"/>
    </row>
    <row r="7" spans="1:11" ht="30.75" thickBot="1" x14ac:dyDescent="0.3">
      <c r="A7" s="82" t="s">
        <v>379</v>
      </c>
      <c r="B7" s="83">
        <v>0.45</v>
      </c>
      <c r="C7" s="83">
        <v>0.41</v>
      </c>
      <c r="D7" s="84">
        <v>0.81</v>
      </c>
      <c r="E7" s="83">
        <v>0.37</v>
      </c>
      <c r="F7" s="84">
        <v>0.88</v>
      </c>
    </row>
    <row r="8" spans="1:11" ht="15.75" thickBot="1" x14ac:dyDescent="0.3">
      <c r="A8" s="82" t="s">
        <v>380</v>
      </c>
      <c r="B8" s="84">
        <v>1</v>
      </c>
      <c r="C8" s="84">
        <v>1</v>
      </c>
      <c r="D8" s="84">
        <v>1</v>
      </c>
      <c r="E8" s="84">
        <v>1</v>
      </c>
      <c r="F8" s="84">
        <v>1</v>
      </c>
    </row>
    <row r="9" spans="1:11" ht="15.75" thickBot="1" x14ac:dyDescent="0.3">
      <c r="A9" s="82" t="s">
        <v>381</v>
      </c>
      <c r="B9" s="84">
        <v>0.82</v>
      </c>
      <c r="C9" s="83">
        <v>0.79</v>
      </c>
      <c r="D9" s="84">
        <v>0.99</v>
      </c>
      <c r="E9" s="83">
        <v>0.75</v>
      </c>
      <c r="F9" s="84">
        <v>1</v>
      </c>
    </row>
    <row r="10" spans="1:11" ht="15.75" thickBot="1" x14ac:dyDescent="0.3">
      <c r="A10" s="82" t="s">
        <v>382</v>
      </c>
      <c r="B10" s="84">
        <v>1</v>
      </c>
      <c r="C10" s="84">
        <v>1</v>
      </c>
      <c r="D10" s="84">
        <v>1</v>
      </c>
      <c r="E10" s="84">
        <v>1</v>
      </c>
      <c r="F10" s="84">
        <v>1</v>
      </c>
    </row>
    <row r="11" spans="1:11" ht="15.75" thickBot="1" x14ac:dyDescent="0.3">
      <c r="A11" s="82" t="s">
        <v>383</v>
      </c>
      <c r="B11" s="83">
        <v>0.57999999999999996</v>
      </c>
      <c r="C11" s="83">
        <v>0.54</v>
      </c>
      <c r="D11" s="84">
        <v>0.91</v>
      </c>
      <c r="E11" s="83">
        <v>0.5</v>
      </c>
      <c r="F11" s="84">
        <v>0.95</v>
      </c>
    </row>
    <row r="12" spans="1:11" ht="15.75" thickBot="1" x14ac:dyDescent="0.3">
      <c r="A12" s="82" t="s">
        <v>384</v>
      </c>
      <c r="B12" s="83">
        <v>0.48</v>
      </c>
      <c r="C12" s="83">
        <v>0.44</v>
      </c>
      <c r="D12" s="84">
        <v>0.84</v>
      </c>
      <c r="E12" s="83">
        <v>0.4</v>
      </c>
      <c r="F12" s="84">
        <v>0.9</v>
      </c>
    </row>
    <row r="13" spans="1:11" ht="15.75" thickBot="1" x14ac:dyDescent="0.3">
      <c r="A13" s="82" t="s">
        <v>385</v>
      </c>
      <c r="B13" s="84">
        <v>1</v>
      </c>
      <c r="C13" s="84">
        <v>1</v>
      </c>
      <c r="D13" s="84">
        <v>1</v>
      </c>
      <c r="E13" s="84">
        <v>0.99</v>
      </c>
      <c r="F13" s="84">
        <v>1</v>
      </c>
    </row>
    <row r="14" spans="1:11" ht="15.75" thickBot="1" x14ac:dyDescent="0.3">
      <c r="A14" s="82" t="s">
        <v>386</v>
      </c>
      <c r="B14" s="83">
        <v>0.39</v>
      </c>
      <c r="C14" s="83">
        <v>0.36</v>
      </c>
      <c r="D14" s="84">
        <v>0.76</v>
      </c>
      <c r="E14" s="83">
        <v>0.33</v>
      </c>
      <c r="F14" s="84">
        <v>0.83</v>
      </c>
    </row>
    <row r="15" spans="1:11" ht="15.75" thickBot="1" x14ac:dyDescent="0.3">
      <c r="A15" s="82" t="s">
        <v>387</v>
      </c>
      <c r="B15" s="83">
        <v>0.6</v>
      </c>
      <c r="C15" s="83">
        <v>0.56000000000000005</v>
      </c>
      <c r="D15" s="84">
        <v>0.92</v>
      </c>
      <c r="E15" s="83">
        <v>0.51</v>
      </c>
      <c r="F15" s="84">
        <v>0.96</v>
      </c>
    </row>
    <row r="16" spans="1:11" ht="15.75" thickBot="1" x14ac:dyDescent="0.3">
      <c r="A16" s="85" t="s">
        <v>388</v>
      </c>
      <c r="B16" s="86">
        <v>0.44</v>
      </c>
      <c r="C16" s="83">
        <v>0.4</v>
      </c>
      <c r="D16" s="86">
        <v>0.81</v>
      </c>
      <c r="E16" s="83">
        <v>0.37</v>
      </c>
      <c r="F16" s="86">
        <v>0.87</v>
      </c>
    </row>
    <row r="17" spans="1:6" ht="15.75" thickBot="1" x14ac:dyDescent="0.3">
      <c r="A17" s="82" t="s">
        <v>389</v>
      </c>
      <c r="B17" s="84">
        <v>1</v>
      </c>
      <c r="C17" s="84">
        <v>1</v>
      </c>
      <c r="D17" s="84">
        <v>1</v>
      </c>
      <c r="E17" s="84">
        <v>1</v>
      </c>
      <c r="F17" s="84">
        <v>1</v>
      </c>
    </row>
    <row r="18" spans="1:6" ht="15.75" thickBot="1" x14ac:dyDescent="0.3">
      <c r="A18" s="85" t="s">
        <v>390</v>
      </c>
      <c r="B18" s="86">
        <v>0.42</v>
      </c>
      <c r="C18" s="83">
        <v>0.38</v>
      </c>
      <c r="D18" s="86">
        <v>0.79</v>
      </c>
      <c r="E18" s="83">
        <v>0.35</v>
      </c>
      <c r="F18" s="86">
        <v>0.85</v>
      </c>
    </row>
    <row r="19" spans="1:6" ht="15.75" thickBot="1" x14ac:dyDescent="0.3">
      <c r="A19" s="81" t="s">
        <v>391</v>
      </c>
      <c r="B19" s="83">
        <v>0.42</v>
      </c>
      <c r="C19" s="83">
        <v>0.39</v>
      </c>
      <c r="D19" s="83">
        <v>0.79</v>
      </c>
      <c r="E19" s="83">
        <v>0.35</v>
      </c>
      <c r="F19" s="84">
        <v>0.86</v>
      </c>
    </row>
    <row r="20" spans="1:6" ht="15.75" thickBot="1" x14ac:dyDescent="0.3">
      <c r="A20" s="81" t="s">
        <v>392</v>
      </c>
      <c r="B20" s="83">
        <v>0.4</v>
      </c>
      <c r="C20" s="83">
        <v>0.37</v>
      </c>
      <c r="D20" s="83">
        <v>0.77</v>
      </c>
      <c r="E20" s="83">
        <v>0.34</v>
      </c>
      <c r="F20" s="84">
        <v>0.84</v>
      </c>
    </row>
    <row r="21" spans="1:6" ht="15.75" thickBot="1" x14ac:dyDescent="0.3">
      <c r="A21" s="81" t="s">
        <v>393</v>
      </c>
      <c r="B21" s="83">
        <v>0.45</v>
      </c>
      <c r="C21" s="83">
        <v>0.41</v>
      </c>
      <c r="D21" s="84">
        <v>0.82</v>
      </c>
      <c r="E21" s="83">
        <v>0.38</v>
      </c>
      <c r="F21" s="84">
        <v>0.88</v>
      </c>
    </row>
    <row r="22" spans="1:6" ht="15.75" thickBot="1" x14ac:dyDescent="0.3">
      <c r="A22" s="81" t="s">
        <v>394</v>
      </c>
      <c r="B22" s="83">
        <v>0.39</v>
      </c>
      <c r="C22" s="83">
        <v>0.35</v>
      </c>
      <c r="D22" s="83">
        <v>0.75</v>
      </c>
      <c r="E22" s="83">
        <v>0.32</v>
      </c>
      <c r="F22" s="84">
        <v>0.83</v>
      </c>
    </row>
    <row r="23" spans="1:6" ht="15.75" thickBot="1" x14ac:dyDescent="0.3">
      <c r="A23" s="81" t="s">
        <v>395</v>
      </c>
      <c r="B23" s="84">
        <v>0.84</v>
      </c>
      <c r="C23" s="84">
        <v>0.8</v>
      </c>
      <c r="D23" s="84">
        <v>0.99</v>
      </c>
      <c r="E23" s="83">
        <v>0.76</v>
      </c>
      <c r="F23" s="84">
        <v>1</v>
      </c>
    </row>
    <row r="24" spans="1:6" ht="15.75" thickBot="1" x14ac:dyDescent="0.3">
      <c r="A24" s="81" t="s">
        <v>396</v>
      </c>
      <c r="B24" s="83">
        <v>0.38</v>
      </c>
      <c r="C24" s="83">
        <v>0.35</v>
      </c>
      <c r="D24" s="83">
        <v>0.75</v>
      </c>
      <c r="E24" s="83">
        <v>0.32</v>
      </c>
      <c r="F24" s="84">
        <v>0.82</v>
      </c>
    </row>
    <row r="25" spans="1:6" ht="15.75" thickBot="1" x14ac:dyDescent="0.3">
      <c r="A25" s="81" t="s">
        <v>397</v>
      </c>
      <c r="B25" s="83">
        <v>0.38</v>
      </c>
      <c r="C25" s="83">
        <v>0.35</v>
      </c>
      <c r="D25" s="83">
        <v>0.75</v>
      </c>
      <c r="E25" s="83">
        <v>0.32</v>
      </c>
      <c r="F25" s="84">
        <v>0.82</v>
      </c>
    </row>
    <row r="26" spans="1:6" ht="15.75" thickBot="1" x14ac:dyDescent="0.3">
      <c r="A26" s="81" t="s">
        <v>398</v>
      </c>
      <c r="B26" s="84">
        <v>1</v>
      </c>
      <c r="C26" s="84">
        <v>1</v>
      </c>
      <c r="D26" s="84">
        <v>1</v>
      </c>
      <c r="E26" s="84">
        <v>1</v>
      </c>
      <c r="F26" s="84">
        <v>1</v>
      </c>
    </row>
    <row r="27" spans="1:6" ht="15.75" thickBot="1" x14ac:dyDescent="0.3">
      <c r="A27" s="81" t="s">
        <v>399</v>
      </c>
      <c r="B27" s="83">
        <v>0.65</v>
      </c>
      <c r="C27" s="83">
        <v>0.61</v>
      </c>
      <c r="D27" s="84">
        <v>0.95</v>
      </c>
      <c r="E27" s="83">
        <v>0.56999999999999995</v>
      </c>
      <c r="F27" s="84">
        <v>0.97</v>
      </c>
    </row>
    <row r="28" spans="1:6" ht="15.75" thickBot="1" x14ac:dyDescent="0.3">
      <c r="A28" s="85" t="s">
        <v>400</v>
      </c>
      <c r="B28" s="86">
        <v>1</v>
      </c>
      <c r="C28" s="84">
        <v>1</v>
      </c>
      <c r="D28" s="86">
        <v>1</v>
      </c>
      <c r="E28" s="84">
        <v>1</v>
      </c>
      <c r="F28" s="86">
        <v>1</v>
      </c>
    </row>
    <row r="29" spans="1:6" ht="15.75" thickBot="1" x14ac:dyDescent="0.3">
      <c r="A29" s="81" t="s">
        <v>401</v>
      </c>
      <c r="B29" s="83">
        <v>0.56999999999999995</v>
      </c>
      <c r="C29" s="83">
        <v>0.53</v>
      </c>
      <c r="D29" s="84">
        <v>0.91</v>
      </c>
      <c r="E29" s="83">
        <v>0.49</v>
      </c>
      <c r="F29" s="84">
        <v>0.95</v>
      </c>
    </row>
    <row r="30" spans="1:6" ht="15.75" thickBot="1" x14ac:dyDescent="0.3">
      <c r="A30" s="85" t="s">
        <v>402</v>
      </c>
      <c r="B30" s="86">
        <v>1</v>
      </c>
      <c r="C30" s="84">
        <v>1</v>
      </c>
      <c r="D30" s="86">
        <v>1</v>
      </c>
      <c r="E30" s="86">
        <v>1</v>
      </c>
      <c r="F30" s="86">
        <v>1</v>
      </c>
    </row>
    <row r="31" spans="1:6" ht="15.75" thickBot="1" x14ac:dyDescent="0.3">
      <c r="A31" s="85" t="s">
        <v>403</v>
      </c>
      <c r="B31" s="86">
        <v>0.73</v>
      </c>
      <c r="C31" s="83">
        <v>0.69</v>
      </c>
      <c r="D31" s="84">
        <v>0.97</v>
      </c>
      <c r="E31" s="86">
        <v>0.64</v>
      </c>
      <c r="F31" s="86">
        <v>0.99</v>
      </c>
    </row>
    <row r="32" spans="1:6" ht="15.75" thickBot="1" x14ac:dyDescent="0.3">
      <c r="A32" s="82" t="s">
        <v>404</v>
      </c>
      <c r="B32" s="83">
        <v>0.49</v>
      </c>
      <c r="C32" s="83">
        <v>0.45</v>
      </c>
      <c r="D32" s="84">
        <v>0.85</v>
      </c>
      <c r="E32" s="83">
        <v>0.41</v>
      </c>
      <c r="F32" s="84">
        <v>0.91</v>
      </c>
    </row>
    <row r="33" spans="1:6" ht="15.75" thickBot="1" x14ac:dyDescent="0.3">
      <c r="A33" s="85" t="s">
        <v>405</v>
      </c>
      <c r="B33" s="83">
        <v>0.94</v>
      </c>
      <c r="C33" s="84">
        <v>0.92</v>
      </c>
      <c r="D33" s="84">
        <v>1</v>
      </c>
      <c r="E33" s="86">
        <v>0.89</v>
      </c>
      <c r="F33" s="84">
        <v>1</v>
      </c>
    </row>
    <row r="34" spans="1:6" ht="15.75" thickBot="1" x14ac:dyDescent="0.3">
      <c r="A34" s="81" t="s">
        <v>406</v>
      </c>
      <c r="B34" s="84">
        <v>1</v>
      </c>
      <c r="C34" s="84">
        <v>1</v>
      </c>
      <c r="D34" s="84">
        <v>1</v>
      </c>
      <c r="E34" s="84">
        <v>1</v>
      </c>
      <c r="F34" s="84">
        <v>1</v>
      </c>
    </row>
    <row r="35" spans="1:6" ht="15.75" thickBot="1" x14ac:dyDescent="0.3">
      <c r="A35" s="81" t="s">
        <v>407</v>
      </c>
      <c r="B35" s="83">
        <v>0.59</v>
      </c>
      <c r="C35" s="83">
        <v>0.54</v>
      </c>
      <c r="D35" s="84">
        <v>0.91</v>
      </c>
      <c r="E35" s="83">
        <v>0.5</v>
      </c>
      <c r="F35" s="84">
        <v>0.95</v>
      </c>
    </row>
    <row r="37" spans="1:6" x14ac:dyDescent="0.25">
      <c r="A37" t="s">
        <v>408</v>
      </c>
    </row>
    <row r="38" spans="1:6" x14ac:dyDescent="0.25">
      <c r="A38" t="s">
        <v>409</v>
      </c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S1</vt:lpstr>
      <vt:lpstr>S2</vt:lpstr>
      <vt:lpstr>S4</vt:lpstr>
      <vt:lpstr>S5</vt:lpstr>
      <vt:lpstr>S6</vt:lpstr>
      <vt:lpstr>S7</vt:lpstr>
      <vt:lpstr>S8</vt:lpstr>
    </vt:vector>
  </TitlesOfParts>
  <Company>University of Edinburgh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RANNIKMAE Kristiina</dc:creator>
  <cp:lastModifiedBy>John Magri</cp:lastModifiedBy>
  <dcterms:created xsi:type="dcterms:W3CDTF">2021-03-18T13:07:34Z</dcterms:created>
  <dcterms:modified xsi:type="dcterms:W3CDTF">2022-01-28T11:49:18Z</dcterms:modified>
</cp:coreProperties>
</file>