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D:\文件\实验\投稿  芹菜素\2021-New - 0909\Original data\"/>
    </mc:Choice>
  </mc:AlternateContent>
  <xr:revisionPtr revIDLastSave="0" documentId="13_ncr:1_{3200A696-6EA4-480D-BE7D-9AA38F9903E7}" xr6:coauthVersionLast="36" xr6:coauthVersionMax="36" xr10:uidLastSave="{00000000-0000-0000-0000-000000000000}"/>
  <bookViews>
    <workbookView xWindow="0" yWindow="0" windowWidth="19815" windowHeight="7860" xr2:uid="{00000000-000D-0000-FFFF-FFFF00000000}"/>
  </bookViews>
  <sheets>
    <sheet name="fig1C" sheetId="1" r:id="rId1"/>
  </sheets>
  <calcPr calcId="179021"/>
</workbook>
</file>

<file path=xl/calcChain.xml><?xml version="1.0" encoding="utf-8"?>
<calcChain xmlns="http://schemas.openxmlformats.org/spreadsheetml/2006/main">
  <c r="F17" i="1" l="1"/>
  <c r="F14" i="1"/>
  <c r="F11" i="1"/>
  <c r="F8" i="1"/>
  <c r="F5" i="1"/>
  <c r="F2" i="1"/>
  <c r="I17" i="1"/>
  <c r="I14" i="1"/>
  <c r="I11" i="1"/>
  <c r="I8" i="1"/>
  <c r="I5" i="1"/>
  <c r="I2" i="1"/>
  <c r="D19" i="1" l="1"/>
  <c r="G19" i="1" s="1"/>
  <c r="D18" i="1"/>
  <c r="D17" i="1"/>
  <c r="D16" i="1"/>
  <c r="D15" i="1"/>
  <c r="E14" i="1"/>
  <c r="D14" i="1"/>
  <c r="G14" i="1" s="1"/>
  <c r="D13" i="1"/>
  <c r="G13" i="1" s="1"/>
  <c r="D12" i="1"/>
  <c r="E11" i="1"/>
  <c r="D11" i="1"/>
  <c r="G11" i="1" s="1"/>
  <c r="D10" i="1"/>
  <c r="D9" i="1"/>
  <c r="D8" i="1"/>
  <c r="G8" i="1" s="1"/>
  <c r="D7" i="1"/>
  <c r="G7" i="1" s="1"/>
  <c r="D6" i="1"/>
  <c r="D5" i="1"/>
  <c r="D4" i="1"/>
  <c r="D3" i="1"/>
  <c r="E2" i="1"/>
  <c r="G12" i="1" s="1"/>
  <c r="D2" i="1"/>
  <c r="G2" i="1" s="1"/>
  <c r="H11" i="1" l="1"/>
  <c r="G16" i="1"/>
  <c r="G17" i="1"/>
  <c r="G6" i="1"/>
  <c r="E8" i="1"/>
  <c r="G18" i="1"/>
  <c r="G5" i="1"/>
  <c r="G3" i="1"/>
  <c r="H2" i="1" s="1"/>
  <c r="E5" i="1"/>
  <c r="G10" i="1"/>
  <c r="G15" i="1"/>
  <c r="E17" i="1"/>
  <c r="G4" i="1"/>
  <c r="J17" i="1" s="1"/>
  <c r="G9" i="1"/>
  <c r="J5" i="1" l="1"/>
  <c r="H17" i="1"/>
  <c r="J8" i="1"/>
  <c r="H14" i="1"/>
  <c r="H8" i="1"/>
  <c r="J14" i="1"/>
  <c r="J11" i="1"/>
  <c r="H5" i="1"/>
</calcChain>
</file>

<file path=xl/sharedStrings.xml><?xml version="1.0" encoding="utf-8"?>
<sst xmlns="http://schemas.openxmlformats.org/spreadsheetml/2006/main" count="16" uniqueCount="16">
  <si>
    <t>Group</t>
  </si>
  <si>
    <t>AQP5</t>
  </si>
  <si>
    <t>P7</t>
  </si>
  <si>
    <t>AQP5/P7</t>
  </si>
  <si>
    <t>AVERAGE</t>
  </si>
  <si>
    <t>AQP5/P7(relative)</t>
  </si>
  <si>
    <t>AVERAGE(relative)</t>
  </si>
  <si>
    <t>P</t>
  </si>
  <si>
    <t>PBS</t>
  </si>
  <si>
    <t>Dauricine</t>
  </si>
  <si>
    <t>Protopine</t>
  </si>
  <si>
    <t>Lentinan</t>
  </si>
  <si>
    <t>Apigenin</t>
  </si>
  <si>
    <t>E2</t>
  </si>
  <si>
    <t>STDEV(relative)</t>
    <phoneticPr fontId="2" type="noConversion"/>
  </si>
  <si>
    <t>STDEV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</si>
</sst>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21" sqref="D21"/>
    </sheetView>
  </sheetViews>
  <sheetFormatPr defaultColWidth="9" defaultRowHeight="15" x14ac:dyDescent="0.15"/>
  <cols>
    <col min="1" max="1" width="15.5" style="1" customWidth="1"/>
    <col min="2" max="3" width="9" style="1"/>
    <col min="4" max="6" width="12.625" style="1"/>
    <col min="7" max="7" width="17.25" style="1" customWidth="1"/>
    <col min="8" max="11" width="12.625" style="1"/>
    <col min="12" max="16384" width="9" style="1"/>
  </cols>
  <sheetData>
    <row r="1" spans="1:10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15</v>
      </c>
      <c r="G1" s="3" t="s">
        <v>5</v>
      </c>
      <c r="H1" s="2" t="s">
        <v>6</v>
      </c>
      <c r="I1" s="3" t="s">
        <v>14</v>
      </c>
      <c r="J1" s="3" t="s">
        <v>7</v>
      </c>
    </row>
    <row r="2" spans="1:10" x14ac:dyDescent="0.15">
      <c r="A2" s="2" t="s">
        <v>8</v>
      </c>
      <c r="B2" s="4">
        <v>67.260000000000005</v>
      </c>
      <c r="C2" s="4">
        <v>2046</v>
      </c>
      <c r="D2" s="4">
        <f>B2/C2</f>
        <v>3.2873900293255133E-2</v>
      </c>
      <c r="E2" s="4">
        <f>AVERAGE(D2:D4)</f>
        <v>3.6062198479960166E-2</v>
      </c>
      <c r="F2" s="4">
        <f>STDEV(D2:D4)</f>
        <v>2.8119677272493361E-3</v>
      </c>
      <c r="G2" s="1">
        <f>D2/E2</f>
        <v>0.91158891245976659</v>
      </c>
      <c r="H2" s="1">
        <f>AVERAGE(G2:G4)</f>
        <v>1</v>
      </c>
      <c r="I2" s="1">
        <f>STDEV(G2:G4)</f>
        <v>7.7975493613123767E-2</v>
      </c>
    </row>
    <row r="3" spans="1:10" x14ac:dyDescent="0.15">
      <c r="A3" s="4"/>
      <c r="B3" s="4">
        <v>87.91</v>
      </c>
      <c r="C3" s="4">
        <v>2368</v>
      </c>
      <c r="D3" s="4">
        <f t="shared" ref="D3:D19" si="0">B3/C3</f>
        <v>3.7124155405405403E-2</v>
      </c>
      <c r="E3" s="4"/>
      <c r="F3" s="4"/>
      <c r="G3" s="1">
        <f>D3/E2</f>
        <v>1.0294479252571185</v>
      </c>
    </row>
    <row r="4" spans="1:10" x14ac:dyDescent="0.15">
      <c r="A4" s="4"/>
      <c r="B4" s="4">
        <v>103.3</v>
      </c>
      <c r="C4" s="4">
        <v>2705</v>
      </c>
      <c r="D4" s="4">
        <f t="shared" si="0"/>
        <v>3.8188539741219961E-2</v>
      </c>
      <c r="E4" s="4"/>
      <c r="F4" s="4"/>
      <c r="G4" s="1">
        <f>D4/E2</f>
        <v>1.058963162283115</v>
      </c>
    </row>
    <row r="5" spans="1:10" x14ac:dyDescent="0.15">
      <c r="A5" s="2" t="s">
        <v>9</v>
      </c>
      <c r="B5" s="4">
        <v>69.06</v>
      </c>
      <c r="C5" s="4">
        <v>2039</v>
      </c>
      <c r="D5" s="4">
        <f t="shared" si="0"/>
        <v>3.3869543894065719E-2</v>
      </c>
      <c r="E5" s="4">
        <f>AVERAGE(D5:D7)</f>
        <v>3.2714025315762986E-2</v>
      </c>
      <c r="F5" s="4">
        <f>STDEV(D5:D7)</f>
        <v>1.5706894708463438E-3</v>
      </c>
      <c r="G5" s="1">
        <f>D5/E2</f>
        <v>0.93919797798481675</v>
      </c>
      <c r="H5" s="1">
        <f>AVERAGE(G5:G7)</f>
        <v>0.9071556004535396</v>
      </c>
      <c r="I5" s="1">
        <f>STDEV(G5:G7)</f>
        <v>4.3555011537058076E-2</v>
      </c>
      <c r="J5" s="1">
        <f>TTEST(G2:G4,G5:G7,2,2)</f>
        <v>0.14615507435792133</v>
      </c>
    </row>
    <row r="6" spans="1:10" x14ac:dyDescent="0.15">
      <c r="A6" s="4"/>
      <c r="B6" s="4">
        <v>81.900000000000006</v>
      </c>
      <c r="C6" s="4">
        <v>2456</v>
      </c>
      <c r="D6" s="4">
        <f t="shared" si="0"/>
        <v>3.3346905537459288E-2</v>
      </c>
      <c r="E6" s="4"/>
      <c r="F6" s="4"/>
      <c r="G6" s="1">
        <f>D6/E2</f>
        <v>0.92470528539712382</v>
      </c>
    </row>
    <row r="7" spans="1:10" x14ac:dyDescent="0.15">
      <c r="A7" s="4"/>
      <c r="B7" s="4">
        <v>76.510000000000005</v>
      </c>
      <c r="C7" s="4">
        <v>2474</v>
      </c>
      <c r="D7" s="4">
        <f t="shared" si="0"/>
        <v>3.0925626515763947E-2</v>
      </c>
      <c r="E7" s="4"/>
      <c r="F7" s="4"/>
      <c r="G7" s="1">
        <f>D7/E2</f>
        <v>0.85756353797867813</v>
      </c>
    </row>
    <row r="8" spans="1:10" x14ac:dyDescent="0.15">
      <c r="A8" s="3" t="s">
        <v>10</v>
      </c>
      <c r="B8" s="1">
        <v>73.239999999999995</v>
      </c>
      <c r="C8" s="1">
        <v>2432</v>
      </c>
      <c r="D8" s="4">
        <f t="shared" si="0"/>
        <v>3.0115131578947366E-2</v>
      </c>
      <c r="E8" s="4">
        <f>AVERAGE(D8:D10)</f>
        <v>3.5250319788438803E-2</v>
      </c>
      <c r="F8" s="4">
        <f>STDEV(D8:D10)</f>
        <v>5.5867621074078225E-3</v>
      </c>
      <c r="G8" s="1">
        <f>D8/E2</f>
        <v>0.83508862044787435</v>
      </c>
      <c r="H8" s="1">
        <f>AVERAGE(G8:G10)</f>
        <v>0.97748671113402796</v>
      </c>
      <c r="I8" s="1">
        <f>STDEV(G8:G10)</f>
        <v>0.15492017522205087</v>
      </c>
      <c r="J8" s="1">
        <f>TTEST(G2:G4,G8:G10,2,2)</f>
        <v>0.83312879073755342</v>
      </c>
    </row>
    <row r="9" spans="1:10" x14ac:dyDescent="0.15">
      <c r="B9" s="1">
        <v>57.44</v>
      </c>
      <c r="C9" s="1">
        <v>1668</v>
      </c>
      <c r="D9" s="4">
        <f t="shared" si="0"/>
        <v>3.4436450839328538E-2</v>
      </c>
      <c r="E9" s="4"/>
      <c r="F9" s="4"/>
      <c r="G9" s="1">
        <f>D9/E2</f>
        <v>0.95491823268803044</v>
      </c>
    </row>
    <row r="10" spans="1:10" x14ac:dyDescent="0.15">
      <c r="B10" s="1">
        <v>105.8</v>
      </c>
      <c r="C10" s="1">
        <v>2568</v>
      </c>
      <c r="D10" s="4">
        <f t="shared" si="0"/>
        <v>4.1199376947040497E-2</v>
      </c>
      <c r="E10" s="4"/>
      <c r="F10" s="4"/>
      <c r="G10" s="1">
        <f>D10/E2</f>
        <v>1.1424532802661789</v>
      </c>
    </row>
    <row r="11" spans="1:10" x14ac:dyDescent="0.15">
      <c r="A11" s="3" t="s">
        <v>11</v>
      </c>
      <c r="B11" s="1">
        <v>69.58</v>
      </c>
      <c r="C11" s="1">
        <v>1632</v>
      </c>
      <c r="D11" s="4">
        <f t="shared" si="0"/>
        <v>4.2634803921568626E-2</v>
      </c>
      <c r="E11" s="4">
        <f>AVERAGE(D11:D13)</f>
        <v>3.9630780809398448E-2</v>
      </c>
      <c r="F11" s="4">
        <f>STDEV(D11:D13)</f>
        <v>4.9569273095850675E-3</v>
      </c>
      <c r="G11" s="1">
        <f>D11/E2</f>
        <v>1.1822574806486319</v>
      </c>
      <c r="H11" s="1">
        <f>AVERAGE(G11:G13)</f>
        <v>1.0989563165823446</v>
      </c>
      <c r="I11" s="1">
        <f>STDEV(G11:G13)</f>
        <v>0.13745493948017681</v>
      </c>
      <c r="J11" s="1">
        <f>TTEST(G2:G4,G11:G13,2,2)</f>
        <v>0.33910732385936837</v>
      </c>
    </row>
    <row r="12" spans="1:10" x14ac:dyDescent="0.15">
      <c r="B12" s="1">
        <v>97.32</v>
      </c>
      <c r="C12" s="1">
        <v>2870</v>
      </c>
      <c r="D12" s="4">
        <f t="shared" si="0"/>
        <v>3.3909407665505223E-2</v>
      </c>
      <c r="E12" s="4"/>
      <c r="F12" s="4"/>
      <c r="G12" s="1">
        <f>D12/E2</f>
        <v>0.94030339510079364</v>
      </c>
    </row>
    <row r="13" spans="1:10" x14ac:dyDescent="0.15">
      <c r="B13" s="1">
        <v>108.75</v>
      </c>
      <c r="C13" s="1">
        <v>2568</v>
      </c>
      <c r="D13" s="4">
        <f t="shared" si="0"/>
        <v>4.2348130841121497E-2</v>
      </c>
      <c r="E13" s="4"/>
      <c r="F13" s="4"/>
      <c r="G13" s="1">
        <f>D13/E2</f>
        <v>1.1743080739976082</v>
      </c>
    </row>
    <row r="14" spans="1:10" x14ac:dyDescent="0.15">
      <c r="A14" s="2" t="s">
        <v>12</v>
      </c>
      <c r="B14" s="4">
        <v>194.9</v>
      </c>
      <c r="C14" s="4">
        <v>1752</v>
      </c>
      <c r="D14" s="4">
        <f t="shared" si="0"/>
        <v>0.11124429223744292</v>
      </c>
      <c r="E14" s="4">
        <f>AVERAGE(D14:D16)</f>
        <v>0.10422557593634146</v>
      </c>
      <c r="F14" s="4">
        <f>STDEV(D14:D16)</f>
        <v>1.63422663874115E-2</v>
      </c>
      <c r="G14" s="1">
        <f>D14/E2</f>
        <v>3.0847895282718714</v>
      </c>
      <c r="H14" s="1">
        <f>AVERAGE(G14:G16)</f>
        <v>2.8901614524211503</v>
      </c>
      <c r="I14" s="1">
        <f>STDEV(G14:G16)</f>
        <v>0.45316888809462702</v>
      </c>
      <c r="J14" s="1">
        <f>TTEST(G2:G4,G14:G16,2,2)</f>
        <v>2.0569978376247895E-3</v>
      </c>
    </row>
    <row r="15" spans="1:10" x14ac:dyDescent="0.15">
      <c r="A15" s="4"/>
      <c r="B15" s="4">
        <v>130.13999999999999</v>
      </c>
      <c r="C15" s="4">
        <v>1123</v>
      </c>
      <c r="D15" s="4">
        <f t="shared" si="0"/>
        <v>0.11588601959038289</v>
      </c>
      <c r="E15" s="4"/>
      <c r="F15" s="4"/>
      <c r="G15" s="1">
        <f>D15/E2</f>
        <v>3.2135040145924818</v>
      </c>
    </row>
    <row r="16" spans="1:10" x14ac:dyDescent="0.15">
      <c r="A16" s="4"/>
      <c r="B16" s="4">
        <v>145.6</v>
      </c>
      <c r="C16" s="4">
        <v>1702</v>
      </c>
      <c r="D16" s="4">
        <f t="shared" si="0"/>
        <v>8.5546415981198581E-2</v>
      </c>
      <c r="E16" s="4"/>
      <c r="F16" s="4"/>
      <c r="G16" s="1">
        <f>D16/E2</f>
        <v>2.3721908143990968</v>
      </c>
    </row>
    <row r="17" spans="1:10" x14ac:dyDescent="0.15">
      <c r="A17" s="2" t="s">
        <v>13</v>
      </c>
      <c r="B17" s="4">
        <v>152.26</v>
      </c>
      <c r="C17" s="4">
        <v>2036</v>
      </c>
      <c r="D17" s="4">
        <f t="shared" si="0"/>
        <v>7.4783889980353624E-2</v>
      </c>
      <c r="E17" s="4">
        <f>AVERAGE(D17:D19)</f>
        <v>6.8916139436222643E-2</v>
      </c>
      <c r="F17" s="4">
        <f>STDEV(D17:D19)</f>
        <v>6.6463325717550101E-3</v>
      </c>
      <c r="G17" s="1">
        <f>D17/E2</f>
        <v>2.0737473901351628</v>
      </c>
      <c r="H17" s="1">
        <f>AVERAGE(G17:G19)</f>
        <v>1.911035442681607</v>
      </c>
      <c r="I17" s="1">
        <f>STDEV(G17:G19)</f>
        <v>0.18430192422817462</v>
      </c>
      <c r="J17" s="1">
        <f>TTEST(G2:G4,G17:G19,2,2)</f>
        <v>1.3987076568134254E-3</v>
      </c>
    </row>
    <row r="18" spans="1:10" x14ac:dyDescent="0.15">
      <c r="A18" s="4"/>
      <c r="B18" s="4">
        <v>129.32</v>
      </c>
      <c r="C18" s="4">
        <v>2096</v>
      </c>
      <c r="D18" s="4">
        <f t="shared" si="0"/>
        <v>6.1698473282442746E-2</v>
      </c>
      <c r="E18" s="4"/>
      <c r="F18" s="4"/>
      <c r="G18" s="1">
        <f>D18/E2</f>
        <v>1.7108905136975692</v>
      </c>
    </row>
    <row r="19" spans="1:10" x14ac:dyDescent="0.15">
      <c r="A19" s="4"/>
      <c r="B19" s="4">
        <v>153.18</v>
      </c>
      <c r="C19" s="4">
        <v>2180</v>
      </c>
      <c r="D19" s="4">
        <f t="shared" si="0"/>
        <v>7.0266055045871564E-2</v>
      </c>
      <c r="E19" s="4"/>
      <c r="F19" s="4"/>
      <c r="G19" s="1">
        <f>D19/E2</f>
        <v>1.9484684242120887</v>
      </c>
    </row>
  </sheetData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weiwei</cp:lastModifiedBy>
  <dcterms:created xsi:type="dcterms:W3CDTF">2020-01-09T08:42:00Z</dcterms:created>
  <dcterms:modified xsi:type="dcterms:W3CDTF">2021-09-23T02:11:50Z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5ADAC3D5F0F44DA1B7329BB451B6F4CD</vt:lpwstr>
  </property>
</Properties>
</file>