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in-my.sharepoint.com/personal/dylan_mills_frontiersin_net/Documents/Documents/"/>
    </mc:Choice>
  </mc:AlternateContent>
  <xr:revisionPtr revIDLastSave="0" documentId="8_{75955AA7-7761-4003-8999-6A6CF7DB2C72}" xr6:coauthVersionLast="47" xr6:coauthVersionMax="47" xr10:uidLastSave="{00000000-0000-0000-0000-000000000000}"/>
  <bookViews>
    <workbookView xWindow="-110" yWindow="-110" windowWidth="19420" windowHeight="11620" xr2:uid="{39B753A7-C96E-1B49-A4CE-E390F7914F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1" l="1"/>
  <c r="G69" i="1"/>
  <c r="G53" i="1"/>
  <c r="G54" i="1" s="1"/>
  <c r="G67" i="1"/>
  <c r="G47" i="1"/>
  <c r="G49" i="1" s="1"/>
  <c r="G41" i="1"/>
  <c r="G43" i="1" s="1"/>
  <c r="I37" i="1"/>
  <c r="G37" i="1"/>
  <c r="I36" i="1"/>
  <c r="G36" i="1"/>
  <c r="I31" i="1"/>
  <c r="G31" i="1"/>
  <c r="G33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G7" i="1"/>
  <c r="I6" i="1"/>
  <c r="G6" i="1"/>
  <c r="G38" i="1" l="1"/>
  <c r="G28" i="1"/>
</calcChain>
</file>

<file path=xl/sharedStrings.xml><?xml version="1.0" encoding="utf-8"?>
<sst xmlns="http://schemas.openxmlformats.org/spreadsheetml/2006/main" count="124" uniqueCount="121">
  <si>
    <t>Company</t>
  </si>
  <si>
    <t>Thorlabs</t>
  </si>
  <si>
    <t xml:space="preserve">website: </t>
  </si>
  <si>
    <t>https://www.thorlabs.com/index.cfm</t>
  </si>
  <si>
    <t>Line Item</t>
  </si>
  <si>
    <t>Quantity</t>
  </si>
  <si>
    <t>Part name</t>
  </si>
  <si>
    <t>Model Number:</t>
  </si>
  <si>
    <t>Unit Price</t>
  </si>
  <si>
    <t>Total Cost</t>
  </si>
  <si>
    <t>Link</t>
  </si>
  <si>
    <t>66 mm Construction Rail, L = 500 mm</t>
  </si>
  <si>
    <t>XT66-500</t>
  </si>
  <si>
    <t>Vertical Mounting Plate for 34 mm and 66 mm Optical Rails</t>
  </si>
  <si>
    <t>XT66P1</t>
  </si>
  <si>
    <t>40 mm Long Double Dovetail Clamp for 66 mm Rails</t>
  </si>
  <si>
    <t>XT66C2</t>
  </si>
  <si>
    <t>FC/PC Fiber Adapter Plate with External SM1 (1.035"-40) Thread</t>
  </si>
  <si>
    <t>SM1FC</t>
  </si>
  <si>
    <t>SM1 Lens Tube, 2.00" Thread Depth, One Retaining Ring Included</t>
  </si>
  <si>
    <t>SM1L20</t>
  </si>
  <si>
    <t>SM2 Lens Tube, 3.00" Thread Depth, One Retaining Ring Included</t>
  </si>
  <si>
    <t>SM2L30</t>
  </si>
  <si>
    <t>SM2 Lens Tube, 0.5" Thread Depth, One Retaining Ring Included</t>
  </si>
  <si>
    <t>SM2L05</t>
  </si>
  <si>
    <t>Right-Angle Clamp for 66 mm Rails</t>
  </si>
  <si>
    <t>XT66RA1</t>
  </si>
  <si>
    <t>Clamping Platform for 66 mm Rails, 1/4" Counterbored Slot, 40 mm Long</t>
  </si>
  <si>
    <t>XT66C4</t>
  </si>
  <si>
    <t>Mounting Platform, Three 1/4" (M6) Counterbores, 50 mm Long</t>
  </si>
  <si>
    <t>XT66D2-50</t>
  </si>
  <si>
    <t>Cross Bracket for 66 mm Rails</t>
  </si>
  <si>
    <t>XT66CB</t>
  </si>
  <si>
    <t>Ø1" Post Holder with Flexure Lock, 1/4"-20 Tap, L = 1.5"</t>
  </si>
  <si>
    <t>RSHT1.5</t>
  </si>
  <si>
    <t>Ø1” Post for Polaris Mirror Mounts, L = 1.50"</t>
  </si>
  <si>
    <t>PLS-P150</t>
  </si>
  <si>
    <t>Ø1” Post for Polaris Mirror Mounts, L = 1"</t>
  </si>
  <si>
    <t>PLS-P1</t>
  </si>
  <si>
    <t>Ø2.20" Clamp for SM2 Lens Tubes</t>
  </si>
  <si>
    <t>SM2TC</t>
  </si>
  <si>
    <t>Ø1.20" Clamp for SM1 Lens Tubes</t>
  </si>
  <si>
    <t>SM1TC</t>
  </si>
  <si>
    <t>Adapter with External SM1 Threads and Internal SM2 Threads</t>
  </si>
  <si>
    <t>SM1A2</t>
  </si>
  <si>
    <t>Ø2" Smooth Bore to External SM2 Thread Adapter</t>
  </si>
  <si>
    <t>SM2AB2</t>
  </si>
  <si>
    <t>SM1 Lens Tube, 1.00" Thread Depth, One Retaining Ring Included</t>
  </si>
  <si>
    <t>SM1L10</t>
  </si>
  <si>
    <t>SM1V10 - Ø1" Adjustable Lens Tube, 0.81" Travel Range</t>
  </si>
  <si>
    <t>SM1V10</t>
  </si>
  <si>
    <t>Ø1" Smooth Bore to External SM1 Thread Adapter</t>
  </si>
  <si>
    <t>SM1AB2</t>
  </si>
  <si>
    <t>Revised 3D printed part for filter holder</t>
  </si>
  <si>
    <t>Thorlabs Opto/Mech Total:</t>
  </si>
  <si>
    <t>Thorlabs - Diodes</t>
  </si>
  <si>
    <t>405 nm, 10 mW, B Pin Code, SM Fiber-Pigtailed Laser Diode, FC/PC</t>
  </si>
  <si>
    <t>LP405-SF10</t>
  </si>
  <si>
    <t>Thorlabs Diodes Total:</t>
  </si>
  <si>
    <t xml:space="preserve">Newport </t>
  </si>
  <si>
    <t>Visible Achromatic Doublet Lens, 50.8 mm, 150 mm EFL, 430-700 nm</t>
  </si>
  <si>
    <t>PAC086AR.14</t>
  </si>
  <si>
    <t>Visible Achromatic Doublet Lens, 25.4 mm, 100 mm EFL, 400-700 nm</t>
  </si>
  <si>
    <t>PAC052AR.14</t>
  </si>
  <si>
    <t xml:space="preserve">Newport Subtotal: </t>
  </si>
  <si>
    <t>OptoSigma</t>
  </si>
  <si>
    <t xml:space="preserve">Website: </t>
  </si>
  <si>
    <t>https://www.global-optosigma.com/en_us/</t>
  </si>
  <si>
    <t>XYZ Axis Steel Extended Contact Slide Stages (Vertical) (TSD-5L)</t>
  </si>
  <si>
    <t>TSD-405SLUU</t>
  </si>
  <si>
    <t>https://www.optosigma.com/us_en/40x40mm-exc-bearing-steel-xyz-axis-stage-vertical-platform-side-micrometer-6-5mm-6-32-threads-TSD-405SLUU.html</t>
  </si>
  <si>
    <t>OptoSigma Total:</t>
  </si>
  <si>
    <t>Allied Vision</t>
  </si>
  <si>
    <t>ProtoLabs</t>
  </si>
  <si>
    <t>3D-printed asphere adapter</t>
  </si>
  <si>
    <t>Aspheric lens holder retainer</t>
  </si>
  <si>
    <t>Multiwavelength Filter holder</t>
  </si>
  <si>
    <t>Camera mounting module</t>
  </si>
  <si>
    <t xml:space="preserve">ProtoLabs Total: </t>
  </si>
  <si>
    <t>Optical Filters</t>
  </si>
  <si>
    <t xml:space="preserve"> </t>
  </si>
  <si>
    <t>CHROMA Technology</t>
  </si>
  <si>
    <t>7.9 mm Diameter</t>
  </si>
  <si>
    <t>ZET405/20x</t>
  </si>
  <si>
    <t>ZET488/10x</t>
  </si>
  <si>
    <t>ZET532/10x</t>
  </si>
  <si>
    <t>Broadband A/R-coated window</t>
  </si>
  <si>
    <t>Power over Ethernet</t>
  </si>
  <si>
    <t>Hot pot setup</t>
  </si>
  <si>
    <t>Camera</t>
  </si>
  <si>
    <t>Objective lenses</t>
  </si>
  <si>
    <t xml:space="preserve">Sous vide circulator </t>
  </si>
  <si>
    <t>Pot</t>
  </si>
  <si>
    <t>Clamp</t>
  </si>
  <si>
    <t>Miscellaneous items</t>
  </si>
  <si>
    <t>Protective bags</t>
  </si>
  <si>
    <t>Styrofoam</t>
  </si>
  <si>
    <t>insulating bags</t>
  </si>
  <si>
    <t>tape</t>
  </si>
  <si>
    <t>kitchen utensils (tongs, large spoon) for handling hot items</t>
  </si>
  <si>
    <t>Acromatic Objective Lens</t>
  </si>
  <si>
    <t xml:space="preserve">Edmund optics Total: </t>
  </si>
  <si>
    <t>https://www.edmundoptics.com/p/625mm-dia-x-10mm-fl-vis-0deg-inked-achromatic-lens/7809/</t>
  </si>
  <si>
    <t>(#47-689-INK)</t>
  </si>
  <si>
    <t>2460 B</t>
  </si>
  <si>
    <t xml:space="preserve">Camera Total: </t>
  </si>
  <si>
    <t>https://www.edmundoptics.com/f/allied-vision-prosilica-gt-series-gige-cameras/14695/</t>
  </si>
  <si>
    <t>Monoprice Sous Vide Immersion Cooker 800W Model#: 121594</t>
  </si>
  <si>
    <t>https://www.amazon.com/gp/product/B06XWVXNWQ/ref=ppx_yo_dt_b_search_asin_title?ie=UTF8&amp;psc=1</t>
  </si>
  <si>
    <t>https://www.amazon.com/gp/product/B0009JXYUA/ref=ppx_yo_dt_b_search_asin_title?ie=UTF8&amp;psc=1</t>
  </si>
  <si>
    <t xml:space="preserve">Bayou Classic 1036 Stainless Steel Stockpot, 36 Quart </t>
  </si>
  <si>
    <t>ZipLoc Big Bags</t>
  </si>
  <si>
    <t>https://www.amazon.com/gp/product/B003U6A3EY/ref=ppx_yo_dt_b_search_asin_title?ie=UTF8&amp;psc=1</t>
  </si>
  <si>
    <t>Aluminum mini-box to protect fiber optic and collimator</t>
  </si>
  <si>
    <t>https://www.newark.com/bud-industries/cu-3009-a/enclosure-box-aluminium/dp/05M4061?CMP=AFF-CJ</t>
  </si>
  <si>
    <t>stage</t>
  </si>
  <si>
    <t>Ref Number</t>
  </si>
  <si>
    <t>for use of a 405 nm laser</t>
  </si>
  <si>
    <t>for use of a 488 nm laser (optional, not specified here)</t>
  </si>
  <si>
    <t>for use of a 532 nm laser (optional, not specified here)</t>
  </si>
  <si>
    <t>Note: adjustable stage not needed if focus is fixed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</si>
</sst>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&quot;$&quot;#,##0.00"/>
    <numFmt numFmtId="166" formatCode="&quot;$&quot;#,##0"/>
  </numFmts>
  <fonts count="16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sz val="11"/>
      <color rgb="FF000000"/>
      <name val="Calibri"/>
    </font>
    <font>
      <u/>
      <sz val="11"/>
      <color rgb="FF0000FF"/>
      <name val="Calibri"/>
    </font>
    <font>
      <b/>
      <sz val="11"/>
      <name val="Calibri"/>
    </font>
    <font>
      <sz val="11"/>
      <color rgb="FF333333"/>
      <name val="Calibri"/>
    </font>
    <font>
      <sz val="10"/>
      <name val="Arial"/>
    </font>
    <font>
      <u/>
      <sz val="11"/>
      <color rgb="FF1155CC"/>
      <name val="Arial"/>
    </font>
    <font>
      <u/>
      <sz val="11"/>
      <color rgb="FF1155CC"/>
      <name val="Calibri"/>
    </font>
    <font>
      <sz val="11"/>
      <name val="Calibri"/>
      <family val="2"/>
    </font>
    <font>
      <sz val="11"/>
      <color rgb="FF000000"/>
      <name val="Calibri"/>
      <family val="2"/>
    </font>
    <font>
      <sz val="12"/>
      <color rgb="FF000000"/>
      <name val="Helvetica"/>
      <family val="2"/>
    </font>
    <font>
      <sz val="14"/>
      <color theme="1"/>
      <name val="Calibri (Body)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2" borderId="0" xfId="0" applyFont="1" applyFill="1"/>
    <xf numFmtId="0" fontId="7" fillId="0" borderId="0" xfId="0" applyFont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165" fontId="5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5" fontId="4" fillId="0" borderId="0" xfId="0" applyNumberFormat="1" applyFont="1"/>
    <xf numFmtId="165" fontId="5" fillId="0" borderId="0" xfId="0" applyNumberFormat="1" applyFont="1" applyAlignment="1">
      <alignment horizontal="right"/>
    </xf>
    <xf numFmtId="0" fontId="4" fillId="2" borderId="0" xfId="0" applyFont="1" applyFill="1"/>
    <xf numFmtId="165" fontId="4" fillId="2" borderId="0" xfId="0" applyNumberFormat="1" applyFont="1" applyFill="1"/>
    <xf numFmtId="165" fontId="4" fillId="0" borderId="0" xfId="0" applyNumberFormat="1" applyFont="1" applyAlignment="1">
      <alignment horizontal="right"/>
    </xf>
    <xf numFmtId="0" fontId="10" fillId="0" borderId="0" xfId="0" applyFont="1"/>
    <xf numFmtId="166" fontId="4" fillId="0" borderId="0" xfId="0" applyNumberFormat="1" applyFont="1"/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/>
    <xf numFmtId="0" fontId="0" fillId="0" borderId="0" xfId="0"/>
    <xf numFmtId="0" fontId="4" fillId="0" borderId="0" xfId="0" applyFont="1" applyFill="1"/>
    <xf numFmtId="0" fontId="9" fillId="0" borderId="0" xfId="0" applyFont="1" applyFill="1"/>
    <xf numFmtId="165" fontId="4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65" fontId="5" fillId="0" borderId="0" xfId="0" applyNumberFormat="1" applyFont="1" applyFill="1" applyAlignment="1">
      <alignment horizontal="right"/>
    </xf>
    <xf numFmtId="0" fontId="1" fillId="0" borderId="0" xfId="0" applyFont="1"/>
    <xf numFmtId="0" fontId="12" fillId="0" borderId="0" xfId="0" applyFont="1"/>
    <xf numFmtId="0" fontId="13" fillId="0" borderId="0" xfId="0" applyFont="1"/>
    <xf numFmtId="0" fontId="2" fillId="0" borderId="0" xfId="1"/>
    <xf numFmtId="0" fontId="14" fillId="0" borderId="0" xfId="0" applyFont="1"/>
    <xf numFmtId="0" fontId="15" fillId="0" borderId="0" xfId="0" applyFont="1"/>
    <xf numFmtId="164" fontId="0" fillId="0" borderId="0" xfId="0" applyNumberFormat="1"/>
    <xf numFmtId="0" fontId="5" fillId="0" borderId="0" xfId="0" applyFont="1"/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gp/product/B0009JXYUA/ref=ppx_yo_dt_b_search_asin_title?ie=UTF8&amp;psc=1" TargetMode="External"/><Relationship Id="rId3" Type="http://schemas.openxmlformats.org/officeDocument/2006/relationships/hyperlink" Target="https://www.global-optosigma.com/en_us/" TargetMode="External"/><Relationship Id="rId7" Type="http://schemas.openxmlformats.org/officeDocument/2006/relationships/hyperlink" Target="https://www.amazon.com/gp/product/B003U6A3EY/ref=ppx_yo_dt_b_search_asin_title?ie=UTF8&amp;psc=1" TargetMode="External"/><Relationship Id="rId2" Type="http://schemas.openxmlformats.org/officeDocument/2006/relationships/hyperlink" Target="https://www.edmundoptics.com/p/625mm-dia-x-10mm-fl-vis-0deg-inked-achromatic-lens/7809/" TargetMode="External"/><Relationship Id="rId1" Type="http://schemas.openxmlformats.org/officeDocument/2006/relationships/hyperlink" Target="https://www.thorlabs.com/index.cfm" TargetMode="External"/><Relationship Id="rId6" Type="http://schemas.openxmlformats.org/officeDocument/2006/relationships/hyperlink" Target="https://www.amazon.com/gp/product/B06XWVXNWQ/ref=ppx_yo_dt_b_search_asin_title?ie=UTF8&amp;psc=1" TargetMode="External"/><Relationship Id="rId5" Type="http://schemas.openxmlformats.org/officeDocument/2006/relationships/hyperlink" Target="https://www.edmundoptics.com/f/allied-vision-prosilica-gt-series-gige-cameras/14695/" TargetMode="External"/><Relationship Id="rId4" Type="http://schemas.openxmlformats.org/officeDocument/2006/relationships/hyperlink" Target="https://www.optosigma.com/us_en/40x40mm-exc-bearing-steel-xyz-axis-stage-vertical-platform-side-micrometer-6-5mm-6-32-threads-TSD-405SLU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8A11D-B99C-0C49-8791-E86B80DF7B85}">
  <dimension ref="A1:S84"/>
  <sheetViews>
    <sheetView tabSelected="1" workbookViewId="0">
      <selection activeCell="P63" sqref="P63"/>
    </sheetView>
  </sheetViews>
  <sheetFormatPr defaultColWidth="10.6640625" defaultRowHeight="15.5"/>
  <cols>
    <col min="1" max="1" width="10.83203125" style="23"/>
  </cols>
  <sheetData>
    <row r="1" spans="1:19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B2" s="3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>
      <c r="B3" s="2" t="s">
        <v>2</v>
      </c>
      <c r="C3" s="4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>
      <c r="A4" s="23" t="s">
        <v>116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"/>
      <c r="I5" s="6" t="s">
        <v>10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23">
        <v>1</v>
      </c>
      <c r="B6" s="7">
        <v>1</v>
      </c>
      <c r="C6" s="7">
        <v>1</v>
      </c>
      <c r="D6" s="8" t="s">
        <v>11</v>
      </c>
      <c r="E6" s="8" t="s">
        <v>12</v>
      </c>
      <c r="F6" s="9">
        <v>83.75</v>
      </c>
      <c r="G6" s="9">
        <f t="shared" ref="G6:G26" si="0">F6*C6</f>
        <v>83.75</v>
      </c>
      <c r="H6" s="2"/>
      <c r="I6" s="4" t="str">
        <f t="shared" ref="I6:I26" si="1">CONCATENATE("https://www.thorlabs.com/thorproduct.cfm?partnumber=",E6)</f>
        <v>https://www.thorlabs.com/thorproduct.cfm?partnumber=XT66-500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23">
        <v>2</v>
      </c>
      <c r="B7" s="7">
        <v>2</v>
      </c>
      <c r="C7" s="7">
        <v>1</v>
      </c>
      <c r="D7" s="8" t="s">
        <v>13</v>
      </c>
      <c r="E7" s="8" t="s">
        <v>14</v>
      </c>
      <c r="F7" s="9">
        <v>35.5</v>
      </c>
      <c r="G7" s="9">
        <f t="shared" si="0"/>
        <v>35.5</v>
      </c>
      <c r="H7" s="2"/>
      <c r="I7" s="4" t="str">
        <f t="shared" si="1"/>
        <v>https://www.thorlabs.com/thorproduct.cfm?partnumber=XT66P1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23">
        <v>3</v>
      </c>
      <c r="B8" s="7">
        <v>3</v>
      </c>
      <c r="C8" s="7">
        <v>1</v>
      </c>
      <c r="D8" s="3" t="s">
        <v>15</v>
      </c>
      <c r="E8" s="8" t="s">
        <v>16</v>
      </c>
      <c r="F8" s="9">
        <v>19.600000000000001</v>
      </c>
      <c r="G8" s="9">
        <f t="shared" si="0"/>
        <v>19.600000000000001</v>
      </c>
      <c r="H8" s="2"/>
      <c r="I8" s="4" t="str">
        <f t="shared" si="1"/>
        <v>https://www.thorlabs.com/thorproduct.cfm?partnumber=XT66C2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23">
        <v>4</v>
      </c>
      <c r="B9" s="7">
        <v>4</v>
      </c>
      <c r="C9" s="7">
        <v>1</v>
      </c>
      <c r="D9" s="3" t="s">
        <v>17</v>
      </c>
      <c r="E9" s="8" t="s">
        <v>18</v>
      </c>
      <c r="F9" s="9">
        <v>29</v>
      </c>
      <c r="G9" s="9">
        <f t="shared" si="0"/>
        <v>29</v>
      </c>
      <c r="H9" s="2"/>
      <c r="I9" s="4" t="str">
        <f t="shared" si="1"/>
        <v>https://www.thorlabs.com/thorproduct.cfm?partnumber=SM1FC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23">
        <v>5</v>
      </c>
      <c r="B10" s="7">
        <v>5</v>
      </c>
      <c r="C10" s="7">
        <v>1</v>
      </c>
      <c r="D10" s="10" t="s">
        <v>19</v>
      </c>
      <c r="E10" s="8" t="s">
        <v>20</v>
      </c>
      <c r="F10" s="9">
        <v>16.5</v>
      </c>
      <c r="G10" s="9">
        <f t="shared" si="0"/>
        <v>16.5</v>
      </c>
      <c r="H10" s="2"/>
      <c r="I10" s="4" t="str">
        <f t="shared" si="1"/>
        <v>https://www.thorlabs.com/thorproduct.cfm?partnumber=SM1L20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23">
        <v>6</v>
      </c>
      <c r="B11" s="7">
        <v>6</v>
      </c>
      <c r="C11" s="7">
        <v>4</v>
      </c>
      <c r="D11" s="8" t="s">
        <v>21</v>
      </c>
      <c r="E11" s="8" t="s">
        <v>22</v>
      </c>
      <c r="F11" s="9">
        <v>36.25</v>
      </c>
      <c r="G11" s="9">
        <f t="shared" si="0"/>
        <v>145</v>
      </c>
      <c r="H11" s="2"/>
      <c r="I11" s="4" t="str">
        <f t="shared" si="1"/>
        <v>https://www.thorlabs.com/thorproduct.cfm?partnumber=SM2L30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>
      <c r="A12" s="23">
        <v>7</v>
      </c>
      <c r="B12" s="7">
        <v>7</v>
      </c>
      <c r="C12" s="7">
        <v>1</v>
      </c>
      <c r="D12" s="11" t="s">
        <v>23</v>
      </c>
      <c r="E12" s="8" t="s">
        <v>24</v>
      </c>
      <c r="F12" s="9">
        <v>25.25</v>
      </c>
      <c r="G12" s="9">
        <f t="shared" si="0"/>
        <v>25.25</v>
      </c>
      <c r="H12" s="2"/>
      <c r="I12" s="4" t="str">
        <f t="shared" si="1"/>
        <v>https://www.thorlabs.com/thorproduct.cfm?partnumber=SM2L05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23">
        <v>8</v>
      </c>
      <c r="B13" s="7">
        <v>8</v>
      </c>
      <c r="C13" s="7">
        <v>1</v>
      </c>
      <c r="D13" s="8" t="s">
        <v>25</v>
      </c>
      <c r="E13" s="8" t="s">
        <v>26</v>
      </c>
      <c r="F13" s="9">
        <v>49.5</v>
      </c>
      <c r="G13" s="9">
        <f t="shared" si="0"/>
        <v>49.5</v>
      </c>
      <c r="H13" s="2"/>
      <c r="I13" s="4" t="str">
        <f t="shared" si="1"/>
        <v>https://www.thorlabs.com/thorproduct.cfm?partnumber=XT66RA1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23">
        <v>9</v>
      </c>
      <c r="B14" s="7">
        <v>9</v>
      </c>
      <c r="C14" s="7">
        <v>4</v>
      </c>
      <c r="D14" s="8" t="s">
        <v>27</v>
      </c>
      <c r="E14" s="8" t="s">
        <v>28</v>
      </c>
      <c r="F14" s="9">
        <v>28</v>
      </c>
      <c r="G14" s="9">
        <f t="shared" si="0"/>
        <v>112</v>
      </c>
      <c r="H14" s="2"/>
      <c r="I14" s="4" t="str">
        <f t="shared" si="1"/>
        <v>https://www.thorlabs.com/thorproduct.cfm?partnumber=XT66C4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23">
        <v>10</v>
      </c>
      <c r="B15" s="7">
        <v>10</v>
      </c>
      <c r="C15" s="7">
        <v>1</v>
      </c>
      <c r="D15" s="8" t="s">
        <v>29</v>
      </c>
      <c r="E15" s="8" t="s">
        <v>30</v>
      </c>
      <c r="F15" s="9">
        <v>17.2</v>
      </c>
      <c r="G15" s="9">
        <f t="shared" si="0"/>
        <v>17.2</v>
      </c>
      <c r="H15" s="2"/>
      <c r="I15" s="4" t="str">
        <f t="shared" si="1"/>
        <v>https://www.thorlabs.com/thorproduct.cfm?partnumber=XT66D2-50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23">
        <v>11</v>
      </c>
      <c r="B16" s="7">
        <v>11</v>
      </c>
      <c r="C16" s="7">
        <v>1</v>
      </c>
      <c r="D16" s="8" t="s">
        <v>31</v>
      </c>
      <c r="E16" s="8" t="s">
        <v>32</v>
      </c>
      <c r="F16" s="9">
        <v>20.8</v>
      </c>
      <c r="G16" s="9">
        <f t="shared" si="0"/>
        <v>20.8</v>
      </c>
      <c r="H16" s="2"/>
      <c r="I16" s="4" t="str">
        <f t="shared" si="1"/>
        <v>https://www.thorlabs.com/thorproduct.cfm?partnumber=XT66CB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>
      <c r="A17" s="23">
        <v>12</v>
      </c>
      <c r="B17" s="7">
        <v>12</v>
      </c>
      <c r="C17" s="7">
        <v>4</v>
      </c>
      <c r="D17" s="8" t="s">
        <v>33</v>
      </c>
      <c r="E17" s="8" t="s">
        <v>34</v>
      </c>
      <c r="F17" s="9">
        <v>30.75</v>
      </c>
      <c r="G17" s="9">
        <f t="shared" si="0"/>
        <v>123</v>
      </c>
      <c r="H17" s="2"/>
      <c r="I17" s="4" t="str">
        <f t="shared" si="1"/>
        <v>https://www.thorlabs.com/thorproduct.cfm?partnumber=RSHT1.5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>
      <c r="A18" s="23">
        <v>13</v>
      </c>
      <c r="B18" s="7">
        <v>13</v>
      </c>
      <c r="C18" s="7">
        <v>2</v>
      </c>
      <c r="D18" s="8" t="s">
        <v>35</v>
      </c>
      <c r="E18" s="8" t="s">
        <v>36</v>
      </c>
      <c r="F18" s="9">
        <v>30.75</v>
      </c>
      <c r="G18" s="9">
        <f t="shared" si="0"/>
        <v>61.5</v>
      </c>
      <c r="H18" s="2"/>
      <c r="I18" s="4" t="str">
        <f t="shared" si="1"/>
        <v>https://www.thorlabs.com/thorproduct.cfm?partnumber=PLS-P150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>
      <c r="A19" s="23">
        <v>14</v>
      </c>
      <c r="B19" s="7">
        <v>14</v>
      </c>
      <c r="C19" s="7">
        <v>2</v>
      </c>
      <c r="D19" s="8" t="s">
        <v>37</v>
      </c>
      <c r="E19" s="8" t="s">
        <v>38</v>
      </c>
      <c r="F19" s="9">
        <v>29.75</v>
      </c>
      <c r="G19" s="9">
        <f t="shared" si="0"/>
        <v>59.5</v>
      </c>
      <c r="H19" s="2"/>
      <c r="I19" s="4" t="str">
        <f t="shared" si="1"/>
        <v>https://www.thorlabs.com/thorproduct.cfm?partnumber=PLS-P1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3">
        <v>15</v>
      </c>
      <c r="B20" s="7">
        <v>15</v>
      </c>
      <c r="C20" s="7">
        <v>2</v>
      </c>
      <c r="D20" s="8" t="s">
        <v>39</v>
      </c>
      <c r="E20" s="8" t="s">
        <v>40</v>
      </c>
      <c r="F20" s="9">
        <v>45.25</v>
      </c>
      <c r="G20" s="9">
        <f t="shared" si="0"/>
        <v>90.5</v>
      </c>
      <c r="H20" s="2"/>
      <c r="I20" s="4" t="str">
        <f t="shared" si="1"/>
        <v>https://www.thorlabs.com/thorproduct.cfm?partnumber=SM2TC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>
      <c r="A21" s="23">
        <v>16</v>
      </c>
      <c r="B21" s="7">
        <v>16</v>
      </c>
      <c r="C21" s="7">
        <v>2</v>
      </c>
      <c r="D21" s="8" t="s">
        <v>41</v>
      </c>
      <c r="E21" s="8" t="s">
        <v>42</v>
      </c>
      <c r="F21" s="9">
        <v>42.25</v>
      </c>
      <c r="G21" s="9">
        <f t="shared" si="0"/>
        <v>84.5</v>
      </c>
      <c r="H21" s="2"/>
      <c r="I21" s="4" t="str">
        <f t="shared" si="1"/>
        <v>https://www.thorlabs.com/thorproduct.cfm?partnumber=SM1TC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>
      <c r="A22" s="23">
        <v>17</v>
      </c>
      <c r="B22" s="2">
        <v>17</v>
      </c>
      <c r="C22" s="12">
        <v>1</v>
      </c>
      <c r="D22" s="8" t="s">
        <v>43</v>
      </c>
      <c r="E22" s="8" t="s">
        <v>44</v>
      </c>
      <c r="F22" s="9">
        <v>24.5</v>
      </c>
      <c r="G22" s="9">
        <f t="shared" si="0"/>
        <v>24.5</v>
      </c>
      <c r="H22" s="2"/>
      <c r="I22" s="4" t="str">
        <f t="shared" si="1"/>
        <v>https://www.thorlabs.com/thorproduct.cfm?partnumber=SM1A2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>
      <c r="A23" s="23">
        <v>18</v>
      </c>
      <c r="B23" s="2">
        <v>18</v>
      </c>
      <c r="C23" s="12">
        <v>1</v>
      </c>
      <c r="D23" s="8" t="s">
        <v>45</v>
      </c>
      <c r="E23" s="8" t="s">
        <v>46</v>
      </c>
      <c r="F23" s="9">
        <v>20.399999999999999</v>
      </c>
      <c r="G23" s="9">
        <f t="shared" si="0"/>
        <v>20.399999999999999</v>
      </c>
      <c r="H23" s="2"/>
      <c r="I23" s="4" t="str">
        <f t="shared" si="1"/>
        <v>https://www.thorlabs.com/thorproduct.cfm?partnumber=SM2AB2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>
      <c r="A24" s="23">
        <v>19</v>
      </c>
      <c r="B24" s="2">
        <v>19</v>
      </c>
      <c r="C24" s="12">
        <v>1</v>
      </c>
      <c r="D24" s="8" t="s">
        <v>47</v>
      </c>
      <c r="E24" s="8" t="s">
        <v>48</v>
      </c>
      <c r="F24" s="9">
        <v>14.25</v>
      </c>
      <c r="G24" s="9">
        <f t="shared" si="0"/>
        <v>14.25</v>
      </c>
      <c r="H24" s="2"/>
      <c r="I24" s="4" t="str">
        <f t="shared" si="1"/>
        <v>https://www.thorlabs.com/thorproduct.cfm?partnumber=SM1L10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s="28" customFormat="1">
      <c r="A25" s="28">
        <v>20</v>
      </c>
      <c r="B25" s="24">
        <v>20</v>
      </c>
      <c r="C25" s="24">
        <v>1</v>
      </c>
      <c r="D25" s="25" t="s">
        <v>49</v>
      </c>
      <c r="E25" s="25" t="s">
        <v>50</v>
      </c>
      <c r="F25" s="26">
        <v>33.5</v>
      </c>
      <c r="G25" s="26">
        <f t="shared" si="0"/>
        <v>33.5</v>
      </c>
      <c r="H25" s="24"/>
      <c r="I25" s="27" t="str">
        <f t="shared" si="1"/>
        <v>https://www.thorlabs.com/thorproduct.cfm?partnumber=SM1V10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s="28" customFormat="1">
      <c r="A26" s="28">
        <v>21</v>
      </c>
      <c r="B26" s="25">
        <v>21</v>
      </c>
      <c r="C26" s="25">
        <v>1</v>
      </c>
      <c r="D26" s="25" t="s">
        <v>51</v>
      </c>
      <c r="E26" s="25" t="s">
        <v>52</v>
      </c>
      <c r="F26" s="26">
        <v>16.22</v>
      </c>
      <c r="G26" s="29">
        <f t="shared" si="0"/>
        <v>16.22</v>
      </c>
      <c r="H26" s="24"/>
      <c r="I26" s="27" t="str">
        <f t="shared" si="1"/>
        <v>https://www.thorlabs.com/thorproduct.cfm?partnumber=SM1AB2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>
      <c r="A27" s="28">
        <v>22</v>
      </c>
      <c r="B27" s="2">
        <v>22</v>
      </c>
      <c r="C27" s="2">
        <v>1</v>
      </c>
      <c r="D27" s="2" t="s">
        <v>53</v>
      </c>
      <c r="E27" s="3"/>
      <c r="F27" s="2"/>
      <c r="G27" s="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>
      <c r="B28" s="2"/>
      <c r="C28" s="2"/>
      <c r="D28" s="2"/>
      <c r="E28" s="3" t="s">
        <v>54</v>
      </c>
      <c r="F28" s="2"/>
      <c r="G28" s="14">
        <f>SUM(G6:G24)</f>
        <v>1032.25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>
      <c r="B29" s="6"/>
      <c r="C29" s="2"/>
      <c r="D29" s="15"/>
      <c r="E29" s="15"/>
      <c r="F29" s="16"/>
      <c r="G29" s="16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>
      <c r="B30" s="6" t="s">
        <v>55</v>
      </c>
      <c r="C30" s="2"/>
      <c r="D30" s="15"/>
      <c r="E30" s="15"/>
      <c r="F30" s="16"/>
      <c r="G30" s="16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>
      <c r="A31" s="23">
        <v>23</v>
      </c>
      <c r="B31" s="12">
        <v>1</v>
      </c>
      <c r="C31" s="2">
        <v>1</v>
      </c>
      <c r="D31" s="2" t="s">
        <v>56</v>
      </c>
      <c r="E31" s="2" t="s">
        <v>57</v>
      </c>
      <c r="F31" s="9">
        <v>607</v>
      </c>
      <c r="G31" s="17">
        <f>F31*C31</f>
        <v>607</v>
      </c>
      <c r="H31" s="2"/>
      <c r="I31" s="18" t="str">
        <f>CONCATENATE("https://www.thorlabs.com/thorproduct.cfm?partnumber=",E31)</f>
        <v>https://www.thorlabs.com/thorproduct.cfm?partnumber=LP405-SF10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>
      <c r="C33" s="2"/>
      <c r="D33" s="2"/>
      <c r="E33" s="3" t="s">
        <v>58</v>
      </c>
      <c r="F33" s="2"/>
      <c r="G33" s="17">
        <f>SUM(G31)</f>
        <v>607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>
      <c r="B35" s="2" t="s">
        <v>59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>
      <c r="A36" s="23">
        <v>24</v>
      </c>
      <c r="B36" s="8">
        <v>1</v>
      </c>
      <c r="C36" s="8">
        <v>1</v>
      </c>
      <c r="D36" s="8" t="s">
        <v>60</v>
      </c>
      <c r="E36" s="2" t="s">
        <v>61</v>
      </c>
      <c r="F36" s="9">
        <v>199</v>
      </c>
      <c r="G36" s="9">
        <f t="shared" ref="G36:G37" si="2">F36*C36</f>
        <v>199</v>
      </c>
      <c r="H36" s="2"/>
      <c r="I36" s="18" t="str">
        <f t="shared" ref="I36:I37" si="3">CONCATENATE("https://www.newport.com/p/",E36)</f>
        <v>https://www.newport.com/p/PAC086AR.14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>
      <c r="A37" s="23">
        <v>25</v>
      </c>
      <c r="B37" s="2">
        <v>1</v>
      </c>
      <c r="C37" s="2">
        <v>1</v>
      </c>
      <c r="D37" s="8" t="s">
        <v>62</v>
      </c>
      <c r="E37" s="2" t="s">
        <v>63</v>
      </c>
      <c r="F37" s="9">
        <v>124</v>
      </c>
      <c r="G37" s="9">
        <f t="shared" si="2"/>
        <v>124</v>
      </c>
      <c r="H37" s="2"/>
      <c r="I37" s="18" t="str">
        <f t="shared" si="3"/>
        <v>https://www.newport.com/p/PAC052AR.14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>
      <c r="B38" s="2"/>
      <c r="C38" s="2"/>
      <c r="D38" s="2"/>
      <c r="E38" s="2" t="s">
        <v>64</v>
      </c>
      <c r="F38" s="2"/>
      <c r="G38" s="13">
        <f>SUM(G36:G37)</f>
        <v>323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>
      <c r="B40" s="3" t="s">
        <v>90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>
      <c r="A41" s="23">
        <v>26</v>
      </c>
      <c r="B41" s="2">
        <v>1</v>
      </c>
      <c r="C41" s="2">
        <v>2</v>
      </c>
      <c r="D41" s="31" t="s">
        <v>100</v>
      </c>
      <c r="E41" s="2"/>
      <c r="F41" s="19">
        <v>74.5</v>
      </c>
      <c r="G41" s="17">
        <f>F41*C41</f>
        <v>149</v>
      </c>
      <c r="H41" s="2"/>
      <c r="I41" s="33" t="s">
        <v>102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>
      <c r="B42" s="2"/>
      <c r="C42" s="2"/>
      <c r="D42" s="2"/>
      <c r="E42" s="31" t="s">
        <v>103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>
      <c r="B43" s="2"/>
      <c r="C43" s="2"/>
      <c r="D43" s="2"/>
      <c r="E43" s="32" t="s">
        <v>101</v>
      </c>
      <c r="F43" s="2"/>
      <c r="G43" s="17">
        <f>SUM(G41)</f>
        <v>149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>
      <c r="B45" s="3" t="s">
        <v>65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>
      <c r="B46" s="20" t="s">
        <v>66</v>
      </c>
      <c r="C46" s="21" t="s">
        <v>67</v>
      </c>
      <c r="D46" s="3"/>
      <c r="E46" s="3"/>
      <c r="F46" s="14"/>
      <c r="G46" s="1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>
      <c r="A47" s="23">
        <v>27</v>
      </c>
      <c r="B47" s="20">
        <v>1</v>
      </c>
      <c r="C47" s="20">
        <v>1</v>
      </c>
      <c r="D47" s="3" t="s">
        <v>68</v>
      </c>
      <c r="E47" s="3" t="s">
        <v>69</v>
      </c>
      <c r="F47" s="14">
        <v>820</v>
      </c>
      <c r="G47" s="14">
        <f>C47*F47</f>
        <v>820</v>
      </c>
      <c r="H47" s="2"/>
      <c r="I47" s="22" t="s">
        <v>70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>
      <c r="B49" s="2"/>
      <c r="C49" s="2"/>
      <c r="D49" s="2"/>
      <c r="E49" s="3" t="s">
        <v>71</v>
      </c>
      <c r="F49" s="2"/>
      <c r="G49" s="14">
        <f>G47</f>
        <v>820</v>
      </c>
      <c r="H49" s="2"/>
      <c r="I49" s="2"/>
      <c r="J49" s="2" t="s">
        <v>120</v>
      </c>
      <c r="K49" s="2"/>
      <c r="L49" s="2"/>
      <c r="M49" s="2"/>
      <c r="N49" s="2"/>
      <c r="O49" s="2"/>
      <c r="P49" s="2"/>
      <c r="Q49" s="2"/>
      <c r="R49" s="2"/>
      <c r="S49" s="2"/>
    </row>
    <row r="50" spans="1:19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>
      <c r="B51" s="2"/>
      <c r="C51" s="2"/>
      <c r="D51" s="2"/>
      <c r="E51" s="3"/>
      <c r="F51" s="13"/>
      <c r="G51" s="1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>
      <c r="B52" s="2" t="s">
        <v>89</v>
      </c>
      <c r="C52" s="2"/>
      <c r="D52" s="2"/>
      <c r="E52" s="3"/>
      <c r="F52" s="13"/>
      <c r="G52" s="1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>
      <c r="A53" s="23">
        <v>28</v>
      </c>
      <c r="B53" s="2">
        <v>1</v>
      </c>
      <c r="C53" s="2">
        <v>1</v>
      </c>
      <c r="D53" s="2" t="s">
        <v>72</v>
      </c>
      <c r="E53" s="32" t="s">
        <v>104</v>
      </c>
      <c r="F53" s="13">
        <v>2295</v>
      </c>
      <c r="G53" s="14">
        <f>F53*C53</f>
        <v>2295</v>
      </c>
      <c r="H53" s="2"/>
      <c r="I53" s="33" t="s">
        <v>106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>
      <c r="B54" s="2"/>
      <c r="C54" s="2"/>
      <c r="D54" s="2"/>
      <c r="E54" s="32" t="s">
        <v>105</v>
      </c>
      <c r="F54" s="2"/>
      <c r="G54" s="14">
        <f>SUM(G53)</f>
        <v>2295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>
      <c r="B55" s="2"/>
      <c r="C55" s="2"/>
      <c r="D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>
      <c r="A56" s="23">
        <v>29</v>
      </c>
      <c r="B56" s="2"/>
      <c r="C56" s="20">
        <v>2</v>
      </c>
      <c r="D56" s="3" t="s">
        <v>87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>
      <c r="B58" s="37" t="s">
        <v>73</v>
      </c>
      <c r="C58" s="3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>
      <c r="A59" s="23">
        <v>30</v>
      </c>
      <c r="B59" s="20">
        <v>1</v>
      </c>
      <c r="C59" s="20">
        <v>1</v>
      </c>
      <c r="D59" s="3" t="s">
        <v>74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>
      <c r="A60" s="23">
        <v>31</v>
      </c>
      <c r="B60" s="20">
        <v>2</v>
      </c>
      <c r="C60" s="20">
        <v>1</v>
      </c>
      <c r="D60" s="3" t="s">
        <v>75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>
      <c r="A61" s="23">
        <v>32</v>
      </c>
      <c r="B61" s="20">
        <v>3</v>
      </c>
      <c r="C61" s="20">
        <v>1</v>
      </c>
      <c r="D61" s="3" t="s">
        <v>76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>
      <c r="A62" s="23">
        <v>33</v>
      </c>
      <c r="B62" s="20">
        <v>4</v>
      </c>
      <c r="C62" s="20">
        <v>1</v>
      </c>
      <c r="D62" s="32" t="s">
        <v>115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>
      <c r="A63" s="23">
        <v>34</v>
      </c>
      <c r="B63" s="20">
        <v>5</v>
      </c>
      <c r="C63" s="20">
        <v>1</v>
      </c>
      <c r="D63" s="3" t="s">
        <v>77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>
      <c r="B64" s="2"/>
      <c r="C64" s="2"/>
      <c r="D64" s="2"/>
      <c r="E64" s="3" t="s">
        <v>78</v>
      </c>
      <c r="F64" s="2"/>
      <c r="G64" s="14">
        <v>850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>
      <c r="B65" s="2" t="s">
        <v>79</v>
      </c>
      <c r="C65" s="2"/>
      <c r="D65" s="2" t="s">
        <v>80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>
      <c r="B66" s="2" t="s">
        <v>81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>
      <c r="A67" s="23">
        <v>35</v>
      </c>
      <c r="B67" s="2">
        <v>1</v>
      </c>
      <c r="C67" s="2">
        <v>1</v>
      </c>
      <c r="D67" s="2" t="s">
        <v>82</v>
      </c>
      <c r="E67" s="2" t="s">
        <v>83</v>
      </c>
      <c r="F67" s="9">
        <v>325</v>
      </c>
      <c r="G67" s="14">
        <f t="shared" ref="G67:G69" si="4">C67*F67</f>
        <v>325</v>
      </c>
      <c r="H67" s="2"/>
      <c r="I67" s="2" t="s">
        <v>117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>
      <c r="A68" s="23">
        <v>36</v>
      </c>
      <c r="B68" s="2">
        <v>2</v>
      </c>
      <c r="C68" s="2">
        <v>1</v>
      </c>
      <c r="D68" s="2" t="s">
        <v>82</v>
      </c>
      <c r="E68" s="2" t="s">
        <v>84</v>
      </c>
      <c r="F68" s="9">
        <v>325</v>
      </c>
      <c r="G68" s="14">
        <f t="shared" si="4"/>
        <v>325</v>
      </c>
      <c r="H68" s="2"/>
      <c r="I68" s="2" t="s">
        <v>118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>
      <c r="A69" s="23">
        <v>37</v>
      </c>
      <c r="B69" s="2">
        <v>3</v>
      </c>
      <c r="C69" s="2">
        <v>1</v>
      </c>
      <c r="D69" s="2" t="s">
        <v>82</v>
      </c>
      <c r="E69" s="2" t="s">
        <v>85</v>
      </c>
      <c r="F69" s="9">
        <v>325</v>
      </c>
      <c r="G69" s="14">
        <f t="shared" si="4"/>
        <v>325</v>
      </c>
      <c r="H69" s="2"/>
      <c r="I69" s="2" t="s">
        <v>119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23">
        <v>38</v>
      </c>
      <c r="B70" s="2">
        <v>4</v>
      </c>
      <c r="C70" s="2">
        <v>1</v>
      </c>
      <c r="D70" s="2" t="s">
        <v>82</v>
      </c>
      <c r="E70" s="2" t="s">
        <v>86</v>
      </c>
      <c r="F70" s="9">
        <v>50</v>
      </c>
      <c r="G70" s="14">
        <v>50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3" spans="1:19">
      <c r="B73" s="30" t="s">
        <v>88</v>
      </c>
    </row>
    <row r="74" spans="1:19">
      <c r="A74" s="23">
        <v>39</v>
      </c>
      <c r="B74" t="s">
        <v>91</v>
      </c>
      <c r="D74" s="34" t="s">
        <v>107</v>
      </c>
      <c r="J74" s="33" t="s">
        <v>108</v>
      </c>
      <c r="S74" s="36">
        <v>69.989999999999995</v>
      </c>
    </row>
    <row r="75" spans="1:19" ht="17.5">
      <c r="A75" s="23">
        <v>40</v>
      </c>
      <c r="B75" t="s">
        <v>92</v>
      </c>
      <c r="D75" s="35" t="s">
        <v>110</v>
      </c>
      <c r="J75" s="33" t="s">
        <v>109</v>
      </c>
      <c r="S75" s="36">
        <v>92.73</v>
      </c>
    </row>
    <row r="76" spans="1:19">
      <c r="A76" s="23">
        <v>41</v>
      </c>
      <c r="B76" t="s">
        <v>95</v>
      </c>
      <c r="D76" t="s">
        <v>111</v>
      </c>
      <c r="J76" s="33" t="s">
        <v>112</v>
      </c>
      <c r="S76" s="36">
        <v>6.08</v>
      </c>
    </row>
    <row r="77" spans="1:19">
      <c r="A77" s="23">
        <v>42</v>
      </c>
      <c r="B77" t="s">
        <v>113</v>
      </c>
      <c r="J77" t="s">
        <v>114</v>
      </c>
      <c r="S77" s="36">
        <v>18.899999999999999</v>
      </c>
    </row>
    <row r="79" spans="1:19">
      <c r="B79" s="30" t="s">
        <v>94</v>
      </c>
    </row>
    <row r="80" spans="1:19">
      <c r="A80" s="23">
        <v>43</v>
      </c>
      <c r="B80" t="s">
        <v>96</v>
      </c>
    </row>
    <row r="81" spans="1:2">
      <c r="A81" s="23">
        <v>44</v>
      </c>
      <c r="B81" t="s">
        <v>97</v>
      </c>
    </row>
    <row r="82" spans="1:2">
      <c r="A82" s="23">
        <v>45</v>
      </c>
      <c r="B82" t="s">
        <v>98</v>
      </c>
    </row>
    <row r="83" spans="1:2">
      <c r="A83" s="23">
        <v>46</v>
      </c>
      <c r="B83" t="s">
        <v>99</v>
      </c>
    </row>
    <row r="84" spans="1:2">
      <c r="A84" s="23">
        <v>47</v>
      </c>
      <c r="B84" t="s">
        <v>93</v>
      </c>
    </row>
  </sheetData>
  <mergeCells count="1">
    <mergeCell ref="B58:C58"/>
  </mergeCells>
  <hyperlinks>
    <hyperlink ref="C3" r:id="rId1" xr:uid="{5E59A299-94C5-B74A-9A81-4F18A7772A1B}"/>
    <hyperlink ref="I41" r:id="rId2" xr:uid="{44FF3B91-8247-814A-A97B-AFCA720FDB66}"/>
    <hyperlink ref="C46" r:id="rId3" xr:uid="{4B5C908D-D217-F546-9131-61B303C02799}"/>
    <hyperlink ref="I47" r:id="rId4" xr:uid="{787D066D-D5C3-0D4A-B97E-A562F0A350FB}"/>
    <hyperlink ref="I53" r:id="rId5" xr:uid="{96B99F8C-897A-EB4E-B9A9-A6EF1C57CFD7}"/>
    <hyperlink ref="J74" r:id="rId6" xr:uid="{2E1467C3-66DD-1E4A-B9A7-E9A2934E5153}"/>
    <hyperlink ref="J76" r:id="rId7" xr:uid="{78F8D4EC-A847-2A4F-8729-B8689E6AAFDB}"/>
    <hyperlink ref="J75" r:id="rId8" xr:uid="{46453A8E-163E-484B-8DEB-70F2D6F1824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Dylan Mills</cp:lastModifiedBy>
  <dcterms:created xsi:type="dcterms:W3CDTF">2022-02-05T20:38:58Z</dcterms:created>
  <dcterms:modified xsi:type="dcterms:W3CDTF">2022-03-10T10:45:39Z</dcterms:modified>
</cp:coreProperties>
</file>