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E:\Documentos\A.2 Art._Cong\2022\14. LaylaSP5, Frontiers\2. Paper Layla\"/>
    </mc:Choice>
  </mc:AlternateContent>
  <xr:revisionPtr revIDLastSave="0" documentId="13_ncr:1_{BDA9464A-79EB-4707-B09E-16E6DCAADFFD}" xr6:coauthVersionLast="47" xr6:coauthVersionMax="47" xr10:uidLastSave="{00000000-0000-0000-0000-000000000000}"/>
  <bookViews>
    <workbookView xWindow="-108" yWindow="-108" windowWidth="23256" windowHeight="12720" xr2:uid="{BAAD90E0-58EA-40F1-8448-0CC21B533ED3}"/>
  </bookViews>
  <sheets>
    <sheet name="Sed. Da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65" i="1" l="1"/>
  <c r="CB65" i="1"/>
  <c r="CC65" i="1"/>
  <c r="CD65" i="1"/>
  <c r="CA66" i="1"/>
  <c r="CB66" i="1"/>
  <c r="CC66" i="1"/>
  <c r="CD66" i="1"/>
  <c r="CA67" i="1"/>
  <c r="CB67" i="1"/>
  <c r="CC67" i="1"/>
  <c r="CD67" i="1"/>
  <c r="CA68" i="1"/>
  <c r="CB68" i="1"/>
  <c r="CC68" i="1"/>
  <c r="CD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8" i="1"/>
  <c r="AJ68" i="1"/>
  <c r="AH68" i="1"/>
  <c r="AG68" i="1"/>
  <c r="AK67" i="1"/>
  <c r="AJ67" i="1"/>
  <c r="AH67" i="1"/>
  <c r="AG67" i="1"/>
  <c r="AK66" i="1"/>
  <c r="AJ66" i="1"/>
  <c r="AH66" i="1"/>
  <c r="AG66" i="1"/>
  <c r="AK65" i="1"/>
  <c r="AJ65" i="1"/>
  <c r="AH65" i="1"/>
  <c r="AG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66" i="1" s="1"/>
  <c r="AI68" i="1" l="1"/>
  <c r="AI65" i="1"/>
  <c r="AI67" i="1"/>
  <c r="F65" i="1"/>
  <c r="G65" i="1"/>
  <c r="H65" i="1"/>
  <c r="L65" i="1"/>
  <c r="M65" i="1"/>
  <c r="N65" i="1"/>
  <c r="O65" i="1"/>
  <c r="P65" i="1"/>
  <c r="Q65" i="1"/>
  <c r="R65" i="1"/>
  <c r="S65" i="1"/>
  <c r="F66" i="1"/>
  <c r="G66" i="1"/>
  <c r="H66" i="1"/>
  <c r="L66" i="1"/>
  <c r="M66" i="1"/>
  <c r="N66" i="1"/>
  <c r="O66" i="1"/>
  <c r="P66" i="1"/>
  <c r="Q66" i="1"/>
  <c r="R66" i="1"/>
  <c r="S66" i="1"/>
  <c r="F67" i="1"/>
  <c r="G67" i="1"/>
  <c r="H67" i="1"/>
  <c r="L67" i="1"/>
  <c r="M67" i="1"/>
  <c r="N67" i="1"/>
  <c r="O67" i="1"/>
  <c r="P67" i="1"/>
  <c r="Q67" i="1"/>
  <c r="R67" i="1"/>
  <c r="S67" i="1"/>
  <c r="F68" i="1"/>
  <c r="G68" i="1"/>
  <c r="H68" i="1"/>
  <c r="L68" i="1"/>
  <c r="M68" i="1"/>
  <c r="N68" i="1"/>
  <c r="O68" i="1"/>
  <c r="P68" i="1"/>
  <c r="Q68" i="1"/>
  <c r="R68" i="1"/>
  <c r="S68" i="1"/>
  <c r="E68" i="1"/>
  <c r="E67" i="1"/>
  <c r="E66" i="1"/>
  <c r="E65" i="1"/>
</calcChain>
</file>

<file path=xl/sharedStrings.xml><?xml version="1.0" encoding="utf-8"?>
<sst xmlns="http://schemas.openxmlformats.org/spreadsheetml/2006/main" count="491" uniqueCount="169">
  <si>
    <t>Bimodal, Poorly Sorted</t>
  </si>
  <si>
    <t>Sandy Mud</t>
  </si>
  <si>
    <t>Symmetrical</t>
  </si>
  <si>
    <t>Platykurtic</t>
  </si>
  <si>
    <t>Fine Skewed</t>
  </si>
  <si>
    <t>Polymodal, Very Poorly Sorted</t>
  </si>
  <si>
    <t>Polymodal, Poorly Sorted</t>
  </si>
  <si>
    <t>Muddy Sand</t>
  </si>
  <si>
    <t>Mesokurtic</t>
  </si>
  <si>
    <t>Very Fine Skewed</t>
  </si>
  <si>
    <t>Leptokurtic</t>
  </si>
  <si>
    <t>Coarse Skewed</t>
  </si>
  <si>
    <t>Anatase</t>
  </si>
  <si>
    <t>Calcite</t>
  </si>
  <si>
    <t>Dolomite</t>
  </si>
  <si>
    <t>Plagioclase</t>
  </si>
  <si>
    <t>Siderite</t>
  </si>
  <si>
    <t>%</t>
  </si>
  <si>
    <t>0-3 cm</t>
  </si>
  <si>
    <t>3-9 cm</t>
  </si>
  <si>
    <t>Al</t>
  </si>
  <si>
    <t>As</t>
  </si>
  <si>
    <t>Ba</t>
  </si>
  <si>
    <t>Be</t>
  </si>
  <si>
    <t>Bi</t>
  </si>
  <si>
    <t>Ca</t>
  </si>
  <si>
    <t>Cd</t>
  </si>
  <si>
    <t>Ce</t>
  </si>
  <si>
    <t>Co</t>
  </si>
  <si>
    <t>Cr</t>
  </si>
  <si>
    <t>Cu</t>
  </si>
  <si>
    <t>Fe</t>
  </si>
  <si>
    <t>Hf</t>
  </si>
  <si>
    <t>In</t>
  </si>
  <si>
    <t>K</t>
  </si>
  <si>
    <t>La</t>
  </si>
  <si>
    <t>Li</t>
  </si>
  <si>
    <t>Mg</t>
  </si>
  <si>
    <t>Mn</t>
  </si>
  <si>
    <t>Mo</t>
  </si>
  <si>
    <t>Na</t>
  </si>
  <si>
    <t>Nb</t>
  </si>
  <si>
    <t>Ni</t>
  </si>
  <si>
    <t>P</t>
  </si>
  <si>
    <t>Pb</t>
  </si>
  <si>
    <t>Rb</t>
  </si>
  <si>
    <t>S</t>
  </si>
  <si>
    <t>Sb</t>
  </si>
  <si>
    <t>Sc</t>
  </si>
  <si>
    <t>Sn</t>
  </si>
  <si>
    <t>Sr</t>
  </si>
  <si>
    <t>Ta</t>
  </si>
  <si>
    <t>Th</t>
  </si>
  <si>
    <t>Ti</t>
  </si>
  <si>
    <t>Tl</t>
  </si>
  <si>
    <t>U</t>
  </si>
  <si>
    <t>V</t>
  </si>
  <si>
    <t>W</t>
  </si>
  <si>
    <t>Y</t>
  </si>
  <si>
    <t>Zn</t>
  </si>
  <si>
    <t>Zr</t>
  </si>
  <si>
    <t>PPM</t>
  </si>
  <si>
    <t>&lt;0.05</t>
  </si>
  <si>
    <t>cm</t>
  </si>
  <si>
    <t>TOC</t>
  </si>
  <si>
    <t>C/S</t>
  </si>
  <si>
    <t>‰</t>
  </si>
  <si>
    <t>…..</t>
  </si>
  <si>
    <t>Descrição</t>
  </si>
  <si>
    <t>Pyrite</t>
  </si>
  <si>
    <t>Quartz</t>
  </si>
  <si>
    <t>Age</t>
  </si>
  <si>
    <t>N</t>
  </si>
  <si>
    <t>Level</t>
  </si>
  <si>
    <t>Maximum</t>
  </si>
  <si>
    <t>Minimum</t>
  </si>
  <si>
    <t>Mean</t>
  </si>
  <si>
    <t>Standard Deviation</t>
  </si>
  <si>
    <t>Interval</t>
  </si>
  <si>
    <t>C/N</t>
  </si>
  <si>
    <t>Carb.</t>
  </si>
  <si>
    <t>IR</t>
  </si>
  <si>
    <t>….</t>
  </si>
  <si>
    <t>Year</t>
  </si>
  <si>
    <t>14-17 cm</t>
  </si>
  <si>
    <t>19-22 cm</t>
  </si>
  <si>
    <t>24-26.5 cm</t>
  </si>
  <si>
    <t>Textural Group</t>
  </si>
  <si>
    <t>Sorting</t>
  </si>
  <si>
    <t>Skewness</t>
  </si>
  <si>
    <t>Kurtosis</t>
  </si>
  <si>
    <t>Sample Type</t>
  </si>
  <si>
    <t>Mode 1</t>
  </si>
  <si>
    <t>Mode 2</t>
  </si>
  <si>
    <t>Mode 3</t>
  </si>
  <si>
    <t>Sand Fraction</t>
  </si>
  <si>
    <t>Fine Fraction</t>
  </si>
  <si>
    <t>Coarse Sand</t>
  </si>
  <si>
    <t>Fine Sand</t>
  </si>
  <si>
    <t xml:space="preserve">Medium Sand               </t>
  </si>
  <si>
    <t>Descriptio</t>
  </si>
  <si>
    <t>*Folk, R.L., Ward, W.C., 1957. Brazos River bar: a study in the significance of grain size parameters. Journal of Sedimentary Petrology, 27 (1), 3-26.</t>
  </si>
  <si>
    <t>(µm)</t>
  </si>
  <si>
    <t>Anhydrite</t>
  </si>
  <si>
    <t>Zeolites</t>
  </si>
  <si>
    <t>Phyllosilicates</t>
  </si>
  <si>
    <t>Ilmenite</t>
  </si>
  <si>
    <t>Magnetite/ Maghemite</t>
  </si>
  <si>
    <t>K-Feldspars</t>
  </si>
  <si>
    <r>
      <t>δ</t>
    </r>
    <r>
      <rPr>
        <b/>
        <vertAlign val="superscript"/>
        <sz val="11"/>
        <rFont val="Arial"/>
        <family val="2"/>
      </rPr>
      <t>13</t>
    </r>
    <r>
      <rPr>
        <b/>
        <sz val="11"/>
        <rFont val="Arial"/>
        <family val="2"/>
      </rPr>
      <t>C</t>
    </r>
  </si>
  <si>
    <r>
      <t>δ</t>
    </r>
    <r>
      <rPr>
        <b/>
        <vertAlign val="superscript"/>
        <sz val="11"/>
        <rFont val="Arial"/>
        <family val="2"/>
      </rPr>
      <t>15</t>
    </r>
    <r>
      <rPr>
        <b/>
        <sz val="11"/>
        <rFont val="Arial"/>
        <family val="2"/>
      </rPr>
      <t>N</t>
    </r>
  </si>
  <si>
    <t>9-11 cm</t>
  </si>
  <si>
    <t>32-34 cm</t>
  </si>
  <si>
    <t>36-39 cm</t>
  </si>
  <si>
    <t>41-43 cm</t>
  </si>
  <si>
    <t>45-47 cm</t>
  </si>
  <si>
    <t>49-52 cm</t>
  </si>
  <si>
    <t>54-56 cm</t>
  </si>
  <si>
    <t>58-60 cm</t>
  </si>
  <si>
    <t>60-62 cm</t>
  </si>
  <si>
    <t>64-66 cm</t>
  </si>
  <si>
    <t>68-71 cm</t>
  </si>
  <si>
    <t>73-75 cm</t>
  </si>
  <si>
    <t>77-79 cm</t>
  </si>
  <si>
    <t>81-83 cm</t>
  </si>
  <si>
    <t>85-87 cm</t>
  </si>
  <si>
    <t>89-91 cm</t>
  </si>
  <si>
    <t>93-95 cm</t>
  </si>
  <si>
    <t>97-99 cm</t>
  </si>
  <si>
    <t>101-103 cm</t>
  </si>
  <si>
    <t>104-106 cm</t>
  </si>
  <si>
    <t>108-110 cm</t>
  </si>
  <si>
    <t>112-114 cm</t>
  </si>
  <si>
    <t>116-118 cm</t>
  </si>
  <si>
    <t>120-122 cm</t>
  </si>
  <si>
    <t>124-126 cm</t>
  </si>
  <si>
    <t>11-13 cm</t>
  </si>
  <si>
    <t>17-19 cm</t>
  </si>
  <si>
    <t>22-24 cm</t>
  </si>
  <si>
    <t>26.5-29 cm</t>
  </si>
  <si>
    <t>29-32 cm</t>
  </si>
  <si>
    <t>34-36 cm</t>
  </si>
  <si>
    <t>39-41 cm</t>
  </si>
  <si>
    <t>43-45 cm</t>
  </si>
  <si>
    <t>47-49 cm</t>
  </si>
  <si>
    <t>52-54 cm</t>
  </si>
  <si>
    <t>56-58 cm</t>
  </si>
  <si>
    <t>62-64 cm</t>
  </si>
  <si>
    <t>66-68 cm</t>
  </si>
  <si>
    <t>71-73 cm</t>
  </si>
  <si>
    <t>75-77 cm</t>
  </si>
  <si>
    <t>79-81 cm</t>
  </si>
  <si>
    <t>83-85 cm</t>
  </si>
  <si>
    <t>87-89 cm</t>
  </si>
  <si>
    <t>91-93 cm</t>
  </si>
  <si>
    <t>95-97 cm</t>
  </si>
  <si>
    <t>99-101 cm</t>
  </si>
  <si>
    <t>103-104 cm</t>
  </si>
  <si>
    <t>106-108 cm</t>
  </si>
  <si>
    <t>110-112 cm</t>
  </si>
  <si>
    <t>114-116 cm</t>
  </si>
  <si>
    <t>118-120 cm</t>
  </si>
  <si>
    <t>122-124 cm</t>
  </si>
  <si>
    <t>126-128 cm</t>
  </si>
  <si>
    <t>128-130 cm</t>
  </si>
  <si>
    <t>130-132.5 cm</t>
  </si>
  <si>
    <t>Grain size analysed according to:</t>
  </si>
  <si>
    <t>Table S2. Textural, mineralogical and geochemical results along the core SP5.</t>
  </si>
  <si>
    <t>Detection limit for geochemical data 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</si>
</sst>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</cellStyleXfs>
  <cellXfs count="79">
    <xf numFmtId="0" fontId="0" fillId="0" borderId="0" xfId="0"/>
    <xf numFmtId="165" fontId="6" fillId="2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2" fontId="9" fillId="0" borderId="1" xfId="0" applyNumberFormat="1" applyFont="1" applyFill="1" applyBorder="1" applyAlignment="1">
      <alignment horizontal="center" vertical="top" shrinkToFit="1"/>
    </xf>
    <xf numFmtId="2" fontId="9" fillId="0" borderId="1" xfId="0" applyNumberFormat="1" applyFont="1" applyFill="1" applyBorder="1" applyAlignment="1">
      <alignment horizontal="left" vertical="top" indent="2" shrinkToFit="1"/>
    </xf>
    <xf numFmtId="0" fontId="8" fillId="0" borderId="0" xfId="0" applyFont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/>
    <xf numFmtId="164" fontId="7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top"/>
    </xf>
    <xf numFmtId="165" fontId="12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shrinkToFit="1"/>
    </xf>
    <xf numFmtId="164" fontId="5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top" shrinkToFit="1"/>
    </xf>
    <xf numFmtId="164" fontId="10" fillId="3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7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 indent="2"/>
    </xf>
    <xf numFmtId="0" fontId="6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</cellXfs>
  <cellStyles count="4">
    <cellStyle name="Normal" xfId="0" builtinId="0"/>
    <cellStyle name="Normal 2" xfId="2" xr:uid="{D69D2A8A-D012-4F32-B7BA-E3A0322C81BA}"/>
    <cellStyle name="Normal 3" xfId="3" xr:uid="{D77C00F2-8905-4CB0-BA96-8BD0FD47A73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CAECE-EFE2-45BF-AB80-CCB377FE764A}">
  <sheetPr codeName="Folha1"/>
  <dimension ref="A1:CF72"/>
  <sheetViews>
    <sheetView showGridLines="0" tabSelected="1" zoomScaleNormal="100" workbookViewId="0">
      <selection activeCell="D15" sqref="D15"/>
    </sheetView>
  </sheetViews>
  <sheetFormatPr defaultRowHeight="13.2" x14ac:dyDescent="0.25"/>
  <cols>
    <col min="1" max="1" width="15" style="3" customWidth="1"/>
    <col min="2" max="2" width="8.44140625" style="27" customWidth="1"/>
    <col min="3" max="3" width="8.33203125" style="27" customWidth="1"/>
    <col min="4" max="4" width="15.6640625" style="27" customWidth="1"/>
    <col min="5" max="5" width="6.21875" style="27" customWidth="1"/>
    <col min="6" max="6" width="8" style="27" customWidth="1"/>
    <col min="7" max="7" width="11" style="27" customWidth="1"/>
    <col min="8" max="8" width="9.109375" style="27" customWidth="1"/>
    <col min="9" max="9" width="28.44140625" style="27" customWidth="1"/>
    <col min="10" max="10" width="17.33203125" style="27" customWidth="1"/>
    <col min="11" max="11" width="10.77734375" style="27" customWidth="1"/>
    <col min="12" max="14" width="8" style="27" customWidth="1"/>
    <col min="15" max="19" width="9.33203125" style="27" customWidth="1"/>
    <col min="20" max="20" width="8.88671875" style="2" customWidth="1"/>
    <col min="21" max="21" width="10.5546875" style="2" customWidth="1"/>
    <col min="22" max="22" width="7.6640625" style="2" customWidth="1"/>
    <col min="23" max="23" width="9.77734375" style="2" customWidth="1"/>
    <col min="24" max="24" width="12.6640625" style="2" customWidth="1"/>
    <col min="25" max="25" width="15.21875" style="2" customWidth="1"/>
    <col min="26" max="26" width="12.6640625" style="2" customWidth="1"/>
    <col min="27" max="27" width="12.109375" style="2" customWidth="1"/>
    <col min="28" max="28" width="6.77734375" style="2" customWidth="1"/>
    <col min="29" max="29" width="7.33203125" style="2" customWidth="1"/>
    <col min="30" max="30" width="8.5546875" style="2" customWidth="1"/>
    <col min="31" max="31" width="8.6640625" style="2" customWidth="1"/>
    <col min="32" max="81" width="8.88671875" style="2" customWidth="1"/>
    <col min="82" max="16384" width="8.88671875" style="2"/>
  </cols>
  <sheetData>
    <row r="1" spans="1:82" ht="40.200000000000003" customHeight="1" x14ac:dyDescent="0.25">
      <c r="A1" s="56" t="s">
        <v>167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82" s="78" customFormat="1" ht="13.8" x14ac:dyDescent="0.25">
      <c r="A2" s="75" t="s">
        <v>168</v>
      </c>
      <c r="B2" s="76"/>
      <c r="C2" s="76"/>
      <c r="D2" s="76"/>
      <c r="E2" s="76"/>
      <c r="F2" s="76"/>
      <c r="G2" s="77"/>
      <c r="H2" s="76"/>
      <c r="I2" s="76"/>
      <c r="J2" s="76"/>
      <c r="K2" s="76"/>
      <c r="L2" s="76"/>
      <c r="M2" s="76"/>
      <c r="N2" s="76"/>
      <c r="O2" s="77"/>
      <c r="P2" s="77"/>
      <c r="Q2" s="77"/>
      <c r="R2" s="77"/>
      <c r="S2" s="77"/>
      <c r="AL2" s="20">
        <v>0.01</v>
      </c>
      <c r="AM2" s="20">
        <v>1</v>
      </c>
      <c r="AN2" s="20">
        <v>1</v>
      </c>
      <c r="AO2" s="20">
        <v>1</v>
      </c>
      <c r="AP2" s="20">
        <v>0.1</v>
      </c>
      <c r="AQ2" s="20">
        <v>0.01</v>
      </c>
      <c r="AR2" s="20">
        <v>0.1</v>
      </c>
      <c r="AS2" s="20">
        <v>1</v>
      </c>
      <c r="AT2" s="20">
        <v>0.2</v>
      </c>
      <c r="AU2" s="20">
        <v>1</v>
      </c>
      <c r="AV2" s="20">
        <v>0.1</v>
      </c>
      <c r="AW2" s="20">
        <v>0.01</v>
      </c>
      <c r="AX2" s="20">
        <v>0.1</v>
      </c>
      <c r="AY2" s="20">
        <v>0.05</v>
      </c>
      <c r="AZ2" s="20">
        <v>0.01</v>
      </c>
      <c r="BA2" s="20">
        <v>0.1</v>
      </c>
      <c r="BB2" s="20">
        <v>0.1</v>
      </c>
      <c r="BC2" s="20">
        <v>0.01</v>
      </c>
      <c r="BD2" s="20">
        <v>1</v>
      </c>
      <c r="BE2" s="20">
        <v>0.1</v>
      </c>
      <c r="BF2" s="20">
        <v>1E-3</v>
      </c>
      <c r="BG2" s="20">
        <v>0.1</v>
      </c>
      <c r="BH2" s="20">
        <v>0.1</v>
      </c>
      <c r="BI2" s="20">
        <v>1E-3</v>
      </c>
      <c r="BJ2" s="20">
        <v>0.1</v>
      </c>
      <c r="BK2" s="20">
        <v>0.1</v>
      </c>
      <c r="BL2" s="20">
        <v>0.1</v>
      </c>
      <c r="BM2" s="20">
        <v>0.1</v>
      </c>
      <c r="BN2" s="20">
        <v>1</v>
      </c>
      <c r="BO2" s="20">
        <v>0.1</v>
      </c>
      <c r="BP2" s="20">
        <v>1</v>
      </c>
      <c r="BQ2" s="20">
        <v>0.1</v>
      </c>
      <c r="BR2" s="20">
        <v>0.1</v>
      </c>
      <c r="BS2" s="20">
        <v>1E-3</v>
      </c>
      <c r="BT2" s="20">
        <v>0.5</v>
      </c>
      <c r="BU2" s="20">
        <v>0.1</v>
      </c>
      <c r="BV2" s="20">
        <v>1</v>
      </c>
      <c r="BW2" s="20">
        <v>0.1</v>
      </c>
      <c r="BX2" s="20">
        <v>0.1</v>
      </c>
      <c r="BY2" s="20">
        <v>1</v>
      </c>
      <c r="BZ2" s="20">
        <v>0.1</v>
      </c>
    </row>
    <row r="3" spans="1:82" s="32" customFormat="1" ht="27.6" x14ac:dyDescent="0.25">
      <c r="A3" s="64" t="s">
        <v>78</v>
      </c>
      <c r="B3" s="64" t="s">
        <v>73</v>
      </c>
      <c r="C3" s="65" t="s">
        <v>71</v>
      </c>
      <c r="D3" s="66" t="s">
        <v>87</v>
      </c>
      <c r="E3" s="66" t="s">
        <v>76</v>
      </c>
      <c r="F3" s="66" t="s">
        <v>88</v>
      </c>
      <c r="G3" s="66" t="s">
        <v>89</v>
      </c>
      <c r="H3" s="66" t="s">
        <v>90</v>
      </c>
      <c r="I3" s="66" t="s">
        <v>91</v>
      </c>
      <c r="J3" s="66" t="s">
        <v>89</v>
      </c>
      <c r="K3" s="66" t="s">
        <v>90</v>
      </c>
      <c r="L3" s="66" t="s">
        <v>92</v>
      </c>
      <c r="M3" s="66" t="s">
        <v>93</v>
      </c>
      <c r="N3" s="66" t="s">
        <v>94</v>
      </c>
      <c r="O3" s="66" t="s">
        <v>95</v>
      </c>
      <c r="P3" s="66" t="s">
        <v>96</v>
      </c>
      <c r="Q3" s="66" t="s">
        <v>97</v>
      </c>
      <c r="R3" s="66" t="s">
        <v>99</v>
      </c>
      <c r="S3" s="66" t="s">
        <v>98</v>
      </c>
      <c r="T3" s="67" t="s">
        <v>12</v>
      </c>
      <c r="U3" s="67" t="s">
        <v>103</v>
      </c>
      <c r="V3" s="68" t="s">
        <v>13</v>
      </c>
      <c r="W3" s="68" t="s">
        <v>14</v>
      </c>
      <c r="X3" s="67" t="s">
        <v>108</v>
      </c>
      <c r="Y3" s="67" t="s">
        <v>105</v>
      </c>
      <c r="Z3" s="69" t="s">
        <v>107</v>
      </c>
      <c r="AA3" s="67" t="s">
        <v>15</v>
      </c>
      <c r="AB3" s="67" t="s">
        <v>69</v>
      </c>
      <c r="AC3" s="67" t="s">
        <v>70</v>
      </c>
      <c r="AD3" s="67" t="s">
        <v>16</v>
      </c>
      <c r="AE3" s="67" t="s">
        <v>104</v>
      </c>
      <c r="AF3" s="67" t="s">
        <v>106</v>
      </c>
      <c r="AG3" s="70" t="s">
        <v>64</v>
      </c>
      <c r="AH3" s="71" t="s">
        <v>46</v>
      </c>
      <c r="AI3" s="60" t="s">
        <v>65</v>
      </c>
      <c r="AJ3" s="70" t="s">
        <v>81</v>
      </c>
      <c r="AK3" s="70" t="s">
        <v>80</v>
      </c>
      <c r="AL3" s="72" t="s">
        <v>20</v>
      </c>
      <c r="AM3" s="72" t="s">
        <v>21</v>
      </c>
      <c r="AN3" s="72" t="s">
        <v>22</v>
      </c>
      <c r="AO3" s="72" t="s">
        <v>23</v>
      </c>
      <c r="AP3" s="72" t="s">
        <v>24</v>
      </c>
      <c r="AQ3" s="72" t="s">
        <v>25</v>
      </c>
      <c r="AR3" s="72" t="s">
        <v>26</v>
      </c>
      <c r="AS3" s="72" t="s">
        <v>27</v>
      </c>
      <c r="AT3" s="72" t="s">
        <v>28</v>
      </c>
      <c r="AU3" s="72" t="s">
        <v>29</v>
      </c>
      <c r="AV3" s="72" t="s">
        <v>30</v>
      </c>
      <c r="AW3" s="72" t="s">
        <v>31</v>
      </c>
      <c r="AX3" s="72" t="s">
        <v>32</v>
      </c>
      <c r="AY3" s="72" t="s">
        <v>33</v>
      </c>
      <c r="AZ3" s="72" t="s">
        <v>34</v>
      </c>
      <c r="BA3" s="72" t="s">
        <v>35</v>
      </c>
      <c r="BB3" s="72" t="s">
        <v>36</v>
      </c>
      <c r="BC3" s="72" t="s">
        <v>37</v>
      </c>
      <c r="BD3" s="72" t="s">
        <v>38</v>
      </c>
      <c r="BE3" s="72" t="s">
        <v>39</v>
      </c>
      <c r="BF3" s="72" t="s">
        <v>40</v>
      </c>
      <c r="BG3" s="72" t="s">
        <v>41</v>
      </c>
      <c r="BH3" s="72" t="s">
        <v>42</v>
      </c>
      <c r="BI3" s="72" t="s">
        <v>43</v>
      </c>
      <c r="BJ3" s="72" t="s">
        <v>44</v>
      </c>
      <c r="BK3" s="72" t="s">
        <v>45</v>
      </c>
      <c r="BL3" s="72" t="s">
        <v>46</v>
      </c>
      <c r="BM3" s="72" t="s">
        <v>47</v>
      </c>
      <c r="BN3" s="72" t="s">
        <v>48</v>
      </c>
      <c r="BO3" s="72" t="s">
        <v>49</v>
      </c>
      <c r="BP3" s="72" t="s">
        <v>50</v>
      </c>
      <c r="BQ3" s="72" t="s">
        <v>51</v>
      </c>
      <c r="BR3" s="72" t="s">
        <v>52</v>
      </c>
      <c r="BS3" s="72" t="s">
        <v>53</v>
      </c>
      <c r="BT3" s="72" t="s">
        <v>54</v>
      </c>
      <c r="BU3" s="72" t="s">
        <v>55</v>
      </c>
      <c r="BV3" s="72" t="s">
        <v>56</v>
      </c>
      <c r="BW3" s="72" t="s">
        <v>57</v>
      </c>
      <c r="BX3" s="72" t="s">
        <v>58</v>
      </c>
      <c r="BY3" s="72" t="s">
        <v>59</v>
      </c>
      <c r="BZ3" s="72" t="s">
        <v>60</v>
      </c>
      <c r="CA3" s="73" t="s">
        <v>109</v>
      </c>
      <c r="CB3" s="74" t="s">
        <v>72</v>
      </c>
      <c r="CC3" s="74" t="s">
        <v>110</v>
      </c>
      <c r="CD3" s="59" t="s">
        <v>79</v>
      </c>
    </row>
    <row r="4" spans="1:82" s="33" customFormat="1" ht="13.8" x14ac:dyDescent="0.25">
      <c r="A4" s="26" t="s">
        <v>63</v>
      </c>
      <c r="B4" s="26" t="s">
        <v>63</v>
      </c>
      <c r="C4" s="26" t="s">
        <v>83</v>
      </c>
      <c r="D4" s="28" t="s">
        <v>100</v>
      </c>
      <c r="E4" s="29" t="s">
        <v>102</v>
      </c>
      <c r="F4" s="29" t="s">
        <v>102</v>
      </c>
      <c r="G4" s="29" t="s">
        <v>102</v>
      </c>
      <c r="H4" s="29" t="s">
        <v>102</v>
      </c>
      <c r="I4" s="28" t="s">
        <v>100</v>
      </c>
      <c r="J4" s="28" t="s">
        <v>68</v>
      </c>
      <c r="K4" s="28" t="s">
        <v>68</v>
      </c>
      <c r="L4" s="29" t="s">
        <v>102</v>
      </c>
      <c r="M4" s="29" t="s">
        <v>102</v>
      </c>
      <c r="N4" s="29" t="s">
        <v>102</v>
      </c>
      <c r="O4" s="28" t="s">
        <v>17</v>
      </c>
      <c r="P4" s="28" t="s">
        <v>17</v>
      </c>
      <c r="Q4" s="28" t="s">
        <v>17</v>
      </c>
      <c r="R4" s="28" t="s">
        <v>17</v>
      </c>
      <c r="S4" s="28" t="s">
        <v>17</v>
      </c>
      <c r="T4" s="31" t="s">
        <v>17</v>
      </c>
      <c r="U4" s="31" t="s">
        <v>17</v>
      </c>
      <c r="V4" s="31" t="s">
        <v>17</v>
      </c>
      <c r="W4" s="31" t="s">
        <v>17</v>
      </c>
      <c r="X4" s="31" t="s">
        <v>17</v>
      </c>
      <c r="Y4" s="31" t="s">
        <v>17</v>
      </c>
      <c r="Z4" s="31" t="s">
        <v>17</v>
      </c>
      <c r="AA4" s="31" t="s">
        <v>17</v>
      </c>
      <c r="AB4" s="31" t="s">
        <v>17</v>
      </c>
      <c r="AC4" s="31" t="s">
        <v>17</v>
      </c>
      <c r="AD4" s="31" t="s">
        <v>17</v>
      </c>
      <c r="AE4" s="31" t="s">
        <v>17</v>
      </c>
      <c r="AF4" s="31" t="s">
        <v>17</v>
      </c>
      <c r="AG4" s="41" t="s">
        <v>17</v>
      </c>
      <c r="AH4" s="41" t="s">
        <v>17</v>
      </c>
      <c r="AI4" s="61"/>
      <c r="AJ4" s="41" t="s">
        <v>17</v>
      </c>
      <c r="AK4" s="41" t="s">
        <v>17</v>
      </c>
      <c r="AL4" s="48" t="s">
        <v>17</v>
      </c>
      <c r="AM4" s="48" t="s">
        <v>61</v>
      </c>
      <c r="AN4" s="48" t="s">
        <v>61</v>
      </c>
      <c r="AO4" s="48" t="s">
        <v>61</v>
      </c>
      <c r="AP4" s="48" t="s">
        <v>61</v>
      </c>
      <c r="AQ4" s="48" t="s">
        <v>17</v>
      </c>
      <c r="AR4" s="48" t="s">
        <v>61</v>
      </c>
      <c r="AS4" s="48" t="s">
        <v>61</v>
      </c>
      <c r="AT4" s="48" t="s">
        <v>61</v>
      </c>
      <c r="AU4" s="48" t="s">
        <v>61</v>
      </c>
      <c r="AV4" s="48" t="s">
        <v>61</v>
      </c>
      <c r="AW4" s="48" t="s">
        <v>17</v>
      </c>
      <c r="AX4" s="48" t="s">
        <v>61</v>
      </c>
      <c r="AY4" s="48" t="s">
        <v>61</v>
      </c>
      <c r="AZ4" s="48" t="s">
        <v>17</v>
      </c>
      <c r="BA4" s="48" t="s">
        <v>61</v>
      </c>
      <c r="BB4" s="48" t="s">
        <v>61</v>
      </c>
      <c r="BC4" s="48" t="s">
        <v>17</v>
      </c>
      <c r="BD4" s="48" t="s">
        <v>61</v>
      </c>
      <c r="BE4" s="48" t="s">
        <v>61</v>
      </c>
      <c r="BF4" s="48" t="s">
        <v>17</v>
      </c>
      <c r="BG4" s="48" t="s">
        <v>61</v>
      </c>
      <c r="BH4" s="48" t="s">
        <v>61</v>
      </c>
      <c r="BI4" s="48" t="s">
        <v>17</v>
      </c>
      <c r="BJ4" s="48" t="s">
        <v>61</v>
      </c>
      <c r="BK4" s="48" t="s">
        <v>61</v>
      </c>
      <c r="BL4" s="48" t="s">
        <v>17</v>
      </c>
      <c r="BM4" s="48" t="s">
        <v>61</v>
      </c>
      <c r="BN4" s="48" t="s">
        <v>61</v>
      </c>
      <c r="BO4" s="48" t="s">
        <v>61</v>
      </c>
      <c r="BP4" s="48" t="s">
        <v>61</v>
      </c>
      <c r="BQ4" s="48" t="s">
        <v>61</v>
      </c>
      <c r="BR4" s="48" t="s">
        <v>61</v>
      </c>
      <c r="BS4" s="48" t="s">
        <v>17</v>
      </c>
      <c r="BT4" s="48" t="s">
        <v>61</v>
      </c>
      <c r="BU4" s="48" t="s">
        <v>61</v>
      </c>
      <c r="BV4" s="48" t="s">
        <v>61</v>
      </c>
      <c r="BW4" s="48" t="s">
        <v>61</v>
      </c>
      <c r="BX4" s="48" t="s">
        <v>61</v>
      </c>
      <c r="BY4" s="48" t="s">
        <v>61</v>
      </c>
      <c r="BZ4" s="48" t="s">
        <v>61</v>
      </c>
      <c r="CA4" s="20" t="s">
        <v>66</v>
      </c>
      <c r="CB4" s="20" t="s">
        <v>17</v>
      </c>
      <c r="CC4" s="20" t="s">
        <v>66</v>
      </c>
      <c r="CD4" s="59"/>
    </row>
    <row r="5" spans="1:82" ht="13.8" x14ac:dyDescent="0.25">
      <c r="A5" s="46" t="s">
        <v>18</v>
      </c>
      <c r="B5" s="21">
        <v>0</v>
      </c>
      <c r="C5" s="13">
        <v>2015</v>
      </c>
      <c r="D5" s="21" t="s">
        <v>1</v>
      </c>
      <c r="E5" s="22">
        <v>22.657466623137399</v>
      </c>
      <c r="F5" s="23">
        <v>3.1009376127782402</v>
      </c>
      <c r="G5" s="23">
        <v>4.7946437033971001E-2</v>
      </c>
      <c r="H5" s="23">
        <v>0.82264583935421498</v>
      </c>
      <c r="I5" s="21" t="s">
        <v>0</v>
      </c>
      <c r="J5" s="22" t="s">
        <v>2</v>
      </c>
      <c r="K5" s="22" t="s">
        <v>3</v>
      </c>
      <c r="L5" s="24">
        <v>76.5</v>
      </c>
      <c r="M5" s="22">
        <v>152.5</v>
      </c>
      <c r="N5" s="23"/>
      <c r="O5" s="25">
        <v>21.325762759058001</v>
      </c>
      <c r="P5" s="25">
        <v>78.674237240942006</v>
      </c>
      <c r="Q5" s="25">
        <v>1.51267375306623</v>
      </c>
      <c r="R5" s="25">
        <v>1.22649223221586</v>
      </c>
      <c r="S5" s="25">
        <v>7.2507334904526006</v>
      </c>
      <c r="T5" s="8">
        <v>0</v>
      </c>
      <c r="U5" s="8">
        <v>2.1390374331550803</v>
      </c>
      <c r="V5" s="8">
        <v>0.75495438817238147</v>
      </c>
      <c r="W5" s="8">
        <v>0</v>
      </c>
      <c r="X5" s="15">
        <v>4.9072035231204785</v>
      </c>
      <c r="Y5" s="15">
        <v>76.439131802453602</v>
      </c>
      <c r="Z5" s="15">
        <v>0</v>
      </c>
      <c r="AA5" s="15">
        <v>0</v>
      </c>
      <c r="AB5" s="15">
        <v>3.0198175526895259</v>
      </c>
      <c r="AC5" s="15">
        <v>12.739855300408935</v>
      </c>
      <c r="AD5" s="8">
        <v>0</v>
      </c>
      <c r="AE5" s="8">
        <v>0</v>
      </c>
      <c r="AF5" s="8">
        <v>0</v>
      </c>
      <c r="AG5" s="4">
        <v>1.67</v>
      </c>
      <c r="AH5" s="5">
        <v>1.18</v>
      </c>
      <c r="AI5" s="10">
        <f>AG5/AH5</f>
        <v>1.4152542372881356</v>
      </c>
      <c r="AJ5" s="13">
        <v>85</v>
      </c>
      <c r="AK5" s="14">
        <v>15.079365079363772</v>
      </c>
      <c r="AL5" s="49">
        <v>7.77</v>
      </c>
      <c r="AM5" s="49">
        <v>13</v>
      </c>
      <c r="AN5" s="50">
        <v>171</v>
      </c>
      <c r="AO5" s="49">
        <v>3</v>
      </c>
      <c r="AP5" s="50">
        <v>0.3</v>
      </c>
      <c r="AQ5" s="51">
        <v>0.57999999999999996</v>
      </c>
      <c r="AR5" s="50">
        <v>3.4</v>
      </c>
      <c r="AS5" s="52">
        <v>83</v>
      </c>
      <c r="AT5" s="50">
        <v>11.9</v>
      </c>
      <c r="AU5" s="52">
        <v>66</v>
      </c>
      <c r="AV5" s="49">
        <v>23.1</v>
      </c>
      <c r="AW5" s="49">
        <v>4.78</v>
      </c>
      <c r="AX5" s="49">
        <v>2.4</v>
      </c>
      <c r="AY5" s="51">
        <v>0.1</v>
      </c>
      <c r="AZ5" s="49">
        <v>1.43</v>
      </c>
      <c r="BA5" s="52">
        <v>39.9</v>
      </c>
      <c r="BB5" s="52">
        <v>93.1</v>
      </c>
      <c r="BC5" s="50">
        <v>1.23</v>
      </c>
      <c r="BD5" s="50">
        <v>450</v>
      </c>
      <c r="BE5" s="50">
        <v>2.9</v>
      </c>
      <c r="BF5" s="49">
        <v>1.7789999999999999</v>
      </c>
      <c r="BG5" s="49">
        <v>19.5</v>
      </c>
      <c r="BH5" s="50">
        <v>25.6</v>
      </c>
      <c r="BI5" s="53">
        <v>8.1000000000000003E-2</v>
      </c>
      <c r="BJ5" s="52">
        <v>40.5</v>
      </c>
      <c r="BK5" s="52">
        <v>84.1</v>
      </c>
      <c r="BL5" s="49">
        <v>1.6</v>
      </c>
      <c r="BM5" s="50">
        <v>0.4</v>
      </c>
      <c r="BN5" s="49">
        <v>13</v>
      </c>
      <c r="BO5" s="50">
        <v>7.1</v>
      </c>
      <c r="BP5" s="50">
        <v>103</v>
      </c>
      <c r="BQ5" s="50">
        <v>1.3</v>
      </c>
      <c r="BR5" s="50">
        <v>14.5</v>
      </c>
      <c r="BS5" s="51">
        <v>0.52200000000000002</v>
      </c>
      <c r="BT5" s="50">
        <v>0.9</v>
      </c>
      <c r="BU5" s="49">
        <v>4.4000000000000004</v>
      </c>
      <c r="BV5" s="50">
        <v>83</v>
      </c>
      <c r="BW5" s="49">
        <v>1.6</v>
      </c>
      <c r="BX5" s="49">
        <v>14.6</v>
      </c>
      <c r="BY5" s="52">
        <v>826</v>
      </c>
      <c r="BZ5" s="52">
        <v>73.599999999999994</v>
      </c>
      <c r="CA5" s="42">
        <v>-22.577999999999999</v>
      </c>
      <c r="CB5" s="43">
        <v>0.18827440000000001</v>
      </c>
      <c r="CC5" s="18">
        <v>8.1518331999999987</v>
      </c>
      <c r="CD5" s="18">
        <v>8.8700322507998948</v>
      </c>
    </row>
    <row r="6" spans="1:82" ht="13.8" x14ac:dyDescent="0.25">
      <c r="A6" s="46" t="s">
        <v>19</v>
      </c>
      <c r="B6" s="21">
        <v>3</v>
      </c>
      <c r="C6" s="13">
        <v>2011.3757113416632</v>
      </c>
      <c r="D6" s="21" t="s">
        <v>1</v>
      </c>
      <c r="E6" s="22">
        <v>26.506670282381702</v>
      </c>
      <c r="F6" s="23">
        <v>3.11661052618319</v>
      </c>
      <c r="G6" s="23">
        <v>-9.3196563383014602E-2</v>
      </c>
      <c r="H6" s="23">
        <v>0.76848617301698596</v>
      </c>
      <c r="I6" s="21" t="s">
        <v>0</v>
      </c>
      <c r="J6" s="22" t="s">
        <v>2</v>
      </c>
      <c r="K6" s="22" t="s">
        <v>3</v>
      </c>
      <c r="L6" s="24">
        <v>76.5</v>
      </c>
      <c r="M6" s="22">
        <v>152.5</v>
      </c>
      <c r="N6" s="23"/>
      <c r="O6" s="25">
        <v>31.786695491186499</v>
      </c>
      <c r="P6" s="25">
        <v>68.213304508813493</v>
      </c>
      <c r="Q6" s="25">
        <v>1.17347936632114</v>
      </c>
      <c r="R6" s="25">
        <v>1.38861725014668</v>
      </c>
      <c r="S6" s="25">
        <v>9.0581431086027209</v>
      </c>
      <c r="T6" s="8">
        <v>4.3895747599451322</v>
      </c>
      <c r="U6" s="8">
        <v>2.7434842249657074</v>
      </c>
      <c r="V6" s="8">
        <v>0</v>
      </c>
      <c r="W6" s="8">
        <v>0</v>
      </c>
      <c r="X6" s="15">
        <v>0</v>
      </c>
      <c r="Y6" s="15">
        <v>65.843621399176968</v>
      </c>
      <c r="Z6" s="15">
        <v>0</v>
      </c>
      <c r="AA6" s="15">
        <v>8.230452674897121</v>
      </c>
      <c r="AB6" s="15">
        <v>7.1330589849108375</v>
      </c>
      <c r="AC6" s="15">
        <v>11.659807956104256</v>
      </c>
      <c r="AD6" s="8">
        <v>0</v>
      </c>
      <c r="AE6" s="8">
        <v>0</v>
      </c>
      <c r="AF6" s="8">
        <v>0</v>
      </c>
      <c r="AG6" s="11">
        <v>1.8</v>
      </c>
      <c r="AH6" s="11">
        <v>1.24</v>
      </c>
      <c r="AI6" s="10">
        <f t="shared" ref="AI6:AI64" si="0">AG6/AH6</f>
        <v>1.4516129032258065</v>
      </c>
      <c r="AJ6" s="13">
        <v>83.730158730158138</v>
      </c>
      <c r="AK6" s="14">
        <v>16.269841269840008</v>
      </c>
      <c r="AL6" s="49">
        <v>7.9</v>
      </c>
      <c r="AM6" s="49">
        <v>13</v>
      </c>
      <c r="AN6" s="50">
        <v>125</v>
      </c>
      <c r="AO6" s="49">
        <v>2</v>
      </c>
      <c r="AP6" s="50">
        <v>0.3</v>
      </c>
      <c r="AQ6" s="51">
        <v>0.65</v>
      </c>
      <c r="AR6" s="50">
        <v>3.3</v>
      </c>
      <c r="AS6" s="52">
        <v>81</v>
      </c>
      <c r="AT6" s="50">
        <v>11.2</v>
      </c>
      <c r="AU6" s="52">
        <v>61</v>
      </c>
      <c r="AV6" s="49">
        <v>21.9</v>
      </c>
      <c r="AW6" s="49">
        <v>4.71</v>
      </c>
      <c r="AX6" s="49">
        <v>2.7</v>
      </c>
      <c r="AY6" s="51">
        <v>0.08</v>
      </c>
      <c r="AZ6" s="49">
        <v>1.58</v>
      </c>
      <c r="BA6" s="52">
        <v>38.9</v>
      </c>
      <c r="BB6" s="52">
        <v>81.7</v>
      </c>
      <c r="BC6" s="50">
        <v>1.18</v>
      </c>
      <c r="BD6" s="50">
        <v>460</v>
      </c>
      <c r="BE6" s="50">
        <v>2.6</v>
      </c>
      <c r="BF6" s="49">
        <v>1.7370000000000001</v>
      </c>
      <c r="BG6" s="49">
        <v>18.399999999999999</v>
      </c>
      <c r="BH6" s="50">
        <v>25.4</v>
      </c>
      <c r="BI6" s="53">
        <v>7.5999999999999998E-2</v>
      </c>
      <c r="BJ6" s="52">
        <v>39.700000000000003</v>
      </c>
      <c r="BK6" s="52">
        <v>76.900000000000006</v>
      </c>
      <c r="BL6" s="49">
        <v>1.7</v>
      </c>
      <c r="BM6" s="50">
        <v>0.4</v>
      </c>
      <c r="BN6" s="49">
        <v>11</v>
      </c>
      <c r="BO6" s="50">
        <v>7.2</v>
      </c>
      <c r="BP6" s="50">
        <v>111</v>
      </c>
      <c r="BQ6" s="50">
        <v>1.6</v>
      </c>
      <c r="BR6" s="50">
        <v>13</v>
      </c>
      <c r="BS6" s="51">
        <v>0.52700000000000002</v>
      </c>
      <c r="BT6" s="50">
        <v>0.9</v>
      </c>
      <c r="BU6" s="49">
        <v>4.9000000000000004</v>
      </c>
      <c r="BV6" s="50">
        <v>85</v>
      </c>
      <c r="BW6" s="49">
        <v>1.5</v>
      </c>
      <c r="BX6" s="49">
        <v>13.7</v>
      </c>
      <c r="BY6" s="52">
        <v>828</v>
      </c>
      <c r="BZ6" s="52">
        <v>76.400000000000006</v>
      </c>
      <c r="CA6" s="58"/>
      <c r="CB6" s="58"/>
      <c r="CC6" s="58"/>
      <c r="CD6" s="58"/>
    </row>
    <row r="7" spans="1:82" ht="13.8" x14ac:dyDescent="0.25">
      <c r="A7" s="46" t="s">
        <v>111</v>
      </c>
      <c r="B7" s="21">
        <v>9</v>
      </c>
      <c r="C7" s="13">
        <v>2004.1271340249893</v>
      </c>
      <c r="D7" s="21" t="s">
        <v>1</v>
      </c>
      <c r="E7" s="22">
        <v>26.4396286489945</v>
      </c>
      <c r="F7" s="23">
        <v>3.1561416779895599</v>
      </c>
      <c r="G7" s="23">
        <v>-6.7723083244928997E-2</v>
      </c>
      <c r="H7" s="23">
        <v>0.76881228910302302</v>
      </c>
      <c r="I7" s="21" t="s">
        <v>0</v>
      </c>
      <c r="J7" s="22" t="s">
        <v>2</v>
      </c>
      <c r="K7" s="22" t="s">
        <v>3</v>
      </c>
      <c r="L7" s="24">
        <v>76.5</v>
      </c>
      <c r="M7" s="22">
        <v>152.5</v>
      </c>
      <c r="N7" s="23"/>
      <c r="O7" s="25">
        <v>30.922555473292903</v>
      </c>
      <c r="P7" s="25">
        <v>69.077444526707097</v>
      </c>
      <c r="Q7" s="25">
        <v>1.4755787177311801</v>
      </c>
      <c r="R7" s="25">
        <v>1.37256090170888</v>
      </c>
      <c r="S7" s="25">
        <v>10.6290146648891</v>
      </c>
      <c r="T7" s="8">
        <v>0</v>
      </c>
      <c r="U7" s="8">
        <v>0</v>
      </c>
      <c r="V7" s="8">
        <v>0</v>
      </c>
      <c r="W7" s="8">
        <v>0</v>
      </c>
      <c r="X7" s="15">
        <v>16.453382084095065</v>
      </c>
      <c r="Y7" s="15">
        <v>69.104204753199269</v>
      </c>
      <c r="Z7" s="15">
        <v>0</v>
      </c>
      <c r="AA7" s="15">
        <v>1.7550274223034736</v>
      </c>
      <c r="AB7" s="15">
        <v>3.363802559414991</v>
      </c>
      <c r="AC7" s="15">
        <v>9.3235831809872032</v>
      </c>
      <c r="AD7" s="8">
        <v>0</v>
      </c>
      <c r="AE7" s="8">
        <v>0</v>
      </c>
      <c r="AF7" s="8">
        <v>0.73126142595978072</v>
      </c>
      <c r="AG7" s="11">
        <v>1.79</v>
      </c>
      <c r="AH7" s="11">
        <v>1.1200000000000001</v>
      </c>
      <c r="AI7" s="10">
        <f t="shared" si="0"/>
        <v>1.5982142857142856</v>
      </c>
      <c r="AJ7" s="13">
        <v>86.956521739129983</v>
      </c>
      <c r="AK7" s="14">
        <v>13.04347826087006</v>
      </c>
      <c r="AL7" s="49">
        <v>7.44</v>
      </c>
      <c r="AM7" s="49">
        <v>13</v>
      </c>
      <c r="AN7" s="50">
        <v>177</v>
      </c>
      <c r="AO7" s="49">
        <v>3</v>
      </c>
      <c r="AP7" s="50">
        <v>0.4</v>
      </c>
      <c r="AQ7" s="51">
        <v>0.59</v>
      </c>
      <c r="AR7" s="50">
        <v>3.4</v>
      </c>
      <c r="AS7" s="52">
        <v>90</v>
      </c>
      <c r="AT7" s="50">
        <v>12.2</v>
      </c>
      <c r="AU7" s="52">
        <v>68</v>
      </c>
      <c r="AV7" s="49">
        <v>21.2</v>
      </c>
      <c r="AW7" s="49">
        <v>4.58</v>
      </c>
      <c r="AX7" s="49">
        <v>2.9</v>
      </c>
      <c r="AY7" s="51">
        <v>0.09</v>
      </c>
      <c r="AZ7" s="49">
        <v>1.57</v>
      </c>
      <c r="BA7" s="52">
        <v>39.4</v>
      </c>
      <c r="BB7" s="52">
        <v>99.2</v>
      </c>
      <c r="BC7" s="50">
        <v>1.1599999999999999</v>
      </c>
      <c r="BD7" s="50">
        <v>442</v>
      </c>
      <c r="BE7" s="50">
        <v>3.4</v>
      </c>
      <c r="BF7" s="49">
        <v>1.764</v>
      </c>
      <c r="BG7" s="49">
        <v>21.8</v>
      </c>
      <c r="BH7" s="50">
        <v>26.1</v>
      </c>
      <c r="BI7" s="53">
        <v>7.9000000000000001E-2</v>
      </c>
      <c r="BJ7" s="52">
        <v>43.5</v>
      </c>
      <c r="BK7" s="52">
        <v>85.7</v>
      </c>
      <c r="BL7" s="49">
        <v>1.7</v>
      </c>
      <c r="BM7" s="50">
        <v>0.4</v>
      </c>
      <c r="BN7" s="49">
        <v>11</v>
      </c>
      <c r="BO7" s="50">
        <v>8.6</v>
      </c>
      <c r="BP7" s="50">
        <v>113</v>
      </c>
      <c r="BQ7" s="50">
        <v>1.3</v>
      </c>
      <c r="BR7" s="50">
        <v>14.5</v>
      </c>
      <c r="BS7" s="51">
        <v>0.51</v>
      </c>
      <c r="BT7" s="50">
        <v>1</v>
      </c>
      <c r="BU7" s="49">
        <v>4.7</v>
      </c>
      <c r="BV7" s="50">
        <v>79</v>
      </c>
      <c r="BW7" s="49">
        <v>1.5</v>
      </c>
      <c r="BX7" s="49">
        <v>15.8</v>
      </c>
      <c r="BY7" s="52">
        <v>799</v>
      </c>
      <c r="BZ7" s="52">
        <v>80.2</v>
      </c>
      <c r="CA7" s="44">
        <v>-23.311</v>
      </c>
      <c r="CB7" s="43">
        <v>0.1812896</v>
      </c>
      <c r="CC7" s="18">
        <v>8.3195160000000001</v>
      </c>
      <c r="CD7" s="18">
        <v>9.8737048346954275</v>
      </c>
    </row>
    <row r="8" spans="1:82" ht="13.8" x14ac:dyDescent="0.25">
      <c r="A8" s="46" t="s">
        <v>136</v>
      </c>
      <c r="B8" s="21">
        <v>11</v>
      </c>
      <c r="C8" s="13">
        <v>2001.7109415860982</v>
      </c>
      <c r="D8" s="21" t="s">
        <v>1</v>
      </c>
      <c r="E8" s="22">
        <v>30.171610659622601</v>
      </c>
      <c r="F8" s="23">
        <v>3.6065757647205401</v>
      </c>
      <c r="G8" s="23">
        <v>6.8205846789310007E-2</v>
      </c>
      <c r="H8" s="23">
        <v>0.74023259587129897</v>
      </c>
      <c r="I8" s="21" t="s">
        <v>0</v>
      </c>
      <c r="J8" s="23" t="s">
        <v>2</v>
      </c>
      <c r="K8" s="23" t="s">
        <v>3</v>
      </c>
      <c r="L8" s="22">
        <v>152.5</v>
      </c>
      <c r="M8" s="24">
        <v>76.5</v>
      </c>
      <c r="N8" s="23"/>
      <c r="O8" s="25">
        <v>28.405732512098801</v>
      </c>
      <c r="P8" s="25">
        <v>71.594267487901192</v>
      </c>
      <c r="Q8" s="25">
        <v>0.93431835112987305</v>
      </c>
      <c r="R8" s="25">
        <v>1.71343431835113</v>
      </c>
      <c r="S8" s="25">
        <v>19.034020362552802</v>
      </c>
      <c r="T8" s="8">
        <v>0</v>
      </c>
      <c r="U8" s="8">
        <v>3.1384856806590822</v>
      </c>
      <c r="V8" s="8">
        <v>0</v>
      </c>
      <c r="W8" s="8">
        <v>0</v>
      </c>
      <c r="X8" s="15">
        <v>4.2369556688897614</v>
      </c>
      <c r="Y8" s="15">
        <v>70.027461749705765</v>
      </c>
      <c r="Z8" s="15">
        <v>0</v>
      </c>
      <c r="AA8" s="15">
        <v>0</v>
      </c>
      <c r="AB8" s="15">
        <v>2.3538642604943116</v>
      </c>
      <c r="AC8" s="15">
        <v>20.24323264025108</v>
      </c>
      <c r="AD8" s="8">
        <v>0</v>
      </c>
      <c r="AE8" s="8">
        <v>0</v>
      </c>
      <c r="AF8" s="8">
        <v>0</v>
      </c>
      <c r="AG8" s="4">
        <v>1.49</v>
      </c>
      <c r="AH8" s="5">
        <v>1.1599999999999999</v>
      </c>
      <c r="AI8" s="10">
        <f t="shared" si="0"/>
        <v>1.2844827586206897</v>
      </c>
      <c r="AJ8" s="13">
        <v>88</v>
      </c>
      <c r="AK8" s="14">
        <v>11.811023622047692</v>
      </c>
      <c r="AL8" s="49">
        <v>7.79</v>
      </c>
      <c r="AM8" s="49">
        <v>13</v>
      </c>
      <c r="AN8" s="50">
        <v>175</v>
      </c>
      <c r="AO8" s="49">
        <v>2</v>
      </c>
      <c r="AP8" s="50">
        <v>0.3</v>
      </c>
      <c r="AQ8" s="51">
        <v>0.57999999999999996</v>
      </c>
      <c r="AR8" s="50">
        <v>3.5</v>
      </c>
      <c r="AS8" s="52">
        <v>81</v>
      </c>
      <c r="AT8" s="50">
        <v>11.2</v>
      </c>
      <c r="AU8" s="52">
        <v>63</v>
      </c>
      <c r="AV8" s="49">
        <v>22.4</v>
      </c>
      <c r="AW8" s="49">
        <v>4.58</v>
      </c>
      <c r="AX8" s="49">
        <v>2.6</v>
      </c>
      <c r="AY8" s="51">
        <v>0.08</v>
      </c>
      <c r="AZ8" s="49">
        <v>1.4</v>
      </c>
      <c r="BA8" s="52">
        <v>42.8</v>
      </c>
      <c r="BB8" s="52">
        <v>86.8</v>
      </c>
      <c r="BC8" s="50">
        <v>1.1100000000000001</v>
      </c>
      <c r="BD8" s="50">
        <v>427</v>
      </c>
      <c r="BE8" s="50">
        <v>2.9</v>
      </c>
      <c r="BF8" s="49">
        <v>1.4330000000000001</v>
      </c>
      <c r="BG8" s="49">
        <v>16.600000000000001</v>
      </c>
      <c r="BH8" s="50">
        <v>24.6</v>
      </c>
      <c r="BI8" s="53">
        <v>6.3E-2</v>
      </c>
      <c r="BJ8" s="52">
        <v>39.1</v>
      </c>
      <c r="BK8" s="52">
        <v>77.5</v>
      </c>
      <c r="BL8" s="49">
        <v>1.7</v>
      </c>
      <c r="BM8" s="50">
        <v>0.4</v>
      </c>
      <c r="BN8" s="49">
        <v>12</v>
      </c>
      <c r="BO8" s="50">
        <v>7.1</v>
      </c>
      <c r="BP8" s="50">
        <v>101</v>
      </c>
      <c r="BQ8" s="50">
        <v>1.3</v>
      </c>
      <c r="BR8" s="50">
        <v>16.3</v>
      </c>
      <c r="BS8" s="51">
        <v>0.49399999999999999</v>
      </c>
      <c r="BT8" s="50">
        <v>0.9</v>
      </c>
      <c r="BU8" s="49">
        <v>4.8</v>
      </c>
      <c r="BV8" s="50">
        <v>80</v>
      </c>
      <c r="BW8" s="49">
        <v>1.2</v>
      </c>
      <c r="BX8" s="49">
        <v>15.2</v>
      </c>
      <c r="BY8" s="52">
        <v>837</v>
      </c>
      <c r="BZ8" s="52">
        <v>77.599999999999994</v>
      </c>
      <c r="CA8" s="58"/>
      <c r="CB8" s="58"/>
      <c r="CC8" s="58"/>
      <c r="CD8" s="58"/>
    </row>
    <row r="9" spans="1:82" ht="13.8" x14ac:dyDescent="0.25">
      <c r="A9" s="46" t="s">
        <v>84</v>
      </c>
      <c r="B9" s="21">
        <v>14</v>
      </c>
      <c r="C9" s="13">
        <v>2001</v>
      </c>
      <c r="D9" s="21" t="s">
        <v>1</v>
      </c>
      <c r="E9" s="22">
        <v>37.114748104129497</v>
      </c>
      <c r="F9" s="23">
        <v>3.4657166704163598</v>
      </c>
      <c r="G9" s="23">
        <v>-0.19061285205254999</v>
      </c>
      <c r="H9" s="23">
        <v>0.78746971445000302</v>
      </c>
      <c r="I9" s="21" t="s">
        <v>0</v>
      </c>
      <c r="J9" s="22" t="s">
        <v>4</v>
      </c>
      <c r="K9" s="22" t="s">
        <v>3</v>
      </c>
      <c r="L9" s="24">
        <v>76.5</v>
      </c>
      <c r="M9" s="22">
        <v>152.5</v>
      </c>
      <c r="N9" s="23"/>
      <c r="O9" s="25">
        <v>42.414833004366599</v>
      </c>
      <c r="P9" s="25">
        <v>57.585166995633394</v>
      </c>
      <c r="Q9" s="25">
        <v>1.54169041819972</v>
      </c>
      <c r="R9" s="25">
        <v>3.0056485464061802</v>
      </c>
      <c r="S9" s="25">
        <v>16.259003990257501</v>
      </c>
      <c r="T9" s="8">
        <v>2.3367285799880171</v>
      </c>
      <c r="U9" s="8">
        <v>0</v>
      </c>
      <c r="V9" s="8">
        <v>0</v>
      </c>
      <c r="W9" s="8">
        <v>0</v>
      </c>
      <c r="X9" s="15">
        <v>9.9310964649490732</v>
      </c>
      <c r="Y9" s="15">
        <v>55.497303774715398</v>
      </c>
      <c r="Z9" s="15">
        <v>2.2468544038346319</v>
      </c>
      <c r="AA9" s="15">
        <v>11.391551827441583</v>
      </c>
      <c r="AB9" s="15">
        <v>2.0446375074895156</v>
      </c>
      <c r="AC9" s="15">
        <v>16.551827441581789</v>
      </c>
      <c r="AD9" s="8">
        <v>0</v>
      </c>
      <c r="AE9" s="8">
        <v>0</v>
      </c>
      <c r="AF9" s="8">
        <v>0</v>
      </c>
      <c r="AG9" s="11">
        <v>1.64</v>
      </c>
      <c r="AH9" s="11">
        <v>1.26</v>
      </c>
      <c r="AI9" s="10">
        <f t="shared" si="0"/>
        <v>1.3015873015873014</v>
      </c>
      <c r="AJ9" s="13">
        <v>84.860557768921851</v>
      </c>
      <c r="AK9" s="14">
        <v>15.139442231077215</v>
      </c>
      <c r="AL9" s="49">
        <v>7.65</v>
      </c>
      <c r="AM9" s="49">
        <v>14</v>
      </c>
      <c r="AN9" s="50">
        <v>126</v>
      </c>
      <c r="AO9" s="49">
        <v>3</v>
      </c>
      <c r="AP9" s="50">
        <v>0.3</v>
      </c>
      <c r="AQ9" s="51">
        <v>0.46</v>
      </c>
      <c r="AR9" s="50">
        <v>3.8</v>
      </c>
      <c r="AS9" s="52">
        <v>71</v>
      </c>
      <c r="AT9" s="50">
        <v>11.7</v>
      </c>
      <c r="AU9" s="52">
        <v>69</v>
      </c>
      <c r="AV9" s="49">
        <v>21.6</v>
      </c>
      <c r="AW9" s="49">
        <v>4.71</v>
      </c>
      <c r="AX9" s="49">
        <v>2.2999999999999998</v>
      </c>
      <c r="AY9" s="51">
        <v>0.06</v>
      </c>
      <c r="AZ9" s="49">
        <v>1.59</v>
      </c>
      <c r="BA9" s="52">
        <v>36.4</v>
      </c>
      <c r="BB9" s="52">
        <v>85.7</v>
      </c>
      <c r="BC9" s="50">
        <v>1.22</v>
      </c>
      <c r="BD9" s="50">
        <v>416</v>
      </c>
      <c r="BE9" s="50">
        <v>3.1</v>
      </c>
      <c r="BF9" s="49">
        <v>1.7130000000000001</v>
      </c>
      <c r="BG9" s="49">
        <v>18.899999999999999</v>
      </c>
      <c r="BH9" s="50">
        <v>25.5</v>
      </c>
      <c r="BI9" s="53">
        <v>7.0999999999999994E-2</v>
      </c>
      <c r="BJ9" s="52">
        <v>42.8</v>
      </c>
      <c r="BK9" s="52">
        <v>77.599999999999994</v>
      </c>
      <c r="BL9" s="49">
        <v>1.7</v>
      </c>
      <c r="BM9" s="50">
        <v>0.4</v>
      </c>
      <c r="BN9" s="49">
        <v>11</v>
      </c>
      <c r="BO9" s="50">
        <v>8.5</v>
      </c>
      <c r="BP9" s="50">
        <v>100</v>
      </c>
      <c r="BQ9" s="50">
        <v>1.3</v>
      </c>
      <c r="BR9" s="50">
        <v>12.1</v>
      </c>
      <c r="BS9" s="51">
        <v>0.51700000000000002</v>
      </c>
      <c r="BT9" s="50">
        <v>0.9</v>
      </c>
      <c r="BU9" s="49">
        <v>4.9000000000000004</v>
      </c>
      <c r="BV9" s="50">
        <v>84</v>
      </c>
      <c r="BW9" s="49">
        <v>1.5</v>
      </c>
      <c r="BX9" s="49">
        <v>13.5</v>
      </c>
      <c r="BY9" s="52">
        <v>920</v>
      </c>
      <c r="BZ9" s="52">
        <v>71</v>
      </c>
      <c r="CA9" s="44">
        <v>-22.954999999999998</v>
      </c>
      <c r="CB9" s="43">
        <v>0.17387320000000001</v>
      </c>
      <c r="CC9" s="18">
        <v>7.7745469000000007</v>
      </c>
      <c r="CD9" s="18">
        <v>9.4321609080640361</v>
      </c>
    </row>
    <row r="10" spans="1:82" ht="13.8" x14ac:dyDescent="0.25">
      <c r="A10" s="46" t="s">
        <v>137</v>
      </c>
      <c r="B10" s="21">
        <v>17</v>
      </c>
      <c r="C10" s="13">
        <v>2000</v>
      </c>
      <c r="D10" s="21" t="s">
        <v>1</v>
      </c>
      <c r="E10" s="22">
        <v>26.221776283640601</v>
      </c>
      <c r="F10" s="23">
        <v>3.15797980117217</v>
      </c>
      <c r="G10" s="23">
        <v>-5.4304073550997603E-2</v>
      </c>
      <c r="H10" s="23">
        <v>0.76273817226118101</v>
      </c>
      <c r="I10" s="21" t="s">
        <v>0</v>
      </c>
      <c r="J10" s="22" t="s">
        <v>2</v>
      </c>
      <c r="K10" s="22" t="s">
        <v>3</v>
      </c>
      <c r="L10" s="24">
        <v>76.5</v>
      </c>
      <c r="M10" s="22">
        <v>152.5</v>
      </c>
      <c r="N10" s="23"/>
      <c r="O10" s="25">
        <v>30.069673614318198</v>
      </c>
      <c r="P10" s="25">
        <v>69.930326385681795</v>
      </c>
      <c r="Q10" s="25">
        <v>0.378706680957485</v>
      </c>
      <c r="R10" s="25">
        <v>1.3183279742765299</v>
      </c>
      <c r="S10" s="25">
        <v>12.3186852447303</v>
      </c>
      <c r="T10" s="8">
        <v>0</v>
      </c>
      <c r="U10" s="8">
        <v>0</v>
      </c>
      <c r="V10" s="8">
        <v>0</v>
      </c>
      <c r="W10" s="8">
        <v>0</v>
      </c>
      <c r="X10" s="15">
        <v>1.7813765182186241</v>
      </c>
      <c r="Y10" s="15">
        <v>72.874493927125499</v>
      </c>
      <c r="Z10" s="15">
        <v>0</v>
      </c>
      <c r="AA10" s="15">
        <v>0</v>
      </c>
      <c r="AB10" s="15">
        <v>2.2672064777327936</v>
      </c>
      <c r="AC10" s="15">
        <v>23.07692307692308</v>
      </c>
      <c r="AD10" s="8">
        <v>0</v>
      </c>
      <c r="AE10" s="8">
        <v>0</v>
      </c>
      <c r="AF10" s="8">
        <v>0</v>
      </c>
      <c r="AG10" s="11">
        <v>1.73</v>
      </c>
      <c r="AH10" s="11">
        <v>1.3</v>
      </c>
      <c r="AI10" s="10">
        <f t="shared" si="0"/>
        <v>1.3307692307692307</v>
      </c>
      <c r="AJ10" s="13">
        <v>84.584980237153601</v>
      </c>
      <c r="AK10" s="14">
        <v>15.415019762846434</v>
      </c>
      <c r="AL10" s="49">
        <v>7.98</v>
      </c>
      <c r="AM10" s="49">
        <v>14</v>
      </c>
      <c r="AN10" s="50">
        <v>128</v>
      </c>
      <c r="AO10" s="49">
        <v>3</v>
      </c>
      <c r="AP10" s="50">
        <v>0.3</v>
      </c>
      <c r="AQ10" s="51">
        <v>0.47</v>
      </c>
      <c r="AR10" s="50">
        <v>4.7</v>
      </c>
      <c r="AS10" s="52">
        <v>80</v>
      </c>
      <c r="AT10" s="50">
        <v>11.3</v>
      </c>
      <c r="AU10" s="52">
        <v>65</v>
      </c>
      <c r="AV10" s="49">
        <v>23.3</v>
      </c>
      <c r="AW10" s="49">
        <v>4.8899999999999997</v>
      </c>
      <c r="AX10" s="49">
        <v>2.6</v>
      </c>
      <c r="AY10" s="51">
        <v>0.09</v>
      </c>
      <c r="AZ10" s="49">
        <v>1.48</v>
      </c>
      <c r="BA10" s="52">
        <v>43.8</v>
      </c>
      <c r="BB10" s="52">
        <v>92.7</v>
      </c>
      <c r="BC10" s="50">
        <v>1.22</v>
      </c>
      <c r="BD10" s="50">
        <v>430</v>
      </c>
      <c r="BE10" s="50">
        <v>3.5</v>
      </c>
      <c r="BF10" s="49">
        <v>1.639</v>
      </c>
      <c r="BG10" s="49">
        <v>19.2</v>
      </c>
      <c r="BH10" s="50">
        <v>26.4</v>
      </c>
      <c r="BI10" s="53">
        <v>7.0000000000000007E-2</v>
      </c>
      <c r="BJ10" s="52">
        <v>43.6</v>
      </c>
      <c r="BK10" s="52">
        <v>85.9</v>
      </c>
      <c r="BL10" s="49">
        <v>1.9</v>
      </c>
      <c r="BM10" s="50">
        <v>0.4</v>
      </c>
      <c r="BN10" s="49">
        <v>11</v>
      </c>
      <c r="BO10" s="50">
        <v>8.1</v>
      </c>
      <c r="BP10" s="50">
        <v>95</v>
      </c>
      <c r="BQ10" s="50">
        <v>1.2</v>
      </c>
      <c r="BR10" s="50">
        <v>14.1</v>
      </c>
      <c r="BS10" s="51">
        <v>0.51600000000000001</v>
      </c>
      <c r="BT10" s="50">
        <v>1</v>
      </c>
      <c r="BU10" s="49">
        <v>4.8</v>
      </c>
      <c r="BV10" s="50">
        <v>83</v>
      </c>
      <c r="BW10" s="49">
        <v>1.4</v>
      </c>
      <c r="BX10" s="49">
        <v>14.4</v>
      </c>
      <c r="BY10" s="52">
        <v>1067</v>
      </c>
      <c r="BZ10" s="52">
        <v>73.900000000000006</v>
      </c>
      <c r="CA10" s="58"/>
      <c r="CB10" s="58"/>
      <c r="CC10" s="58"/>
      <c r="CD10" s="58"/>
    </row>
    <row r="11" spans="1:82" ht="13.8" x14ac:dyDescent="0.25">
      <c r="A11" s="46" t="s">
        <v>85</v>
      </c>
      <c r="B11" s="21">
        <v>19</v>
      </c>
      <c r="C11" s="13">
        <v>1998</v>
      </c>
      <c r="D11" s="21" t="s">
        <v>1</v>
      </c>
      <c r="E11" s="22">
        <v>30.291333776560101</v>
      </c>
      <c r="F11" s="23">
        <v>3.5149045264130101</v>
      </c>
      <c r="G11" s="23">
        <v>2.0648757256667202E-2</v>
      </c>
      <c r="H11" s="23">
        <v>0.757663013336492</v>
      </c>
      <c r="I11" s="21" t="s">
        <v>0</v>
      </c>
      <c r="J11" s="23" t="s">
        <v>2</v>
      </c>
      <c r="K11" s="23" t="s">
        <v>3</v>
      </c>
      <c r="L11" s="22">
        <v>152.5</v>
      </c>
      <c r="M11" s="24">
        <v>76.5</v>
      </c>
      <c r="N11" s="23"/>
      <c r="O11" s="25">
        <v>30.649011982024899</v>
      </c>
      <c r="P11" s="25">
        <v>69.350988017975098</v>
      </c>
      <c r="Q11" s="25">
        <v>1.0692641485251799</v>
      </c>
      <c r="R11" s="25">
        <v>1.52241975941557</v>
      </c>
      <c r="S11" s="25">
        <v>14.9669516817108</v>
      </c>
      <c r="T11" s="8">
        <v>0</v>
      </c>
      <c r="U11" s="8">
        <v>3.1161473087818701</v>
      </c>
      <c r="V11" s="8">
        <v>0</v>
      </c>
      <c r="W11" s="8">
        <v>0</v>
      </c>
      <c r="X11" s="15">
        <v>5.0991501416430589</v>
      </c>
      <c r="Y11" s="15">
        <v>67.988668555240807</v>
      </c>
      <c r="Z11" s="15">
        <v>0</v>
      </c>
      <c r="AA11" s="15">
        <v>3.0807365439093477</v>
      </c>
      <c r="AB11" s="15">
        <v>1.8059490084985834</v>
      </c>
      <c r="AC11" s="15">
        <v>18.909348441926348</v>
      </c>
      <c r="AD11" s="8">
        <v>0</v>
      </c>
      <c r="AE11" s="8">
        <v>0</v>
      </c>
      <c r="AF11" s="8">
        <v>0</v>
      </c>
      <c r="AG11" s="4">
        <v>1.58</v>
      </c>
      <c r="AH11" s="5">
        <v>1.5</v>
      </c>
      <c r="AI11" s="10">
        <f t="shared" si="0"/>
        <v>1.0533333333333335</v>
      </c>
      <c r="AJ11" s="13">
        <v>88</v>
      </c>
      <c r="AK11" s="14">
        <v>12.252964426876998</v>
      </c>
      <c r="AL11" s="49">
        <v>7.81</v>
      </c>
      <c r="AM11" s="49">
        <v>14</v>
      </c>
      <c r="AN11" s="50">
        <v>163</v>
      </c>
      <c r="AO11" s="49">
        <v>3</v>
      </c>
      <c r="AP11" s="50">
        <v>0.3</v>
      </c>
      <c r="AQ11" s="51">
        <v>0.42</v>
      </c>
      <c r="AR11" s="50">
        <v>4.5999999999999996</v>
      </c>
      <c r="AS11" s="52">
        <v>77</v>
      </c>
      <c r="AT11" s="50">
        <v>10.6</v>
      </c>
      <c r="AU11" s="52">
        <v>67</v>
      </c>
      <c r="AV11" s="49">
        <v>23.1</v>
      </c>
      <c r="AW11" s="49">
        <v>4.83</v>
      </c>
      <c r="AX11" s="49">
        <v>2.5</v>
      </c>
      <c r="AY11" s="51">
        <v>7.0000000000000007E-2</v>
      </c>
      <c r="AZ11" s="49">
        <v>1.51</v>
      </c>
      <c r="BA11" s="52">
        <v>36.1</v>
      </c>
      <c r="BB11" s="52">
        <v>90.1</v>
      </c>
      <c r="BC11" s="50">
        <v>1.22</v>
      </c>
      <c r="BD11" s="50">
        <v>434</v>
      </c>
      <c r="BE11" s="50">
        <v>4</v>
      </c>
      <c r="BF11" s="49">
        <v>1.661</v>
      </c>
      <c r="BG11" s="49">
        <v>19.2</v>
      </c>
      <c r="BH11" s="50">
        <v>26.7</v>
      </c>
      <c r="BI11" s="53">
        <v>7.0000000000000007E-2</v>
      </c>
      <c r="BJ11" s="52">
        <v>45.5</v>
      </c>
      <c r="BK11" s="52">
        <v>83.7</v>
      </c>
      <c r="BL11" s="49">
        <v>1.8</v>
      </c>
      <c r="BM11" s="50">
        <v>0.5</v>
      </c>
      <c r="BN11" s="49">
        <v>13</v>
      </c>
      <c r="BO11" s="50">
        <v>8.3000000000000007</v>
      </c>
      <c r="BP11" s="50">
        <v>84</v>
      </c>
      <c r="BQ11" s="50">
        <v>1.3</v>
      </c>
      <c r="BR11" s="50">
        <v>13.2</v>
      </c>
      <c r="BS11" s="51">
        <v>0.53100000000000003</v>
      </c>
      <c r="BT11" s="50">
        <v>1</v>
      </c>
      <c r="BU11" s="49">
        <v>4.9000000000000004</v>
      </c>
      <c r="BV11" s="50">
        <v>85</v>
      </c>
      <c r="BW11" s="49">
        <v>1.6</v>
      </c>
      <c r="BX11" s="49">
        <v>13.5</v>
      </c>
      <c r="BY11" s="52">
        <v>1056</v>
      </c>
      <c r="BZ11" s="52">
        <v>77.8</v>
      </c>
      <c r="CA11" s="44">
        <v>-22.995999999999999</v>
      </c>
      <c r="CB11" s="43">
        <v>0.17250840000000001</v>
      </c>
      <c r="CC11" s="18">
        <v>8.1869296000000009</v>
      </c>
      <c r="CD11" s="18">
        <v>9.158974287628892</v>
      </c>
    </row>
    <row r="12" spans="1:82" ht="13.8" x14ac:dyDescent="0.25">
      <c r="A12" s="46" t="s">
        <v>138</v>
      </c>
      <c r="B12" s="21">
        <v>22</v>
      </c>
      <c r="C12" s="13">
        <v>1991</v>
      </c>
      <c r="D12" s="21" t="s">
        <v>1</v>
      </c>
      <c r="E12" s="22">
        <v>27.951976124557799</v>
      </c>
      <c r="F12" s="23">
        <v>3.1472640606200502</v>
      </c>
      <c r="G12" s="23">
        <v>-0.12393373597342899</v>
      </c>
      <c r="H12" s="23">
        <v>0.76369792726160302</v>
      </c>
      <c r="I12" s="21" t="s">
        <v>0</v>
      </c>
      <c r="J12" s="22" t="s">
        <v>4</v>
      </c>
      <c r="K12" s="22" t="s">
        <v>3</v>
      </c>
      <c r="L12" s="24">
        <v>76.5</v>
      </c>
      <c r="M12" s="22">
        <v>152.5</v>
      </c>
      <c r="N12" s="23"/>
      <c r="O12" s="25">
        <v>34.211721805520199</v>
      </c>
      <c r="P12" s="25">
        <v>65.788278194479801</v>
      </c>
      <c r="Q12" s="25">
        <v>0.54001642942752892</v>
      </c>
      <c r="R12" s="25">
        <v>1.35879445708822</v>
      </c>
      <c r="S12" s="25">
        <v>13.158355441237902</v>
      </c>
      <c r="T12" s="8">
        <v>2.5024061597690093</v>
      </c>
      <c r="U12" s="8">
        <v>0</v>
      </c>
      <c r="V12" s="8">
        <v>0</v>
      </c>
      <c r="W12" s="8">
        <v>0</v>
      </c>
      <c r="X12" s="15">
        <v>1.4116137311517489</v>
      </c>
      <c r="Y12" s="15">
        <v>83.734359961501454</v>
      </c>
      <c r="Z12" s="15">
        <v>0</v>
      </c>
      <c r="AA12" s="15">
        <v>2.694898941289702</v>
      </c>
      <c r="AB12" s="15">
        <v>1.6682707731793394</v>
      </c>
      <c r="AC12" s="15">
        <v>7.9884504331087607</v>
      </c>
      <c r="AD12" s="8">
        <v>0</v>
      </c>
      <c r="AE12" s="8">
        <v>0</v>
      </c>
      <c r="AF12" s="8">
        <v>0</v>
      </c>
      <c r="AG12" s="11">
        <v>1.6</v>
      </c>
      <c r="AH12" s="11">
        <v>1.35</v>
      </c>
      <c r="AI12" s="10">
        <f t="shared" si="0"/>
        <v>1.1851851851851851</v>
      </c>
      <c r="AJ12" s="13">
        <v>84.980237154148739</v>
      </c>
      <c r="AK12" s="14">
        <v>15.019762845851307</v>
      </c>
      <c r="AL12" s="49">
        <v>7.62</v>
      </c>
      <c r="AM12" s="49">
        <v>14</v>
      </c>
      <c r="AN12" s="50">
        <v>235</v>
      </c>
      <c r="AO12" s="49">
        <v>3</v>
      </c>
      <c r="AP12" s="50">
        <v>0.3</v>
      </c>
      <c r="AQ12" s="51">
        <v>0.36</v>
      </c>
      <c r="AR12" s="50">
        <v>4.5</v>
      </c>
      <c r="AS12" s="52">
        <v>83</v>
      </c>
      <c r="AT12" s="50">
        <v>11</v>
      </c>
      <c r="AU12" s="52">
        <v>87</v>
      </c>
      <c r="AV12" s="49">
        <v>21.4</v>
      </c>
      <c r="AW12" s="49">
        <v>4.6100000000000003</v>
      </c>
      <c r="AX12" s="49">
        <v>2.2999999999999998</v>
      </c>
      <c r="AY12" s="51">
        <v>7.0000000000000007E-2</v>
      </c>
      <c r="AZ12" s="49">
        <v>1.62</v>
      </c>
      <c r="BA12" s="52">
        <v>40.299999999999997</v>
      </c>
      <c r="BB12" s="52">
        <v>95.5</v>
      </c>
      <c r="BC12" s="50">
        <v>1.26</v>
      </c>
      <c r="BD12" s="50">
        <v>379</v>
      </c>
      <c r="BE12" s="50">
        <v>6.4</v>
      </c>
      <c r="BF12" s="49">
        <v>2.0459999999999998</v>
      </c>
      <c r="BG12" s="49">
        <v>18.7</v>
      </c>
      <c r="BH12" s="50">
        <v>40.799999999999997</v>
      </c>
      <c r="BI12" s="53">
        <v>6.7000000000000004E-2</v>
      </c>
      <c r="BJ12" s="52">
        <v>62.9</v>
      </c>
      <c r="BK12" s="52">
        <v>85.6</v>
      </c>
      <c r="BL12" s="49">
        <v>1.6</v>
      </c>
      <c r="BM12" s="50">
        <v>0.4</v>
      </c>
      <c r="BN12" s="49">
        <v>12</v>
      </c>
      <c r="BO12" s="50">
        <v>10.8</v>
      </c>
      <c r="BP12" s="50">
        <v>91</v>
      </c>
      <c r="BQ12" s="50">
        <v>1.2</v>
      </c>
      <c r="BR12" s="50">
        <v>14.8</v>
      </c>
      <c r="BS12" s="51">
        <v>0.505</v>
      </c>
      <c r="BT12" s="50">
        <v>0.9</v>
      </c>
      <c r="BU12" s="49">
        <v>5.0999999999999996</v>
      </c>
      <c r="BV12" s="50">
        <v>82</v>
      </c>
      <c r="BW12" s="49">
        <v>1.4</v>
      </c>
      <c r="BX12" s="49">
        <v>14.9</v>
      </c>
      <c r="BY12" s="52">
        <v>959</v>
      </c>
      <c r="BZ12" s="52">
        <v>67.7</v>
      </c>
      <c r="CA12" s="58"/>
      <c r="CB12" s="58"/>
      <c r="CC12" s="58"/>
      <c r="CD12" s="58"/>
    </row>
    <row r="13" spans="1:82" ht="13.8" x14ac:dyDescent="0.25">
      <c r="A13" s="46" t="s">
        <v>86</v>
      </c>
      <c r="B13" s="21">
        <v>24</v>
      </c>
      <c r="C13" s="13">
        <v>1989</v>
      </c>
      <c r="D13" s="21" t="s">
        <v>1</v>
      </c>
      <c r="E13" s="22">
        <v>26.405942697459299</v>
      </c>
      <c r="F13" s="23">
        <v>3.1587878527915101</v>
      </c>
      <c r="G13" s="23">
        <v>-5.95980807034098E-2</v>
      </c>
      <c r="H13" s="23">
        <v>0.76057659995002103</v>
      </c>
      <c r="I13" s="21" t="s">
        <v>0</v>
      </c>
      <c r="J13" s="22" t="s">
        <v>2</v>
      </c>
      <c r="K13" s="22" t="s">
        <v>3</v>
      </c>
      <c r="L13" s="24">
        <v>76.5</v>
      </c>
      <c r="M13" s="22">
        <v>152.5</v>
      </c>
      <c r="N13" s="23"/>
      <c r="O13" s="25">
        <v>30.431455867287401</v>
      </c>
      <c r="P13" s="25">
        <v>69.568544132712589</v>
      </c>
      <c r="Q13" s="25">
        <v>0.31269456935316498</v>
      </c>
      <c r="R13" s="25">
        <v>1.0709097198201301</v>
      </c>
      <c r="S13" s="25">
        <v>12.957454168107899</v>
      </c>
      <c r="T13" s="8">
        <v>0</v>
      </c>
      <c r="U13" s="8">
        <v>0</v>
      </c>
      <c r="V13" s="8">
        <v>0</v>
      </c>
      <c r="W13" s="8">
        <v>0</v>
      </c>
      <c r="X13" s="15">
        <v>3.0146767155890517</v>
      </c>
      <c r="Y13" s="15">
        <v>74.970249900832997</v>
      </c>
      <c r="Z13" s="15">
        <v>0</v>
      </c>
      <c r="AA13" s="15">
        <v>0</v>
      </c>
      <c r="AB13" s="15">
        <v>1.6660055533518447</v>
      </c>
      <c r="AC13" s="15">
        <v>18.841729472431574</v>
      </c>
      <c r="AD13" s="8">
        <v>1.5073383577945259</v>
      </c>
      <c r="AE13" s="8">
        <v>0</v>
      </c>
      <c r="AF13" s="8">
        <v>0</v>
      </c>
      <c r="AG13" s="11">
        <v>1.56</v>
      </c>
      <c r="AH13" s="11">
        <v>1.1499999999999999</v>
      </c>
      <c r="AI13" s="10">
        <f t="shared" si="0"/>
        <v>1.3565217391304349</v>
      </c>
      <c r="AJ13" s="13">
        <v>84.251968503936467</v>
      </c>
      <c r="AK13" s="14">
        <v>15.748031496065453</v>
      </c>
      <c r="AL13" s="49">
        <v>8.35</v>
      </c>
      <c r="AM13" s="49">
        <v>14</v>
      </c>
      <c r="AN13" s="50">
        <v>266</v>
      </c>
      <c r="AO13" s="49">
        <v>3</v>
      </c>
      <c r="AP13" s="50">
        <v>0.3</v>
      </c>
      <c r="AQ13" s="51">
        <v>0.39</v>
      </c>
      <c r="AR13" s="50">
        <v>4.3</v>
      </c>
      <c r="AS13" s="52">
        <v>85</v>
      </c>
      <c r="AT13" s="50">
        <v>11.7</v>
      </c>
      <c r="AU13" s="52">
        <v>72</v>
      </c>
      <c r="AV13" s="49">
        <v>21.5</v>
      </c>
      <c r="AW13" s="49">
        <v>4.82</v>
      </c>
      <c r="AX13" s="49">
        <v>2.2999999999999998</v>
      </c>
      <c r="AY13" s="51">
        <v>0.08</v>
      </c>
      <c r="AZ13" s="49">
        <v>1.42</v>
      </c>
      <c r="BA13" s="52">
        <v>44.8</v>
      </c>
      <c r="BB13" s="52">
        <v>92</v>
      </c>
      <c r="BC13" s="50">
        <v>1.3</v>
      </c>
      <c r="BD13" s="50">
        <v>389</v>
      </c>
      <c r="BE13" s="50">
        <v>3.3</v>
      </c>
      <c r="BF13" s="49">
        <v>1.7190000000000001</v>
      </c>
      <c r="BG13" s="49">
        <v>16.899999999999999</v>
      </c>
      <c r="BH13" s="50">
        <v>26.8</v>
      </c>
      <c r="BI13" s="53">
        <v>7.0000000000000007E-2</v>
      </c>
      <c r="BJ13" s="52">
        <v>42.4</v>
      </c>
      <c r="BK13" s="52">
        <v>93.5</v>
      </c>
      <c r="BL13" s="49">
        <v>1.6</v>
      </c>
      <c r="BM13" s="50">
        <v>0.5</v>
      </c>
      <c r="BN13" s="49">
        <v>13</v>
      </c>
      <c r="BO13" s="50">
        <v>8.4</v>
      </c>
      <c r="BP13" s="50">
        <v>90</v>
      </c>
      <c r="BQ13" s="50">
        <v>1.3</v>
      </c>
      <c r="BR13" s="50">
        <v>16.3</v>
      </c>
      <c r="BS13" s="51">
        <v>0.495</v>
      </c>
      <c r="BT13" s="50">
        <v>0.9</v>
      </c>
      <c r="BU13" s="49">
        <v>4.7</v>
      </c>
      <c r="BV13" s="50">
        <v>88</v>
      </c>
      <c r="BW13" s="49">
        <v>1.3</v>
      </c>
      <c r="BX13" s="49">
        <v>15.5</v>
      </c>
      <c r="BY13" s="52">
        <v>975</v>
      </c>
      <c r="BZ13" s="52">
        <v>75.2</v>
      </c>
      <c r="CA13" s="44">
        <v>-22.61</v>
      </c>
      <c r="CB13" s="43">
        <v>0.17058139999999999</v>
      </c>
      <c r="CC13" s="18">
        <v>8.1401344000000009</v>
      </c>
      <c r="CD13" s="18">
        <v>9.1451940246709196</v>
      </c>
    </row>
    <row r="14" spans="1:82" ht="13.8" x14ac:dyDescent="0.25">
      <c r="A14" s="46" t="s">
        <v>139</v>
      </c>
      <c r="B14" s="47">
        <v>26.5</v>
      </c>
      <c r="C14" s="13">
        <v>1982.985450184691</v>
      </c>
      <c r="D14" s="21" t="s">
        <v>1</v>
      </c>
      <c r="E14" s="22">
        <v>28.067118148475501</v>
      </c>
      <c r="F14" s="23">
        <v>3.5337204859646998</v>
      </c>
      <c r="G14" s="23">
        <v>9.9579632419276407E-2</v>
      </c>
      <c r="H14" s="23">
        <v>0.79148123927435399</v>
      </c>
      <c r="I14" s="21" t="s">
        <v>0</v>
      </c>
      <c r="J14" s="22" t="s">
        <v>2</v>
      </c>
      <c r="K14" s="22" t="s">
        <v>3</v>
      </c>
      <c r="L14" s="22">
        <v>152.5</v>
      </c>
      <c r="M14" s="24">
        <v>76.5</v>
      </c>
      <c r="N14" s="23"/>
      <c r="O14" s="25">
        <v>24.8168221004602</v>
      </c>
      <c r="P14" s="25">
        <v>75.1831778995398</v>
      </c>
      <c r="Q14" s="25">
        <v>0.52620805086276401</v>
      </c>
      <c r="R14" s="25">
        <v>1.14393054535384</v>
      </c>
      <c r="S14" s="25">
        <v>14.904812937252402</v>
      </c>
      <c r="T14" s="8">
        <v>0</v>
      </c>
      <c r="U14" s="8">
        <v>0</v>
      </c>
      <c r="V14" s="8">
        <v>0</v>
      </c>
      <c r="W14" s="8">
        <v>0</v>
      </c>
      <c r="X14" s="15">
        <v>3.6644165863066536</v>
      </c>
      <c r="Y14" s="15">
        <v>77.145612343297969</v>
      </c>
      <c r="Z14" s="15">
        <v>0</v>
      </c>
      <c r="AA14" s="15">
        <v>0</v>
      </c>
      <c r="AB14" s="15">
        <v>2.314368370298939</v>
      </c>
      <c r="AC14" s="15">
        <v>15.814850530376082</v>
      </c>
      <c r="AD14" s="8">
        <v>1.0607521697203472</v>
      </c>
      <c r="AE14" s="8">
        <v>0</v>
      </c>
      <c r="AF14" s="8">
        <v>1.3500482160077143</v>
      </c>
      <c r="AG14" s="4">
        <v>1.64</v>
      </c>
      <c r="AH14" s="5">
        <v>1.28</v>
      </c>
      <c r="AI14" s="10">
        <f t="shared" si="0"/>
        <v>1.28125</v>
      </c>
      <c r="AJ14" s="13">
        <v>85</v>
      </c>
      <c r="AK14" s="14">
        <v>15.476190476191062</v>
      </c>
      <c r="AL14" s="49">
        <v>7.58</v>
      </c>
      <c r="AM14" s="49">
        <v>13</v>
      </c>
      <c r="AN14" s="50">
        <v>272</v>
      </c>
      <c r="AO14" s="49">
        <v>2</v>
      </c>
      <c r="AP14" s="50">
        <v>0.3</v>
      </c>
      <c r="AQ14" s="51">
        <v>0.35</v>
      </c>
      <c r="AR14" s="50">
        <v>3.9</v>
      </c>
      <c r="AS14" s="52">
        <v>69</v>
      </c>
      <c r="AT14" s="50">
        <v>11.5</v>
      </c>
      <c r="AU14" s="52">
        <v>67</v>
      </c>
      <c r="AV14" s="49">
        <v>21.8</v>
      </c>
      <c r="AW14" s="49">
        <v>4.6900000000000004</v>
      </c>
      <c r="AX14" s="49">
        <v>2.2000000000000002</v>
      </c>
      <c r="AY14" s="51">
        <v>0.09</v>
      </c>
      <c r="AZ14" s="49">
        <v>1.44</v>
      </c>
      <c r="BA14" s="52">
        <v>35.1</v>
      </c>
      <c r="BB14" s="52">
        <v>86.5</v>
      </c>
      <c r="BC14" s="50">
        <v>1.29</v>
      </c>
      <c r="BD14" s="50">
        <v>366</v>
      </c>
      <c r="BE14" s="50">
        <v>3</v>
      </c>
      <c r="BF14" s="49">
        <v>1.76</v>
      </c>
      <c r="BG14" s="49">
        <v>17.7</v>
      </c>
      <c r="BH14" s="50">
        <v>25.6</v>
      </c>
      <c r="BI14" s="53">
        <v>7.0999999999999994E-2</v>
      </c>
      <c r="BJ14" s="52">
        <v>40.700000000000003</v>
      </c>
      <c r="BK14" s="52">
        <v>84.9</v>
      </c>
      <c r="BL14" s="49">
        <v>1.5</v>
      </c>
      <c r="BM14" s="50">
        <v>0.5</v>
      </c>
      <c r="BN14" s="49">
        <v>11</v>
      </c>
      <c r="BO14" s="50">
        <v>8.1999999999999993</v>
      </c>
      <c r="BP14" s="50">
        <v>80</v>
      </c>
      <c r="BQ14" s="50">
        <v>1.2</v>
      </c>
      <c r="BR14" s="50">
        <v>12.3</v>
      </c>
      <c r="BS14" s="51">
        <v>0.49299999999999999</v>
      </c>
      <c r="BT14" s="50">
        <v>0.9</v>
      </c>
      <c r="BU14" s="49">
        <v>4.4000000000000004</v>
      </c>
      <c r="BV14" s="50">
        <v>85</v>
      </c>
      <c r="BW14" s="49">
        <v>1.4</v>
      </c>
      <c r="BX14" s="49">
        <v>13.7</v>
      </c>
      <c r="BY14" s="52">
        <v>925</v>
      </c>
      <c r="BZ14" s="52">
        <v>70.599999999999994</v>
      </c>
      <c r="CA14" s="58"/>
      <c r="CB14" s="58"/>
      <c r="CC14" s="58"/>
      <c r="CD14" s="58"/>
    </row>
    <row r="15" spans="1:82" ht="13.8" x14ac:dyDescent="0.25">
      <c r="A15" s="46" t="s">
        <v>140</v>
      </c>
      <c r="B15" s="21">
        <v>29</v>
      </c>
      <c r="C15" s="13">
        <v>1979.9652096360769</v>
      </c>
      <c r="D15" s="21" t="s">
        <v>1</v>
      </c>
      <c r="E15" s="22">
        <v>29.470997877491602</v>
      </c>
      <c r="F15" s="23">
        <v>3.5029461390005299</v>
      </c>
      <c r="G15" s="23">
        <v>3.9657651702597302E-2</v>
      </c>
      <c r="H15" s="23">
        <v>0.76305381215426005</v>
      </c>
      <c r="I15" s="21" t="s">
        <v>0</v>
      </c>
      <c r="J15" s="22" t="s">
        <v>2</v>
      </c>
      <c r="K15" s="22" t="s">
        <v>3</v>
      </c>
      <c r="L15" s="22">
        <v>152.5</v>
      </c>
      <c r="M15" s="24">
        <v>76.5</v>
      </c>
      <c r="N15" s="23"/>
      <c r="O15" s="25">
        <v>29.097535818227399</v>
      </c>
      <c r="P15" s="25">
        <v>70.902464181772601</v>
      </c>
      <c r="Q15" s="25">
        <v>0.88498243603853488</v>
      </c>
      <c r="R15" s="25">
        <v>1.46843763662953</v>
      </c>
      <c r="S15" s="25">
        <v>14.167257157502799</v>
      </c>
      <c r="T15" s="8">
        <v>0</v>
      </c>
      <c r="U15" s="8">
        <v>0</v>
      </c>
      <c r="V15" s="8">
        <v>0</v>
      </c>
      <c r="W15" s="8">
        <v>0</v>
      </c>
      <c r="X15" s="15">
        <v>1.9019019019019021</v>
      </c>
      <c r="Y15" s="15">
        <v>81.081081081081095</v>
      </c>
      <c r="Z15" s="15">
        <v>0</v>
      </c>
      <c r="AA15" s="15">
        <v>0</v>
      </c>
      <c r="AB15" s="15">
        <v>1.4014014014014013</v>
      </c>
      <c r="AC15" s="15">
        <v>12.912912912912912</v>
      </c>
      <c r="AD15" s="8">
        <v>2.7027027027027031</v>
      </c>
      <c r="AE15" s="8">
        <v>0</v>
      </c>
      <c r="AF15" s="8">
        <v>0</v>
      </c>
      <c r="AG15" s="11">
        <v>1.47</v>
      </c>
      <c r="AH15" s="11">
        <v>1.01</v>
      </c>
      <c r="AI15" s="10">
        <f t="shared" si="0"/>
        <v>1.4554455445544554</v>
      </c>
      <c r="AJ15" s="13">
        <v>85.714285714286149</v>
      </c>
      <c r="AK15" s="14">
        <v>14.285714285712007</v>
      </c>
      <c r="AL15" s="49">
        <v>8.16</v>
      </c>
      <c r="AM15" s="49">
        <v>14</v>
      </c>
      <c r="AN15" s="50">
        <v>269</v>
      </c>
      <c r="AO15" s="49">
        <v>3</v>
      </c>
      <c r="AP15" s="50">
        <v>0.3</v>
      </c>
      <c r="AQ15" s="51">
        <v>0.4</v>
      </c>
      <c r="AR15" s="50">
        <v>4.5</v>
      </c>
      <c r="AS15" s="52">
        <v>85</v>
      </c>
      <c r="AT15" s="50">
        <v>11.8</v>
      </c>
      <c r="AU15" s="52">
        <v>66</v>
      </c>
      <c r="AV15" s="49">
        <v>22.5</v>
      </c>
      <c r="AW15" s="49">
        <v>4.91</v>
      </c>
      <c r="AX15" s="49">
        <v>2.2999999999999998</v>
      </c>
      <c r="AY15" s="51">
        <v>0.1</v>
      </c>
      <c r="AZ15" s="49">
        <v>1.55</v>
      </c>
      <c r="BA15" s="52">
        <v>40.4</v>
      </c>
      <c r="BB15" s="52">
        <v>91.5</v>
      </c>
      <c r="BC15" s="50">
        <v>1.31</v>
      </c>
      <c r="BD15" s="50">
        <v>376</v>
      </c>
      <c r="BE15" s="50">
        <v>2.6</v>
      </c>
      <c r="BF15" s="49">
        <v>1.712</v>
      </c>
      <c r="BG15" s="49">
        <v>19.600000000000001</v>
      </c>
      <c r="BH15" s="50">
        <v>26.8</v>
      </c>
      <c r="BI15" s="53">
        <v>7.2999999999999995E-2</v>
      </c>
      <c r="BJ15" s="52">
        <v>44.8</v>
      </c>
      <c r="BK15" s="52">
        <v>92.5</v>
      </c>
      <c r="BL15" s="49">
        <v>1.5</v>
      </c>
      <c r="BM15" s="50">
        <v>0.5</v>
      </c>
      <c r="BN15" s="49">
        <v>11</v>
      </c>
      <c r="BO15" s="50">
        <v>8.5</v>
      </c>
      <c r="BP15" s="50">
        <v>83</v>
      </c>
      <c r="BQ15" s="50">
        <v>1.3</v>
      </c>
      <c r="BR15" s="50">
        <v>13.6</v>
      </c>
      <c r="BS15" s="51">
        <v>0.53500000000000003</v>
      </c>
      <c r="BT15" s="50">
        <v>0.8</v>
      </c>
      <c r="BU15" s="49">
        <v>4.5999999999999996</v>
      </c>
      <c r="BV15" s="50">
        <v>89</v>
      </c>
      <c r="BW15" s="49">
        <v>1.4</v>
      </c>
      <c r="BX15" s="49">
        <v>15.9</v>
      </c>
      <c r="BY15" s="52">
        <v>932</v>
      </c>
      <c r="BZ15" s="52">
        <v>63.3</v>
      </c>
      <c r="CA15" s="58"/>
      <c r="CB15" s="58"/>
      <c r="CC15" s="58"/>
      <c r="CD15" s="58"/>
    </row>
    <row r="16" spans="1:82" ht="13.8" x14ac:dyDescent="0.25">
      <c r="A16" s="46" t="s">
        <v>112</v>
      </c>
      <c r="B16" s="21">
        <v>32</v>
      </c>
      <c r="C16" s="13">
        <v>1976.9449690874631</v>
      </c>
      <c r="D16" s="21" t="s">
        <v>1</v>
      </c>
      <c r="E16" s="22">
        <v>26.737178421230201</v>
      </c>
      <c r="F16" s="23">
        <v>3.1943607956070501</v>
      </c>
      <c r="G16" s="23">
        <v>-5.2421335439316E-2</v>
      </c>
      <c r="H16" s="23">
        <v>0.76200176497235195</v>
      </c>
      <c r="I16" s="21" t="s">
        <v>0</v>
      </c>
      <c r="J16" s="22" t="s">
        <v>2</v>
      </c>
      <c r="K16" s="22" t="s">
        <v>3</v>
      </c>
      <c r="L16" s="24">
        <v>76.5</v>
      </c>
      <c r="M16" s="22">
        <v>152.5</v>
      </c>
      <c r="N16" s="23"/>
      <c r="O16" s="25">
        <v>30.628448473644397</v>
      </c>
      <c r="P16" s="25">
        <v>69.371551526355603</v>
      </c>
      <c r="Q16" s="25">
        <v>0.92677407187887295</v>
      </c>
      <c r="R16" s="25">
        <v>1.3632200010776399</v>
      </c>
      <c r="S16" s="25">
        <v>13.413079009285699</v>
      </c>
      <c r="T16" s="8">
        <v>0</v>
      </c>
      <c r="U16" s="8">
        <v>0</v>
      </c>
      <c r="V16" s="8">
        <v>0</v>
      </c>
      <c r="W16" s="8">
        <v>0</v>
      </c>
      <c r="X16" s="15">
        <v>0</v>
      </c>
      <c r="Y16" s="15">
        <v>87.352138307552323</v>
      </c>
      <c r="Z16" s="15">
        <v>0</v>
      </c>
      <c r="AA16" s="15">
        <v>0</v>
      </c>
      <c r="AB16" s="15">
        <v>1.455868971792539</v>
      </c>
      <c r="AC16" s="15">
        <v>11.191992720655138</v>
      </c>
      <c r="AD16" s="8">
        <v>0</v>
      </c>
      <c r="AE16" s="8">
        <v>0</v>
      </c>
      <c r="AF16" s="8">
        <v>0</v>
      </c>
      <c r="AG16" s="11">
        <v>1.52</v>
      </c>
      <c r="AH16" s="11">
        <v>0.96199999999999997</v>
      </c>
      <c r="AI16" s="10">
        <f t="shared" si="0"/>
        <v>1.5800415800415801</v>
      </c>
      <c r="AJ16" s="13">
        <v>84.462151394420786</v>
      </c>
      <c r="AK16" s="14">
        <v>15.537848605578278</v>
      </c>
      <c r="AL16" s="49">
        <v>8.33</v>
      </c>
      <c r="AM16" s="49">
        <v>14</v>
      </c>
      <c r="AN16" s="50">
        <v>233</v>
      </c>
      <c r="AO16" s="49">
        <v>3</v>
      </c>
      <c r="AP16" s="50">
        <v>0.3</v>
      </c>
      <c r="AQ16" s="51">
        <v>0.38</v>
      </c>
      <c r="AR16" s="50">
        <v>4.2</v>
      </c>
      <c r="AS16" s="52">
        <v>80</v>
      </c>
      <c r="AT16" s="50">
        <v>12</v>
      </c>
      <c r="AU16" s="52">
        <v>67</v>
      </c>
      <c r="AV16" s="49">
        <v>22.9</v>
      </c>
      <c r="AW16" s="49">
        <v>4.82</v>
      </c>
      <c r="AX16" s="49">
        <v>2</v>
      </c>
      <c r="AY16" s="51">
        <v>7.0000000000000007E-2</v>
      </c>
      <c r="AZ16" s="49">
        <v>1.53</v>
      </c>
      <c r="BA16" s="52">
        <v>41.9</v>
      </c>
      <c r="BB16" s="52">
        <v>92.2</v>
      </c>
      <c r="BC16" s="50">
        <v>1.3</v>
      </c>
      <c r="BD16" s="50">
        <v>375</v>
      </c>
      <c r="BE16" s="50">
        <v>2.8</v>
      </c>
      <c r="BF16" s="49">
        <v>1.762</v>
      </c>
      <c r="BG16" s="49">
        <v>18.8</v>
      </c>
      <c r="BH16" s="50">
        <v>26.1</v>
      </c>
      <c r="BI16" s="53">
        <v>7.0000000000000007E-2</v>
      </c>
      <c r="BJ16" s="52">
        <v>42.2</v>
      </c>
      <c r="BK16" s="52">
        <v>91.5</v>
      </c>
      <c r="BL16" s="49">
        <v>1.5</v>
      </c>
      <c r="BM16" s="50">
        <v>0.5</v>
      </c>
      <c r="BN16" s="49">
        <v>12</v>
      </c>
      <c r="BO16" s="50">
        <v>8.1</v>
      </c>
      <c r="BP16" s="50">
        <v>89</v>
      </c>
      <c r="BQ16" s="50">
        <v>1.2</v>
      </c>
      <c r="BR16" s="50">
        <v>13.4</v>
      </c>
      <c r="BS16" s="51">
        <v>0.51700000000000002</v>
      </c>
      <c r="BT16" s="50">
        <v>0.8</v>
      </c>
      <c r="BU16" s="49">
        <v>4.5999999999999996</v>
      </c>
      <c r="BV16" s="50">
        <v>86</v>
      </c>
      <c r="BW16" s="49">
        <v>1.4</v>
      </c>
      <c r="BX16" s="49">
        <v>15.1</v>
      </c>
      <c r="BY16" s="52">
        <v>892</v>
      </c>
      <c r="BZ16" s="52">
        <v>69.900000000000006</v>
      </c>
      <c r="CA16" s="44">
        <v>-23.001999999999999</v>
      </c>
      <c r="CB16" s="43">
        <v>0.16273799999999999</v>
      </c>
      <c r="CC16" s="18">
        <v>8.2483482999999982</v>
      </c>
      <c r="CD16" s="18">
        <v>9.3401664024382747</v>
      </c>
    </row>
    <row r="17" spans="1:82" ht="13.8" x14ac:dyDescent="0.25">
      <c r="A17" s="46" t="s">
        <v>141</v>
      </c>
      <c r="B17" s="21">
        <v>34</v>
      </c>
      <c r="C17" s="13">
        <v>1973.924728538849</v>
      </c>
      <c r="D17" s="21" t="s">
        <v>1</v>
      </c>
      <c r="E17" s="22">
        <v>24.984871682363298</v>
      </c>
      <c r="F17" s="23">
        <v>3.21901259329133</v>
      </c>
      <c r="G17" s="23">
        <v>2.4947927897881202E-2</v>
      </c>
      <c r="H17" s="23">
        <v>0.78672342713718002</v>
      </c>
      <c r="I17" s="21" t="s">
        <v>0</v>
      </c>
      <c r="J17" s="22" t="s">
        <v>2</v>
      </c>
      <c r="K17" s="22" t="s">
        <v>3</v>
      </c>
      <c r="L17" s="22">
        <v>152.5</v>
      </c>
      <c r="M17" s="24">
        <v>76.5</v>
      </c>
      <c r="N17" s="23"/>
      <c r="O17" s="25">
        <v>25.614874628763001</v>
      </c>
      <c r="P17" s="25">
        <v>74.38512537123701</v>
      </c>
      <c r="Q17" s="25">
        <v>1.16594991538712</v>
      </c>
      <c r="R17" s="25">
        <v>1.6254987502134701</v>
      </c>
      <c r="S17" s="25">
        <v>12.257223145114999</v>
      </c>
      <c r="T17" s="8">
        <v>0</v>
      </c>
      <c r="U17" s="8">
        <v>0</v>
      </c>
      <c r="V17" s="8">
        <v>0</v>
      </c>
      <c r="W17" s="8">
        <v>0</v>
      </c>
      <c r="X17" s="15">
        <v>0</v>
      </c>
      <c r="Y17" s="15">
        <v>81.395348837209312</v>
      </c>
      <c r="Z17" s="15">
        <v>0</v>
      </c>
      <c r="AA17" s="15">
        <v>0</v>
      </c>
      <c r="AB17" s="15">
        <v>2.7131782945736442</v>
      </c>
      <c r="AC17" s="15">
        <v>15.891472868217052</v>
      </c>
      <c r="AD17" s="8">
        <v>0</v>
      </c>
      <c r="AE17" s="8">
        <v>0</v>
      </c>
      <c r="AF17" s="8">
        <v>0</v>
      </c>
      <c r="AG17" s="4">
        <v>1.41</v>
      </c>
      <c r="AH17" s="5">
        <v>1.01</v>
      </c>
      <c r="AI17" s="10">
        <f t="shared" si="0"/>
        <v>1.3960396039603959</v>
      </c>
      <c r="AJ17" s="13">
        <v>86</v>
      </c>
      <c r="AK17" s="14">
        <v>14.457831325301752</v>
      </c>
      <c r="AL17" s="49">
        <v>7.99</v>
      </c>
      <c r="AM17" s="49">
        <v>13</v>
      </c>
      <c r="AN17" s="50">
        <v>279</v>
      </c>
      <c r="AO17" s="49">
        <v>3</v>
      </c>
      <c r="AP17" s="50">
        <v>0.3</v>
      </c>
      <c r="AQ17" s="51">
        <v>0.31</v>
      </c>
      <c r="AR17" s="50">
        <v>4.2</v>
      </c>
      <c r="AS17" s="52">
        <v>80</v>
      </c>
      <c r="AT17" s="50">
        <v>10.7</v>
      </c>
      <c r="AU17" s="52">
        <v>62</v>
      </c>
      <c r="AV17" s="49">
        <v>19.8</v>
      </c>
      <c r="AW17" s="49">
        <v>4.83</v>
      </c>
      <c r="AX17" s="49">
        <v>2</v>
      </c>
      <c r="AY17" s="51">
        <v>0.1</v>
      </c>
      <c r="AZ17" s="49">
        <v>1.48</v>
      </c>
      <c r="BA17" s="52">
        <v>36.9</v>
      </c>
      <c r="BB17" s="52">
        <v>98.3</v>
      </c>
      <c r="BC17" s="50">
        <v>1.36</v>
      </c>
      <c r="BD17" s="50">
        <v>355</v>
      </c>
      <c r="BE17" s="50">
        <v>2.2999999999999998</v>
      </c>
      <c r="BF17" s="49">
        <v>1.8420000000000001</v>
      </c>
      <c r="BG17" s="49">
        <v>17.8</v>
      </c>
      <c r="BH17" s="50">
        <v>27.9</v>
      </c>
      <c r="BI17" s="53">
        <v>7.2999999999999995E-2</v>
      </c>
      <c r="BJ17" s="52">
        <v>42.6</v>
      </c>
      <c r="BK17" s="52">
        <v>86.3</v>
      </c>
      <c r="BL17" s="49">
        <v>1.3</v>
      </c>
      <c r="BM17" s="50">
        <v>0.4</v>
      </c>
      <c r="BN17" s="49">
        <v>12</v>
      </c>
      <c r="BO17" s="50">
        <v>8</v>
      </c>
      <c r="BP17" s="50">
        <v>86</v>
      </c>
      <c r="BQ17" s="50">
        <v>1.2</v>
      </c>
      <c r="BR17" s="50">
        <v>12.8</v>
      </c>
      <c r="BS17" s="51">
        <v>0.49099999999999999</v>
      </c>
      <c r="BT17" s="50">
        <v>0.8</v>
      </c>
      <c r="BU17" s="49">
        <v>4.2</v>
      </c>
      <c r="BV17" s="50">
        <v>86</v>
      </c>
      <c r="BW17" s="49">
        <v>1.2</v>
      </c>
      <c r="BX17" s="49">
        <v>13.9</v>
      </c>
      <c r="BY17" s="52">
        <v>849</v>
      </c>
      <c r="BZ17" s="52">
        <v>68.5</v>
      </c>
      <c r="CA17" s="58"/>
      <c r="CB17" s="58"/>
      <c r="CC17" s="58"/>
      <c r="CD17" s="58"/>
    </row>
    <row r="18" spans="1:82" ht="13.8" x14ac:dyDescent="0.25">
      <c r="A18" s="46" t="s">
        <v>113</v>
      </c>
      <c r="B18" s="21">
        <v>36</v>
      </c>
      <c r="C18" s="13">
        <v>1970.9044879902349</v>
      </c>
      <c r="D18" s="21" t="s">
        <v>1</v>
      </c>
      <c r="E18" s="22">
        <v>39.022501663431498</v>
      </c>
      <c r="F18" s="23">
        <v>4.2621724610571601</v>
      </c>
      <c r="G18" s="23">
        <v>-1.7194036217243299E-2</v>
      </c>
      <c r="H18" s="23">
        <v>0.83471198330017704</v>
      </c>
      <c r="I18" s="21" t="s">
        <v>5</v>
      </c>
      <c r="J18" s="22" t="s">
        <v>2</v>
      </c>
      <c r="K18" s="22" t="s">
        <v>3</v>
      </c>
      <c r="L18" s="24">
        <v>76.5</v>
      </c>
      <c r="M18" s="22">
        <v>152.5</v>
      </c>
      <c r="N18" s="22">
        <v>605</v>
      </c>
      <c r="O18" s="25">
        <v>42.439947013199095</v>
      </c>
      <c r="P18" s="25">
        <v>57.560052986800905</v>
      </c>
      <c r="Q18" s="25">
        <v>6.6829777192677398</v>
      </c>
      <c r="R18" s="25">
        <v>4.6908765741821696</v>
      </c>
      <c r="S18" s="25">
        <v>15.638739163913701</v>
      </c>
      <c r="T18" s="8">
        <v>0</v>
      </c>
      <c r="U18" s="8">
        <v>0</v>
      </c>
      <c r="V18" s="8">
        <v>0</v>
      </c>
      <c r="W18" s="8">
        <v>0</v>
      </c>
      <c r="X18" s="15">
        <v>0</v>
      </c>
      <c r="Y18" s="15">
        <v>76.39836289222373</v>
      </c>
      <c r="Z18" s="15">
        <v>0</v>
      </c>
      <c r="AA18" s="15">
        <v>2.7285129604365626</v>
      </c>
      <c r="AB18" s="15">
        <v>2.0463847203274219</v>
      </c>
      <c r="AC18" s="15">
        <v>18.826739427012281</v>
      </c>
      <c r="AD18" s="8">
        <v>0</v>
      </c>
      <c r="AE18" s="8">
        <v>0</v>
      </c>
      <c r="AF18" s="8">
        <v>0</v>
      </c>
      <c r="AG18" s="11">
        <v>1.46</v>
      </c>
      <c r="AH18" s="11">
        <v>0.98099999999999998</v>
      </c>
      <c r="AI18" s="10">
        <f t="shared" si="0"/>
        <v>1.4882772680937819</v>
      </c>
      <c r="AJ18" s="13">
        <v>83.665338645418657</v>
      </c>
      <c r="AK18" s="14">
        <v>16.334661354583236</v>
      </c>
      <c r="AL18" s="49">
        <v>7.86</v>
      </c>
      <c r="AM18" s="49">
        <v>14</v>
      </c>
      <c r="AN18" s="50">
        <v>270</v>
      </c>
      <c r="AO18" s="49">
        <v>3</v>
      </c>
      <c r="AP18" s="50">
        <v>0.3</v>
      </c>
      <c r="AQ18" s="51">
        <v>0.34</v>
      </c>
      <c r="AR18" s="50">
        <v>4.0999999999999996</v>
      </c>
      <c r="AS18" s="52">
        <v>85</v>
      </c>
      <c r="AT18" s="50">
        <v>12.1</v>
      </c>
      <c r="AU18" s="52">
        <v>62</v>
      </c>
      <c r="AV18" s="49">
        <v>21</v>
      </c>
      <c r="AW18" s="49">
        <v>4.8499999999999996</v>
      </c>
      <c r="AX18" s="49">
        <v>2.2999999999999998</v>
      </c>
      <c r="AY18" s="51">
        <v>0.09</v>
      </c>
      <c r="AZ18" s="49">
        <v>1.75</v>
      </c>
      <c r="BA18" s="52">
        <v>38.799999999999997</v>
      </c>
      <c r="BB18" s="52">
        <v>95.6</v>
      </c>
      <c r="BC18" s="50">
        <v>1.29</v>
      </c>
      <c r="BD18" s="50">
        <v>351</v>
      </c>
      <c r="BE18" s="50">
        <v>2.1</v>
      </c>
      <c r="BF18" s="49">
        <v>1.66</v>
      </c>
      <c r="BG18" s="49">
        <v>18.3</v>
      </c>
      <c r="BH18" s="50">
        <v>26.7</v>
      </c>
      <c r="BI18" s="53">
        <v>0.08</v>
      </c>
      <c r="BJ18" s="52">
        <v>43.3</v>
      </c>
      <c r="BK18" s="52">
        <v>88.3</v>
      </c>
      <c r="BL18" s="49">
        <v>1.3</v>
      </c>
      <c r="BM18" s="50">
        <v>0.5</v>
      </c>
      <c r="BN18" s="49">
        <v>12</v>
      </c>
      <c r="BO18" s="50">
        <v>7.9</v>
      </c>
      <c r="BP18" s="50">
        <v>86</v>
      </c>
      <c r="BQ18" s="50">
        <v>1.3</v>
      </c>
      <c r="BR18" s="50">
        <v>14.5</v>
      </c>
      <c r="BS18" s="51">
        <v>0.50800000000000001</v>
      </c>
      <c r="BT18" s="50">
        <v>0.8</v>
      </c>
      <c r="BU18" s="49">
        <v>4.5</v>
      </c>
      <c r="BV18" s="50">
        <v>86</v>
      </c>
      <c r="BW18" s="49">
        <v>1.2</v>
      </c>
      <c r="BX18" s="49">
        <v>15.6</v>
      </c>
      <c r="BY18" s="52">
        <v>794</v>
      </c>
      <c r="BZ18" s="52">
        <v>74.7</v>
      </c>
      <c r="CA18" s="42">
        <v>-22.437000000000001</v>
      </c>
      <c r="CB18" s="43">
        <v>0.1574237</v>
      </c>
      <c r="CC18" s="18">
        <v>9.1033355999999994</v>
      </c>
      <c r="CD18" s="18">
        <v>9.2743341695056074</v>
      </c>
    </row>
    <row r="19" spans="1:82" ht="13.8" x14ac:dyDescent="0.25">
      <c r="A19" s="46" t="s">
        <v>142</v>
      </c>
      <c r="B19" s="21">
        <v>39</v>
      </c>
      <c r="C19" s="13">
        <v>1967.8842474416208</v>
      </c>
      <c r="D19" s="21" t="s">
        <v>1</v>
      </c>
      <c r="E19" s="22">
        <v>42.192551975295302</v>
      </c>
      <c r="F19" s="23">
        <v>4.18137079365159</v>
      </c>
      <c r="G19" s="23">
        <v>-0.102171724100341</v>
      </c>
      <c r="H19" s="23">
        <v>0.82822235518492904</v>
      </c>
      <c r="I19" s="21" t="s">
        <v>5</v>
      </c>
      <c r="J19" s="22" t="s">
        <v>4</v>
      </c>
      <c r="K19" s="22" t="s">
        <v>3</v>
      </c>
      <c r="L19" s="22">
        <v>152.5</v>
      </c>
      <c r="M19" s="24">
        <v>76.5</v>
      </c>
      <c r="N19" s="22">
        <v>605</v>
      </c>
      <c r="O19" s="25">
        <v>46.166564257768499</v>
      </c>
      <c r="P19" s="25">
        <v>53.833435742231494</v>
      </c>
      <c r="Q19" s="25">
        <v>5.7106270323156201</v>
      </c>
      <c r="R19" s="25">
        <v>4.7595752640211799</v>
      </c>
      <c r="S19" s="25">
        <v>21.488590256395501</v>
      </c>
      <c r="T19" s="8">
        <v>2.8490028490028489</v>
      </c>
      <c r="U19" s="8">
        <v>0</v>
      </c>
      <c r="V19" s="8">
        <v>0</v>
      </c>
      <c r="W19" s="8">
        <v>0</v>
      </c>
      <c r="X19" s="15">
        <v>2.4691358024691357</v>
      </c>
      <c r="Y19" s="15">
        <v>76.92307692307692</v>
      </c>
      <c r="Z19" s="15">
        <v>0</v>
      </c>
      <c r="AA19" s="15">
        <v>3.6087369420702751</v>
      </c>
      <c r="AB19" s="15">
        <v>1.6144349477682809</v>
      </c>
      <c r="AC19" s="15">
        <v>12.535612535612534</v>
      </c>
      <c r="AD19" s="8">
        <v>0</v>
      </c>
      <c r="AE19" s="8">
        <v>0</v>
      </c>
      <c r="AF19" s="8">
        <v>0</v>
      </c>
      <c r="AG19" s="11">
        <v>1.34</v>
      </c>
      <c r="AH19" s="11">
        <v>0.80900000000000005</v>
      </c>
      <c r="AI19" s="10">
        <f t="shared" si="0"/>
        <v>1.6563658838071693</v>
      </c>
      <c r="AJ19" s="13">
        <v>86.507936507935085</v>
      </c>
      <c r="AK19" s="14">
        <v>13.492063492065883</v>
      </c>
      <c r="AL19" s="49">
        <v>8.41</v>
      </c>
      <c r="AM19" s="49">
        <v>13</v>
      </c>
      <c r="AN19" s="50">
        <v>298</v>
      </c>
      <c r="AO19" s="49">
        <v>3</v>
      </c>
      <c r="AP19" s="50">
        <v>0.3</v>
      </c>
      <c r="AQ19" s="51">
        <v>0.36</v>
      </c>
      <c r="AR19" s="50">
        <v>3.6</v>
      </c>
      <c r="AS19" s="52">
        <v>92</v>
      </c>
      <c r="AT19" s="50">
        <v>12.3</v>
      </c>
      <c r="AU19" s="52">
        <v>67</v>
      </c>
      <c r="AV19" s="49">
        <v>21.1</v>
      </c>
      <c r="AW19" s="49">
        <v>4.8899999999999997</v>
      </c>
      <c r="AX19" s="49">
        <v>2.2000000000000002</v>
      </c>
      <c r="AY19" s="51">
        <v>0.09</v>
      </c>
      <c r="AZ19" s="49">
        <v>1.73</v>
      </c>
      <c r="BA19" s="52">
        <v>41.2</v>
      </c>
      <c r="BB19" s="52">
        <v>99.6</v>
      </c>
      <c r="BC19" s="50">
        <v>1.34</v>
      </c>
      <c r="BD19" s="50">
        <v>349</v>
      </c>
      <c r="BE19" s="50">
        <v>1.8</v>
      </c>
      <c r="BF19" s="49">
        <v>1.714</v>
      </c>
      <c r="BG19" s="49">
        <v>18.899999999999999</v>
      </c>
      <c r="BH19" s="50">
        <v>26.2</v>
      </c>
      <c r="BI19" s="53">
        <v>7.8E-2</v>
      </c>
      <c r="BJ19" s="52">
        <v>43.4</v>
      </c>
      <c r="BK19" s="52">
        <v>91.8</v>
      </c>
      <c r="BL19" s="49">
        <v>1.2</v>
      </c>
      <c r="BM19" s="50">
        <v>0.5</v>
      </c>
      <c r="BN19" s="49">
        <v>13</v>
      </c>
      <c r="BO19" s="50">
        <v>8.5</v>
      </c>
      <c r="BP19" s="50">
        <v>90</v>
      </c>
      <c r="BQ19" s="50">
        <v>1.2</v>
      </c>
      <c r="BR19" s="50">
        <v>14.5</v>
      </c>
      <c r="BS19" s="51">
        <v>0.51300000000000001</v>
      </c>
      <c r="BT19" s="50">
        <v>0.8</v>
      </c>
      <c r="BU19" s="49">
        <v>4.4000000000000004</v>
      </c>
      <c r="BV19" s="50">
        <v>87</v>
      </c>
      <c r="BW19" s="49">
        <v>1.4</v>
      </c>
      <c r="BX19" s="49">
        <v>16.5</v>
      </c>
      <c r="BY19" s="52">
        <v>749</v>
      </c>
      <c r="BZ19" s="52">
        <v>66.8</v>
      </c>
      <c r="CA19" s="58"/>
      <c r="CB19" s="58"/>
      <c r="CC19" s="58"/>
      <c r="CD19" s="58"/>
    </row>
    <row r="20" spans="1:82" ht="13.8" x14ac:dyDescent="0.25">
      <c r="A20" s="46" t="s">
        <v>114</v>
      </c>
      <c r="B20" s="21">
        <v>41</v>
      </c>
      <c r="C20" s="13">
        <v>1965.4680550027297</v>
      </c>
      <c r="D20" s="21" t="s">
        <v>1</v>
      </c>
      <c r="E20" s="22">
        <v>33.285602465082</v>
      </c>
      <c r="F20" s="23">
        <v>3.96793965685473</v>
      </c>
      <c r="G20" s="23">
        <v>6.8100452358713703E-2</v>
      </c>
      <c r="H20" s="23">
        <v>0.70800838669058896</v>
      </c>
      <c r="I20" s="21" t="s">
        <v>6</v>
      </c>
      <c r="J20" s="22" t="s">
        <v>2</v>
      </c>
      <c r="K20" s="22" t="s">
        <v>3</v>
      </c>
      <c r="L20" s="22">
        <v>152.5</v>
      </c>
      <c r="M20" s="24">
        <v>76.5</v>
      </c>
      <c r="N20" s="22">
        <v>302.5</v>
      </c>
      <c r="O20" s="25">
        <v>33.955122361043401</v>
      </c>
      <c r="P20" s="25">
        <v>66.044877638956606</v>
      </c>
      <c r="Q20" s="25">
        <v>3.6476707372229802</v>
      </c>
      <c r="R20" s="25">
        <v>3.84780642243329</v>
      </c>
      <c r="S20" s="25">
        <v>17.6108095884215</v>
      </c>
      <c r="T20" s="8">
        <v>0</v>
      </c>
      <c r="U20" s="8">
        <v>0</v>
      </c>
      <c r="V20" s="8">
        <v>0</v>
      </c>
      <c r="W20" s="8">
        <v>0</v>
      </c>
      <c r="X20" s="15">
        <v>0</v>
      </c>
      <c r="Y20" s="15">
        <v>77.040298002031832</v>
      </c>
      <c r="Z20" s="15">
        <v>1.6085336945479176</v>
      </c>
      <c r="AA20" s="15">
        <v>0</v>
      </c>
      <c r="AB20" s="15">
        <v>2.75143921435828</v>
      </c>
      <c r="AC20" s="15">
        <v>14.197426346088722</v>
      </c>
      <c r="AD20" s="8">
        <v>4.402302742973248</v>
      </c>
      <c r="AE20" s="8">
        <v>0</v>
      </c>
      <c r="AF20" s="8">
        <v>0</v>
      </c>
      <c r="AG20" s="4">
        <v>1.22</v>
      </c>
      <c r="AH20" s="5">
        <v>0.74</v>
      </c>
      <c r="AI20" s="10">
        <f t="shared" si="0"/>
        <v>1.6486486486486487</v>
      </c>
      <c r="AJ20" s="13">
        <v>86</v>
      </c>
      <c r="AK20" s="14">
        <v>13.545816733070129</v>
      </c>
      <c r="AL20" s="49">
        <v>7.73</v>
      </c>
      <c r="AM20" s="49">
        <v>12</v>
      </c>
      <c r="AN20" s="50">
        <v>256</v>
      </c>
      <c r="AO20" s="49">
        <v>2</v>
      </c>
      <c r="AP20" s="50">
        <v>0.3</v>
      </c>
      <c r="AQ20" s="51">
        <v>0.34</v>
      </c>
      <c r="AR20" s="50">
        <v>3.7</v>
      </c>
      <c r="AS20" s="52">
        <v>75</v>
      </c>
      <c r="AT20" s="50">
        <v>12</v>
      </c>
      <c r="AU20" s="52">
        <v>64</v>
      </c>
      <c r="AV20" s="49">
        <v>19.7</v>
      </c>
      <c r="AW20" s="49">
        <v>4.71</v>
      </c>
      <c r="AX20" s="49">
        <v>2</v>
      </c>
      <c r="AY20" s="51">
        <v>0.08</v>
      </c>
      <c r="AZ20" s="49">
        <v>1.54</v>
      </c>
      <c r="BA20" s="52">
        <v>33.6</v>
      </c>
      <c r="BB20" s="52">
        <v>89.4</v>
      </c>
      <c r="BC20" s="50">
        <v>1.28</v>
      </c>
      <c r="BD20" s="50">
        <v>336</v>
      </c>
      <c r="BE20" s="50">
        <v>1.6</v>
      </c>
      <c r="BF20" s="49">
        <v>1.629</v>
      </c>
      <c r="BG20" s="49">
        <v>18.100000000000001</v>
      </c>
      <c r="BH20" s="50">
        <v>26.3</v>
      </c>
      <c r="BI20" s="53">
        <v>7.2999999999999995E-2</v>
      </c>
      <c r="BJ20" s="52">
        <v>42.2</v>
      </c>
      <c r="BK20" s="52">
        <v>83.9</v>
      </c>
      <c r="BL20" s="49">
        <v>1</v>
      </c>
      <c r="BM20" s="50">
        <v>0.4</v>
      </c>
      <c r="BN20" s="49">
        <v>11</v>
      </c>
      <c r="BO20" s="50">
        <v>8.1999999999999993</v>
      </c>
      <c r="BP20" s="50">
        <v>75</v>
      </c>
      <c r="BQ20" s="50">
        <v>1.2</v>
      </c>
      <c r="BR20" s="50">
        <v>12.6</v>
      </c>
      <c r="BS20" s="51">
        <v>0.495</v>
      </c>
      <c r="BT20" s="50">
        <v>0.7</v>
      </c>
      <c r="BU20" s="49">
        <v>4.2</v>
      </c>
      <c r="BV20" s="50">
        <v>86</v>
      </c>
      <c r="BW20" s="49">
        <v>1.4</v>
      </c>
      <c r="BX20" s="49">
        <v>14.1</v>
      </c>
      <c r="BY20" s="52">
        <v>684</v>
      </c>
      <c r="BZ20" s="52">
        <v>64.8</v>
      </c>
      <c r="CA20" s="42">
        <v>-22.555</v>
      </c>
      <c r="CB20" s="43">
        <v>0.13434109999999999</v>
      </c>
      <c r="CC20" s="18">
        <v>9.0672642999999979</v>
      </c>
      <c r="CD20" s="18">
        <v>9.0813608046978924</v>
      </c>
    </row>
    <row r="21" spans="1:82" ht="13.8" x14ac:dyDescent="0.25">
      <c r="A21" s="46" t="s">
        <v>143</v>
      </c>
      <c r="B21" s="21">
        <v>43</v>
      </c>
      <c r="C21" s="13">
        <v>1963.0518625638385</v>
      </c>
      <c r="D21" s="21" t="s">
        <v>1</v>
      </c>
      <c r="E21" s="22">
        <v>41.2741312683101</v>
      </c>
      <c r="F21" s="23">
        <v>3.9032317337012601</v>
      </c>
      <c r="G21" s="23">
        <v>-0.14358856479580001</v>
      </c>
      <c r="H21" s="23">
        <v>0.75634175329995901</v>
      </c>
      <c r="I21" s="21" t="s">
        <v>6</v>
      </c>
      <c r="J21" s="22" t="s">
        <v>4</v>
      </c>
      <c r="K21" s="22" t="s">
        <v>3</v>
      </c>
      <c r="L21" s="22">
        <v>152.5</v>
      </c>
      <c r="M21" s="24">
        <v>76.5</v>
      </c>
      <c r="N21" s="22">
        <v>605</v>
      </c>
      <c r="O21" s="25">
        <v>45.567448477815297</v>
      </c>
      <c r="P21" s="25">
        <v>54.432551522184703</v>
      </c>
      <c r="Q21" s="25">
        <v>4.5509052955719698</v>
      </c>
      <c r="R21" s="25">
        <v>4.0534738774483001</v>
      </c>
      <c r="S21" s="25">
        <v>22.030586110412003</v>
      </c>
      <c r="T21" s="8">
        <v>3.1674208144796374</v>
      </c>
      <c r="U21" s="8">
        <v>0</v>
      </c>
      <c r="V21" s="8">
        <v>0</v>
      </c>
      <c r="W21" s="8">
        <v>0</v>
      </c>
      <c r="X21" s="15">
        <v>0</v>
      </c>
      <c r="Y21" s="15">
        <v>58.069381598793356</v>
      </c>
      <c r="Z21" s="15">
        <v>0</v>
      </c>
      <c r="AA21" s="15">
        <v>9.3514328808446461</v>
      </c>
      <c r="AB21" s="15">
        <v>1.6591251885369533</v>
      </c>
      <c r="AC21" s="15">
        <v>27.752639517345397</v>
      </c>
      <c r="AD21" s="8">
        <v>0</v>
      </c>
      <c r="AE21" s="8">
        <v>0</v>
      </c>
      <c r="AF21" s="8">
        <v>0</v>
      </c>
      <c r="AG21" s="11">
        <v>1.117</v>
      </c>
      <c r="AH21" s="11">
        <v>0.43</v>
      </c>
      <c r="AI21" s="10">
        <f t="shared" si="0"/>
        <v>2.597674418604651</v>
      </c>
      <c r="AJ21" s="13">
        <v>86.852589641435657</v>
      </c>
      <c r="AK21" s="14">
        <v>13.147410358566235</v>
      </c>
      <c r="AL21" s="49">
        <v>8.0299999999999994</v>
      </c>
      <c r="AM21" s="49">
        <v>12</v>
      </c>
      <c r="AN21" s="50">
        <v>279</v>
      </c>
      <c r="AO21" s="49">
        <v>3</v>
      </c>
      <c r="AP21" s="50">
        <v>0.3</v>
      </c>
      <c r="AQ21" s="51">
        <v>0.36</v>
      </c>
      <c r="AR21" s="50">
        <v>3.6</v>
      </c>
      <c r="AS21" s="52">
        <v>77</v>
      </c>
      <c r="AT21" s="50">
        <v>12.5</v>
      </c>
      <c r="AU21" s="52">
        <v>69</v>
      </c>
      <c r="AV21" s="49">
        <v>20.7</v>
      </c>
      <c r="AW21" s="49">
        <v>4.9400000000000004</v>
      </c>
      <c r="AX21" s="49">
        <v>2.4</v>
      </c>
      <c r="AY21" s="51">
        <v>7.0000000000000007E-2</v>
      </c>
      <c r="AZ21" s="49">
        <v>1.64</v>
      </c>
      <c r="BA21" s="52">
        <v>38.799999999999997</v>
      </c>
      <c r="BB21" s="52">
        <v>98.1</v>
      </c>
      <c r="BC21" s="50">
        <v>1.35</v>
      </c>
      <c r="BD21" s="50">
        <v>346</v>
      </c>
      <c r="BE21" s="50">
        <v>1.5</v>
      </c>
      <c r="BF21" s="49">
        <v>1.694</v>
      </c>
      <c r="BG21" s="49">
        <v>19.100000000000001</v>
      </c>
      <c r="BH21" s="50">
        <v>26.9</v>
      </c>
      <c r="BI21" s="53">
        <v>7.8E-2</v>
      </c>
      <c r="BJ21" s="52">
        <v>45.4</v>
      </c>
      <c r="BK21" s="52">
        <v>96</v>
      </c>
      <c r="BL21" s="49">
        <v>0.9</v>
      </c>
      <c r="BM21" s="50">
        <v>0.5</v>
      </c>
      <c r="BN21" s="49">
        <v>13</v>
      </c>
      <c r="BO21" s="50">
        <v>8.3000000000000007</v>
      </c>
      <c r="BP21" s="50">
        <v>83</v>
      </c>
      <c r="BQ21" s="50">
        <v>1.2</v>
      </c>
      <c r="BR21" s="50">
        <v>13.5</v>
      </c>
      <c r="BS21" s="51">
        <v>0.52700000000000002</v>
      </c>
      <c r="BT21" s="50">
        <v>0.8</v>
      </c>
      <c r="BU21" s="49">
        <v>4.4000000000000004</v>
      </c>
      <c r="BV21" s="50">
        <v>90</v>
      </c>
      <c r="BW21" s="49">
        <v>1.5</v>
      </c>
      <c r="BX21" s="49">
        <v>15.2</v>
      </c>
      <c r="BY21" s="52">
        <v>639</v>
      </c>
      <c r="BZ21" s="52">
        <v>71.2</v>
      </c>
      <c r="CA21" s="58"/>
      <c r="CB21" s="58"/>
      <c r="CC21" s="58"/>
      <c r="CD21" s="58"/>
    </row>
    <row r="22" spans="1:82" ht="13.8" x14ac:dyDescent="0.25">
      <c r="A22" s="46" t="s">
        <v>115</v>
      </c>
      <c r="B22" s="21">
        <v>45</v>
      </c>
      <c r="C22" s="13">
        <v>1960.6356701249472</v>
      </c>
      <c r="D22" s="21" t="s">
        <v>7</v>
      </c>
      <c r="E22" s="22">
        <v>50.500285462329401</v>
      </c>
      <c r="F22" s="23">
        <v>4.1381101231619697</v>
      </c>
      <c r="G22" s="23">
        <v>-0.21977983822209701</v>
      </c>
      <c r="H22" s="23">
        <v>0.91025711102738704</v>
      </c>
      <c r="I22" s="21" t="s">
        <v>5</v>
      </c>
      <c r="J22" s="22" t="s">
        <v>4</v>
      </c>
      <c r="K22" s="22" t="s">
        <v>8</v>
      </c>
      <c r="L22" s="22">
        <v>152.5</v>
      </c>
      <c r="M22" s="24">
        <v>76.5</v>
      </c>
      <c r="N22" s="22">
        <v>605</v>
      </c>
      <c r="O22" s="25">
        <v>55.000194619062505</v>
      </c>
      <c r="P22" s="25">
        <v>44.999805380937502</v>
      </c>
      <c r="Q22" s="25">
        <v>10.247360259912899</v>
      </c>
      <c r="R22" s="25">
        <v>4.0921509266779896</v>
      </c>
      <c r="S22" s="25">
        <v>23.9991139333973</v>
      </c>
      <c r="T22" s="8">
        <v>0</v>
      </c>
      <c r="U22" s="8">
        <v>0</v>
      </c>
      <c r="V22" s="8">
        <v>0</v>
      </c>
      <c r="W22" s="8">
        <v>0</v>
      </c>
      <c r="X22" s="15">
        <v>0</v>
      </c>
      <c r="Y22" s="15">
        <v>77.287066246056781</v>
      </c>
      <c r="Z22" s="15">
        <v>0</v>
      </c>
      <c r="AA22" s="15">
        <v>3.1545741324921139</v>
      </c>
      <c r="AB22" s="15">
        <v>0.94637223974763429</v>
      </c>
      <c r="AC22" s="15">
        <v>17.875920084121979</v>
      </c>
      <c r="AD22" s="8">
        <v>0.73606729758149314</v>
      </c>
      <c r="AE22" s="8">
        <v>0</v>
      </c>
      <c r="AF22" s="8">
        <v>0</v>
      </c>
      <c r="AG22" s="11">
        <v>0.97299999999999998</v>
      </c>
      <c r="AH22" s="11">
        <v>0.35499999999999998</v>
      </c>
      <c r="AI22" s="10">
        <f t="shared" si="0"/>
        <v>2.7408450704225351</v>
      </c>
      <c r="AJ22" s="13">
        <v>86.904761904762367</v>
      </c>
      <c r="AK22" s="14">
        <v>13.095238095238592</v>
      </c>
      <c r="AL22" s="49">
        <v>7.82</v>
      </c>
      <c r="AM22" s="49">
        <v>11</v>
      </c>
      <c r="AN22" s="50">
        <v>281</v>
      </c>
      <c r="AO22" s="49">
        <v>3</v>
      </c>
      <c r="AP22" s="50">
        <v>0.3</v>
      </c>
      <c r="AQ22" s="51">
        <v>0.36</v>
      </c>
      <c r="AR22" s="50">
        <v>2.6</v>
      </c>
      <c r="AS22" s="52">
        <v>72</v>
      </c>
      <c r="AT22" s="50">
        <v>12.8</v>
      </c>
      <c r="AU22" s="52">
        <v>69</v>
      </c>
      <c r="AV22" s="49">
        <v>19.8</v>
      </c>
      <c r="AW22" s="49">
        <v>4.8899999999999997</v>
      </c>
      <c r="AX22" s="49">
        <v>2.2999999999999998</v>
      </c>
      <c r="AY22" s="51">
        <v>7.0000000000000007E-2</v>
      </c>
      <c r="AZ22" s="49">
        <v>1.58</v>
      </c>
      <c r="BA22" s="52">
        <v>34.4</v>
      </c>
      <c r="BB22" s="52">
        <v>85.9</v>
      </c>
      <c r="BC22" s="50">
        <v>1.33</v>
      </c>
      <c r="BD22" s="50">
        <v>338</v>
      </c>
      <c r="BE22" s="50">
        <v>1.2</v>
      </c>
      <c r="BF22" s="49">
        <v>1.625</v>
      </c>
      <c r="BG22" s="49">
        <v>18</v>
      </c>
      <c r="BH22" s="50">
        <v>26.1</v>
      </c>
      <c r="BI22" s="53">
        <v>7.6999999999999999E-2</v>
      </c>
      <c r="BJ22" s="52">
        <v>38.5</v>
      </c>
      <c r="BK22" s="52">
        <v>89.9</v>
      </c>
      <c r="BL22" s="49">
        <v>0.8</v>
      </c>
      <c r="BM22" s="50">
        <v>0.5</v>
      </c>
      <c r="BN22" s="49">
        <v>13</v>
      </c>
      <c r="BO22" s="50">
        <v>7</v>
      </c>
      <c r="BP22" s="50">
        <v>82</v>
      </c>
      <c r="BQ22" s="50">
        <v>1.3</v>
      </c>
      <c r="BR22" s="50">
        <v>12.3</v>
      </c>
      <c r="BS22" s="51">
        <v>0.51500000000000001</v>
      </c>
      <c r="BT22" s="50">
        <v>0.8</v>
      </c>
      <c r="BU22" s="49">
        <v>4.5</v>
      </c>
      <c r="BV22" s="50">
        <v>88</v>
      </c>
      <c r="BW22" s="49">
        <v>1.3</v>
      </c>
      <c r="BX22" s="49">
        <v>14</v>
      </c>
      <c r="BY22" s="52">
        <v>489</v>
      </c>
      <c r="BZ22" s="52">
        <v>71.599999999999994</v>
      </c>
      <c r="CA22" s="42">
        <v>-23.117999999999999</v>
      </c>
      <c r="CB22" s="43">
        <v>0.1141218</v>
      </c>
      <c r="CC22" s="18">
        <v>9.3178136000000009</v>
      </c>
      <c r="CD22" s="18">
        <v>8.5259783844979662</v>
      </c>
    </row>
    <row r="23" spans="1:82" ht="13.8" x14ac:dyDescent="0.25">
      <c r="A23" s="46" t="s">
        <v>144</v>
      </c>
      <c r="B23" s="21">
        <v>47</v>
      </c>
      <c r="C23" s="13">
        <v>1957.9778701249472</v>
      </c>
      <c r="D23" s="21" t="s">
        <v>1</v>
      </c>
      <c r="E23" s="22">
        <v>39.452840526164699</v>
      </c>
      <c r="F23" s="23">
        <v>4.2062016306866203</v>
      </c>
      <c r="G23" s="23">
        <v>-3.4341782453829503E-2</v>
      </c>
      <c r="H23" s="23">
        <v>0.79889710343769804</v>
      </c>
      <c r="I23" s="21" t="s">
        <v>5</v>
      </c>
      <c r="J23" s="22" t="s">
        <v>2</v>
      </c>
      <c r="K23" s="22" t="s">
        <v>3</v>
      </c>
      <c r="L23" s="22">
        <v>152.5</v>
      </c>
      <c r="M23" s="24">
        <v>76.5</v>
      </c>
      <c r="N23" s="22">
        <v>605</v>
      </c>
      <c r="O23" s="25">
        <v>42.908655082085403</v>
      </c>
      <c r="P23" s="25">
        <v>57.091344917914597</v>
      </c>
      <c r="Q23" s="25">
        <v>5.0331058194754101</v>
      </c>
      <c r="R23" s="25">
        <v>4.8373644703919902</v>
      </c>
      <c r="S23" s="25">
        <v>22.110261952988001</v>
      </c>
      <c r="T23" s="8">
        <v>1.7857142857142858</v>
      </c>
      <c r="U23" s="8">
        <v>0</v>
      </c>
      <c r="V23" s="8">
        <v>0</v>
      </c>
      <c r="W23" s="8">
        <v>0</v>
      </c>
      <c r="X23" s="15">
        <v>5.7397959183673475</v>
      </c>
      <c r="Y23" s="15">
        <v>75.892857142857139</v>
      </c>
      <c r="Z23" s="15">
        <v>0</v>
      </c>
      <c r="AA23" s="15">
        <v>0</v>
      </c>
      <c r="AB23" s="15">
        <v>1.2755102040816328</v>
      </c>
      <c r="AC23" s="15">
        <v>15.306122448979593</v>
      </c>
      <c r="AD23" s="8">
        <v>0</v>
      </c>
      <c r="AE23" s="8">
        <v>0</v>
      </c>
      <c r="AF23" s="8">
        <v>0</v>
      </c>
      <c r="AG23" s="4">
        <v>0.89</v>
      </c>
      <c r="AH23" s="5">
        <v>0.3</v>
      </c>
      <c r="AI23" s="10">
        <f t="shared" si="0"/>
        <v>2.9666666666666668</v>
      </c>
      <c r="AJ23" s="13">
        <v>91</v>
      </c>
      <c r="AK23" s="14">
        <v>8.6614173228340405</v>
      </c>
      <c r="AL23" s="49">
        <v>7.58</v>
      </c>
      <c r="AM23" s="49">
        <v>11</v>
      </c>
      <c r="AN23" s="50">
        <v>250</v>
      </c>
      <c r="AO23" s="49">
        <v>3</v>
      </c>
      <c r="AP23" s="50">
        <v>0.2</v>
      </c>
      <c r="AQ23" s="51">
        <v>0.36</v>
      </c>
      <c r="AR23" s="50">
        <v>1.8</v>
      </c>
      <c r="AS23" s="52">
        <v>71</v>
      </c>
      <c r="AT23" s="50">
        <v>11.9</v>
      </c>
      <c r="AU23" s="52">
        <v>65</v>
      </c>
      <c r="AV23" s="49">
        <v>19.8</v>
      </c>
      <c r="AW23" s="49">
        <v>4.83</v>
      </c>
      <c r="AX23" s="49">
        <v>2.2000000000000002</v>
      </c>
      <c r="AY23" s="51">
        <v>0.13</v>
      </c>
      <c r="AZ23" s="49">
        <v>1.63</v>
      </c>
      <c r="BA23" s="52">
        <v>30.2</v>
      </c>
      <c r="BB23" s="52">
        <v>91.8</v>
      </c>
      <c r="BC23" s="50">
        <v>1.33</v>
      </c>
      <c r="BD23" s="50">
        <v>335</v>
      </c>
      <c r="BE23" s="50">
        <v>1.3</v>
      </c>
      <c r="BF23" s="49">
        <v>1.7170000000000001</v>
      </c>
      <c r="BG23" s="49">
        <v>17.899999999999999</v>
      </c>
      <c r="BH23" s="50">
        <v>26.1</v>
      </c>
      <c r="BI23" s="53">
        <v>7.2999999999999995E-2</v>
      </c>
      <c r="BJ23" s="52">
        <v>35.200000000000003</v>
      </c>
      <c r="BK23" s="52">
        <v>86.7</v>
      </c>
      <c r="BL23" s="49">
        <v>0.7</v>
      </c>
      <c r="BM23" s="50">
        <v>0.5</v>
      </c>
      <c r="BN23" s="49">
        <v>12</v>
      </c>
      <c r="BO23" s="50">
        <v>6.3</v>
      </c>
      <c r="BP23" s="50">
        <v>76</v>
      </c>
      <c r="BQ23" s="50">
        <v>1.1000000000000001</v>
      </c>
      <c r="BR23" s="50">
        <v>11.5</v>
      </c>
      <c r="BS23" s="51">
        <v>0.48899999999999999</v>
      </c>
      <c r="BT23" s="50">
        <v>0.6</v>
      </c>
      <c r="BU23" s="49">
        <v>4.3</v>
      </c>
      <c r="BV23" s="50">
        <v>88</v>
      </c>
      <c r="BW23" s="49">
        <v>1.3</v>
      </c>
      <c r="BX23" s="49">
        <v>13.8</v>
      </c>
      <c r="BY23" s="52">
        <v>398</v>
      </c>
      <c r="BZ23" s="52">
        <v>66.3</v>
      </c>
      <c r="CA23" s="58"/>
      <c r="CB23" s="58"/>
      <c r="CC23" s="58"/>
      <c r="CD23" s="58"/>
    </row>
    <row r="24" spans="1:82" ht="13.8" x14ac:dyDescent="0.25">
      <c r="A24" s="46" t="s">
        <v>116</v>
      </c>
      <c r="B24" s="21">
        <v>49</v>
      </c>
      <c r="C24" s="13">
        <v>1955.3200701249473</v>
      </c>
      <c r="D24" s="21" t="s">
        <v>1</v>
      </c>
      <c r="E24" s="22">
        <v>44.305658770224099</v>
      </c>
      <c r="F24" s="23">
        <v>4.2062005937723796</v>
      </c>
      <c r="G24" s="23">
        <v>-0.13087425627649299</v>
      </c>
      <c r="H24" s="23">
        <v>0.81960888688178202</v>
      </c>
      <c r="I24" s="21" t="s">
        <v>5</v>
      </c>
      <c r="J24" s="22" t="s">
        <v>4</v>
      </c>
      <c r="K24" s="22" t="s">
        <v>3</v>
      </c>
      <c r="L24" s="22">
        <v>152.5</v>
      </c>
      <c r="M24" s="24">
        <v>76.5</v>
      </c>
      <c r="N24" s="22">
        <v>302.5</v>
      </c>
      <c r="O24" s="25">
        <v>47.756904485732598</v>
      </c>
      <c r="P24" s="25">
        <v>52.243095514267402</v>
      </c>
      <c r="Q24" s="25">
        <v>6.0526833878017099</v>
      </c>
      <c r="R24" s="25">
        <v>6.36531873843367</v>
      </c>
      <c r="S24" s="25">
        <v>25.709335748316697</v>
      </c>
      <c r="T24" s="8">
        <v>0</v>
      </c>
      <c r="U24" s="8">
        <v>0</v>
      </c>
      <c r="V24" s="8">
        <v>0</v>
      </c>
      <c r="W24" s="8">
        <v>0</v>
      </c>
      <c r="X24" s="15">
        <v>0</v>
      </c>
      <c r="Y24" s="15">
        <v>82.922013820335636</v>
      </c>
      <c r="Z24" s="15">
        <v>0</v>
      </c>
      <c r="AA24" s="15">
        <v>2.1717670286278388</v>
      </c>
      <c r="AB24" s="15">
        <v>2.4679170779861801</v>
      </c>
      <c r="AC24" s="15">
        <v>12.438302073050346</v>
      </c>
      <c r="AD24" s="8">
        <v>0</v>
      </c>
      <c r="AE24" s="8">
        <v>0</v>
      </c>
      <c r="AF24" s="8">
        <v>0</v>
      </c>
      <c r="AG24" s="11">
        <v>1.1299999999999999</v>
      </c>
      <c r="AH24" s="11">
        <v>0.34</v>
      </c>
      <c r="AI24" s="10">
        <f t="shared" si="0"/>
        <v>3.3235294117647052</v>
      </c>
      <c r="AJ24" s="13">
        <v>85.258964143425757</v>
      </c>
      <c r="AK24" s="14">
        <v>14.741035856573321</v>
      </c>
      <c r="AL24" s="49">
        <v>7.77</v>
      </c>
      <c r="AM24" s="49">
        <v>9</v>
      </c>
      <c r="AN24" s="50">
        <v>267</v>
      </c>
      <c r="AO24" s="49">
        <v>3</v>
      </c>
      <c r="AP24" s="50">
        <v>0.2</v>
      </c>
      <c r="AQ24" s="51">
        <v>0.37</v>
      </c>
      <c r="AR24" s="50">
        <v>1.4</v>
      </c>
      <c r="AS24" s="52">
        <v>73</v>
      </c>
      <c r="AT24" s="50">
        <v>11.6</v>
      </c>
      <c r="AU24" s="52">
        <v>65</v>
      </c>
      <c r="AV24" s="49">
        <v>18</v>
      </c>
      <c r="AW24" s="49">
        <v>4.8499999999999996</v>
      </c>
      <c r="AX24" s="49">
        <v>2.2000000000000002</v>
      </c>
      <c r="AY24" s="51">
        <v>0.06</v>
      </c>
      <c r="AZ24" s="49">
        <v>1.64</v>
      </c>
      <c r="BA24" s="52">
        <v>32.700000000000003</v>
      </c>
      <c r="BB24" s="52">
        <v>88</v>
      </c>
      <c r="BC24" s="50">
        <v>1.34</v>
      </c>
      <c r="BD24" s="50">
        <v>345</v>
      </c>
      <c r="BE24" s="50">
        <v>1.1000000000000001</v>
      </c>
      <c r="BF24" s="49">
        <v>1.5880000000000001</v>
      </c>
      <c r="BG24" s="49">
        <v>16.8</v>
      </c>
      <c r="BH24" s="50">
        <v>27.6</v>
      </c>
      <c r="BI24" s="53">
        <v>6.6000000000000003E-2</v>
      </c>
      <c r="BJ24" s="52">
        <v>33.200000000000003</v>
      </c>
      <c r="BK24" s="52">
        <v>88.3</v>
      </c>
      <c r="BL24" s="49">
        <v>0.6</v>
      </c>
      <c r="BM24" s="50">
        <v>0.5</v>
      </c>
      <c r="BN24" s="49">
        <v>13</v>
      </c>
      <c r="BO24" s="50">
        <v>5.6</v>
      </c>
      <c r="BP24" s="50">
        <v>79</v>
      </c>
      <c r="BQ24" s="50">
        <v>1.2</v>
      </c>
      <c r="BR24" s="50">
        <v>12.5</v>
      </c>
      <c r="BS24" s="51">
        <v>0.499</v>
      </c>
      <c r="BT24" s="50">
        <v>0.7</v>
      </c>
      <c r="BU24" s="49">
        <v>4.4000000000000004</v>
      </c>
      <c r="BV24" s="50">
        <v>89</v>
      </c>
      <c r="BW24" s="49">
        <v>1.3</v>
      </c>
      <c r="BX24" s="49">
        <v>13.2</v>
      </c>
      <c r="BY24" s="52">
        <v>318</v>
      </c>
      <c r="BZ24" s="52">
        <v>72</v>
      </c>
      <c r="CA24" s="42">
        <v>-22.244</v>
      </c>
      <c r="CB24" s="43">
        <v>0.13038620000000001</v>
      </c>
      <c r="CC24" s="18">
        <v>9.2690685999999989</v>
      </c>
      <c r="CD24" s="18">
        <v>8.666561338546563</v>
      </c>
    </row>
    <row r="25" spans="1:82" ht="13.8" x14ac:dyDescent="0.25">
      <c r="A25" s="46" t="s">
        <v>145</v>
      </c>
      <c r="B25" s="21">
        <v>52</v>
      </c>
      <c r="C25" s="13">
        <v>1952.6622701249473</v>
      </c>
      <c r="D25" s="21" t="s">
        <v>1</v>
      </c>
      <c r="E25" s="22">
        <v>42.0367600845765</v>
      </c>
      <c r="F25" s="23">
        <v>3.9277458274075401</v>
      </c>
      <c r="G25" s="23">
        <v>-0.14439448934838001</v>
      </c>
      <c r="H25" s="23">
        <v>0.73153228669287396</v>
      </c>
      <c r="I25" s="21" t="s">
        <v>6</v>
      </c>
      <c r="J25" s="22" t="s">
        <v>4</v>
      </c>
      <c r="K25" s="22" t="s">
        <v>3</v>
      </c>
      <c r="L25" s="22">
        <v>152.5</v>
      </c>
      <c r="M25" s="24">
        <v>76.5</v>
      </c>
      <c r="N25" s="22">
        <v>302.5</v>
      </c>
      <c r="O25" s="25">
        <v>45.846305142830403</v>
      </c>
      <c r="P25" s="25">
        <v>54.153694857169597</v>
      </c>
      <c r="Q25" s="25">
        <v>4.3010752688171996</v>
      </c>
      <c r="R25" s="25">
        <v>4.7754224270353296</v>
      </c>
      <c r="S25" s="25">
        <v>29.767127496159802</v>
      </c>
      <c r="T25" s="8">
        <v>0</v>
      </c>
      <c r="U25" s="8">
        <v>0.97501523461304107</v>
      </c>
      <c r="V25" s="8">
        <v>0</v>
      </c>
      <c r="W25" s="8">
        <v>0</v>
      </c>
      <c r="X25" s="15">
        <v>3.9000609384521643</v>
      </c>
      <c r="Y25" s="15">
        <v>76.782449725776971</v>
      </c>
      <c r="Z25" s="15">
        <v>0</v>
      </c>
      <c r="AA25" s="15">
        <v>0</v>
      </c>
      <c r="AB25" s="15">
        <v>1.5843997562461913</v>
      </c>
      <c r="AC25" s="15">
        <v>15.539305301645337</v>
      </c>
      <c r="AD25" s="8">
        <v>1.218769043266301</v>
      </c>
      <c r="AE25" s="8">
        <v>0</v>
      </c>
      <c r="AF25" s="8">
        <v>0</v>
      </c>
      <c r="AG25" s="11">
        <v>1.0900000000000001</v>
      </c>
      <c r="AH25" s="11">
        <v>0.37</v>
      </c>
      <c r="AI25" s="10">
        <f t="shared" si="0"/>
        <v>2.9459459459459461</v>
      </c>
      <c r="AJ25" s="13">
        <v>86.454183266931778</v>
      </c>
      <c r="AK25" s="14">
        <v>13.5458167330673</v>
      </c>
      <c r="AL25" s="49">
        <v>7.65</v>
      </c>
      <c r="AM25" s="49">
        <v>11</v>
      </c>
      <c r="AN25" s="50">
        <v>286</v>
      </c>
      <c r="AO25" s="49">
        <v>3</v>
      </c>
      <c r="AP25" s="50">
        <v>0.2</v>
      </c>
      <c r="AQ25" s="51">
        <v>0.4</v>
      </c>
      <c r="AR25" s="50">
        <v>1.2</v>
      </c>
      <c r="AS25" s="52">
        <v>71</v>
      </c>
      <c r="AT25" s="50">
        <v>12.1</v>
      </c>
      <c r="AU25" s="52">
        <v>60</v>
      </c>
      <c r="AV25" s="49">
        <v>17.399999999999999</v>
      </c>
      <c r="AW25" s="49">
        <v>4.83</v>
      </c>
      <c r="AX25" s="49">
        <v>2.1</v>
      </c>
      <c r="AY25" s="51">
        <v>0.06</v>
      </c>
      <c r="AZ25" s="49">
        <v>1.59</v>
      </c>
      <c r="BA25" s="52">
        <v>35.1</v>
      </c>
      <c r="BB25" s="52">
        <v>86.6</v>
      </c>
      <c r="BC25" s="50">
        <v>1.36</v>
      </c>
      <c r="BD25" s="50">
        <v>348</v>
      </c>
      <c r="BE25" s="50">
        <v>0.9</v>
      </c>
      <c r="BF25" s="49">
        <v>1.6240000000000001</v>
      </c>
      <c r="BG25" s="49">
        <v>16.8</v>
      </c>
      <c r="BH25" s="50">
        <v>26.4</v>
      </c>
      <c r="BI25" s="53">
        <v>6.9000000000000006E-2</v>
      </c>
      <c r="BJ25" s="52">
        <v>31.4</v>
      </c>
      <c r="BK25" s="52">
        <v>92.3</v>
      </c>
      <c r="BL25" s="49">
        <v>0.6</v>
      </c>
      <c r="BM25" s="50">
        <v>0.5</v>
      </c>
      <c r="BN25" s="49">
        <v>12</v>
      </c>
      <c r="BO25" s="50">
        <v>5.5</v>
      </c>
      <c r="BP25" s="50">
        <v>83</v>
      </c>
      <c r="BQ25" s="50">
        <v>1.1000000000000001</v>
      </c>
      <c r="BR25" s="50">
        <v>12.1</v>
      </c>
      <c r="BS25" s="51">
        <v>0.48499999999999999</v>
      </c>
      <c r="BT25" s="50">
        <v>0.7</v>
      </c>
      <c r="BU25" s="49">
        <v>4.5</v>
      </c>
      <c r="BV25" s="50">
        <v>85</v>
      </c>
      <c r="BW25" s="49">
        <v>1.2</v>
      </c>
      <c r="BX25" s="49">
        <v>13.4</v>
      </c>
      <c r="BY25" s="52">
        <v>261</v>
      </c>
      <c r="BZ25" s="52">
        <v>72.3</v>
      </c>
      <c r="CA25" s="58"/>
      <c r="CB25" s="58"/>
      <c r="CC25" s="58"/>
      <c r="CD25" s="58"/>
    </row>
    <row r="26" spans="1:82" ht="13.8" x14ac:dyDescent="0.25">
      <c r="A26" s="46" t="s">
        <v>117</v>
      </c>
      <c r="B26" s="21">
        <v>54</v>
      </c>
      <c r="C26" s="13">
        <v>1950.0044701249474</v>
      </c>
      <c r="D26" s="21" t="s">
        <v>7</v>
      </c>
      <c r="E26" s="22">
        <v>51.415383407430603</v>
      </c>
      <c r="F26" s="23">
        <v>4.1395733939360699</v>
      </c>
      <c r="G26" s="23">
        <v>-0.26553669576855099</v>
      </c>
      <c r="H26" s="23">
        <v>0.86702166756718602</v>
      </c>
      <c r="I26" s="21" t="s">
        <v>5</v>
      </c>
      <c r="J26" s="22" t="s">
        <v>4</v>
      </c>
      <c r="K26" s="22" t="s">
        <v>3</v>
      </c>
      <c r="L26" s="22">
        <v>152.5</v>
      </c>
      <c r="M26" s="24">
        <v>76.5</v>
      </c>
      <c r="N26" s="22">
        <v>605</v>
      </c>
      <c r="O26" s="25">
        <v>53.884932196957003</v>
      </c>
      <c r="P26" s="25">
        <v>46.115067803042997</v>
      </c>
      <c r="Q26" s="25">
        <v>7.4912481010030492</v>
      </c>
      <c r="R26" s="25">
        <v>7.3091331137888407</v>
      </c>
      <c r="S26" s="25">
        <v>31.136944808779297</v>
      </c>
      <c r="T26" s="8">
        <v>1.8644067796610169</v>
      </c>
      <c r="U26" s="8">
        <v>0</v>
      </c>
      <c r="V26" s="8">
        <v>0</v>
      </c>
      <c r="W26" s="8">
        <v>0</v>
      </c>
      <c r="X26" s="15">
        <v>0</v>
      </c>
      <c r="Y26" s="15">
        <v>76.271186440677951</v>
      </c>
      <c r="Z26" s="15">
        <v>0</v>
      </c>
      <c r="AA26" s="15">
        <v>2.5423728813559321</v>
      </c>
      <c r="AB26" s="15">
        <v>0</v>
      </c>
      <c r="AC26" s="15">
        <v>18.220338983050844</v>
      </c>
      <c r="AD26" s="8">
        <v>1.101694915254237</v>
      </c>
      <c r="AE26" s="8">
        <v>0</v>
      </c>
      <c r="AF26" s="8">
        <v>1.1864406779661012</v>
      </c>
      <c r="AG26" s="4">
        <v>0.82</v>
      </c>
      <c r="AH26" s="5">
        <v>0.21</v>
      </c>
      <c r="AI26" s="10">
        <f t="shared" si="0"/>
        <v>3.9047619047619047</v>
      </c>
      <c r="AJ26" s="13">
        <v>88</v>
      </c>
      <c r="AK26" s="14">
        <v>11.904761904762356</v>
      </c>
      <c r="AL26" s="49">
        <v>7.4</v>
      </c>
      <c r="AM26" s="49">
        <v>9</v>
      </c>
      <c r="AN26" s="50">
        <v>309</v>
      </c>
      <c r="AO26" s="49">
        <v>3</v>
      </c>
      <c r="AP26" s="50">
        <v>0.2</v>
      </c>
      <c r="AQ26" s="51">
        <v>0.41</v>
      </c>
      <c r="AR26" s="50">
        <v>0.7</v>
      </c>
      <c r="AS26" s="52">
        <v>73</v>
      </c>
      <c r="AT26" s="50">
        <v>13.6</v>
      </c>
      <c r="AU26" s="52">
        <v>69</v>
      </c>
      <c r="AV26" s="49">
        <v>16.3</v>
      </c>
      <c r="AW26" s="49">
        <v>4.9000000000000004</v>
      </c>
      <c r="AX26" s="49">
        <v>2.5</v>
      </c>
      <c r="AY26" s="51">
        <v>0.08</v>
      </c>
      <c r="AZ26" s="49">
        <v>1.78</v>
      </c>
      <c r="BA26" s="52">
        <v>37.200000000000003</v>
      </c>
      <c r="BB26" s="52">
        <v>91.7</v>
      </c>
      <c r="BC26" s="50">
        <v>1.4</v>
      </c>
      <c r="BD26" s="50">
        <v>361</v>
      </c>
      <c r="BE26" s="50">
        <v>0.9</v>
      </c>
      <c r="BF26" s="49">
        <v>1.5980000000000001</v>
      </c>
      <c r="BG26" s="49">
        <v>16.899999999999999</v>
      </c>
      <c r="BH26" s="50">
        <v>26.9</v>
      </c>
      <c r="BI26" s="53">
        <v>7.3999999999999996E-2</v>
      </c>
      <c r="BJ26" s="52">
        <v>30.5</v>
      </c>
      <c r="BK26" s="52">
        <v>87.9</v>
      </c>
      <c r="BL26" s="49">
        <v>0.5</v>
      </c>
      <c r="BM26" s="50">
        <v>0.5</v>
      </c>
      <c r="BN26" s="49">
        <v>13</v>
      </c>
      <c r="BO26" s="50">
        <v>4</v>
      </c>
      <c r="BP26" s="50">
        <v>88</v>
      </c>
      <c r="BQ26" s="50">
        <v>1.2</v>
      </c>
      <c r="BR26" s="50">
        <v>12.9</v>
      </c>
      <c r="BS26" s="51">
        <v>0.501</v>
      </c>
      <c r="BT26" s="50">
        <v>0.7</v>
      </c>
      <c r="BU26" s="49">
        <v>4.5999999999999996</v>
      </c>
      <c r="BV26" s="50">
        <v>85</v>
      </c>
      <c r="BW26" s="49">
        <v>1.1000000000000001</v>
      </c>
      <c r="BX26" s="49">
        <v>13</v>
      </c>
      <c r="BY26" s="52">
        <v>185</v>
      </c>
      <c r="BZ26" s="52">
        <v>78.599999999999994</v>
      </c>
      <c r="CA26" s="42">
        <v>-22.242999999999999</v>
      </c>
      <c r="CB26" s="43">
        <v>9.9288299999999996E-2</v>
      </c>
      <c r="CC26" s="18">
        <v>10.169876199999999</v>
      </c>
      <c r="CD26" s="18">
        <v>8.2587777210406461</v>
      </c>
    </row>
    <row r="27" spans="1:82" ht="13.8" x14ac:dyDescent="0.25">
      <c r="A27" s="46" t="s">
        <v>146</v>
      </c>
      <c r="B27" s="21">
        <v>56</v>
      </c>
      <c r="C27" s="13">
        <v>1947.3466701249474</v>
      </c>
      <c r="D27" s="21" t="s">
        <v>7</v>
      </c>
      <c r="E27" s="22">
        <v>49.895206429991497</v>
      </c>
      <c r="F27" s="23">
        <v>4.1023336865134699</v>
      </c>
      <c r="G27" s="23">
        <v>-0.24947367883695301</v>
      </c>
      <c r="H27" s="23">
        <v>0.86307352507540402</v>
      </c>
      <c r="I27" s="21" t="s">
        <v>5</v>
      </c>
      <c r="J27" s="22" t="s">
        <v>4</v>
      </c>
      <c r="K27" s="22" t="s">
        <v>3</v>
      </c>
      <c r="L27" s="22">
        <v>152.5</v>
      </c>
      <c r="M27" s="24">
        <v>76.5</v>
      </c>
      <c r="N27" s="22">
        <v>605</v>
      </c>
      <c r="O27" s="25">
        <v>53.291188681493097</v>
      </c>
      <c r="P27" s="25">
        <v>46.708811318506896</v>
      </c>
      <c r="Q27" s="25">
        <v>6.3999307179353995</v>
      </c>
      <c r="R27" s="25">
        <v>6.1245345111284299</v>
      </c>
      <c r="S27" s="25">
        <v>31.241014982246501</v>
      </c>
      <c r="T27" s="8">
        <v>0</v>
      </c>
      <c r="U27" s="8">
        <v>1.8158236057068748</v>
      </c>
      <c r="V27" s="8">
        <v>0</v>
      </c>
      <c r="W27" s="8">
        <v>0</v>
      </c>
      <c r="X27" s="15">
        <v>2.0752269779507144</v>
      </c>
      <c r="Y27" s="15">
        <v>72.632944228274965</v>
      </c>
      <c r="Z27" s="15">
        <v>0</v>
      </c>
      <c r="AA27" s="15">
        <v>0</v>
      </c>
      <c r="AB27" s="15">
        <v>0.77821011673151774</v>
      </c>
      <c r="AC27" s="15">
        <v>18.287937743190664</v>
      </c>
      <c r="AD27" s="8">
        <v>4.4098573281452671</v>
      </c>
      <c r="AE27" s="8">
        <v>0</v>
      </c>
      <c r="AF27" s="8">
        <v>0</v>
      </c>
      <c r="AG27" s="11">
        <v>1</v>
      </c>
      <c r="AH27" s="11">
        <v>0.28100000000000003</v>
      </c>
      <c r="AI27" s="10">
        <f t="shared" si="0"/>
        <v>3.5587188612099641</v>
      </c>
      <c r="AJ27" s="13">
        <v>86.7999999999995</v>
      </c>
      <c r="AK27" s="14">
        <v>13.2000000000005</v>
      </c>
      <c r="AL27" s="49">
        <v>7.58</v>
      </c>
      <c r="AM27" s="49">
        <v>10</v>
      </c>
      <c r="AN27" s="50">
        <v>282</v>
      </c>
      <c r="AO27" s="49">
        <v>3</v>
      </c>
      <c r="AP27" s="50">
        <v>0.2</v>
      </c>
      <c r="AQ27" s="51">
        <v>0.43</v>
      </c>
      <c r="AR27" s="50">
        <v>0.6</v>
      </c>
      <c r="AS27" s="52">
        <v>72</v>
      </c>
      <c r="AT27" s="50">
        <v>12.8</v>
      </c>
      <c r="AU27" s="52">
        <v>65</v>
      </c>
      <c r="AV27" s="49">
        <v>16.7</v>
      </c>
      <c r="AW27" s="49">
        <v>4.8899999999999997</v>
      </c>
      <c r="AX27" s="49">
        <v>2.2999999999999998</v>
      </c>
      <c r="AY27" s="51">
        <v>7.0000000000000007E-2</v>
      </c>
      <c r="AZ27" s="49">
        <v>1.83</v>
      </c>
      <c r="BA27" s="52">
        <v>32.6</v>
      </c>
      <c r="BB27" s="52">
        <v>88.1</v>
      </c>
      <c r="BC27" s="50">
        <v>1.43</v>
      </c>
      <c r="BD27" s="50">
        <v>368</v>
      </c>
      <c r="BE27" s="50">
        <v>1</v>
      </c>
      <c r="BF27" s="49">
        <v>1.57</v>
      </c>
      <c r="BG27" s="49">
        <v>16.600000000000001</v>
      </c>
      <c r="BH27" s="50">
        <v>25.4</v>
      </c>
      <c r="BI27" s="53">
        <v>7.4999999999999997E-2</v>
      </c>
      <c r="BJ27" s="52">
        <v>27.4</v>
      </c>
      <c r="BK27" s="52">
        <v>86.1</v>
      </c>
      <c r="BL27" s="49">
        <v>0.5</v>
      </c>
      <c r="BM27" s="50">
        <v>0.4</v>
      </c>
      <c r="BN27" s="49">
        <v>12</v>
      </c>
      <c r="BO27" s="50">
        <v>4.4000000000000004</v>
      </c>
      <c r="BP27" s="50">
        <v>86</v>
      </c>
      <c r="BQ27" s="50">
        <v>1.1000000000000001</v>
      </c>
      <c r="BR27" s="50">
        <v>11.2</v>
      </c>
      <c r="BS27" s="51">
        <v>0.48599999999999999</v>
      </c>
      <c r="BT27" s="50">
        <v>0.6</v>
      </c>
      <c r="BU27" s="49">
        <v>4.2</v>
      </c>
      <c r="BV27" s="50">
        <v>85</v>
      </c>
      <c r="BW27" s="49">
        <v>1.2</v>
      </c>
      <c r="BX27" s="49">
        <v>13.8</v>
      </c>
      <c r="BY27" s="52">
        <v>171</v>
      </c>
      <c r="BZ27" s="52">
        <v>71</v>
      </c>
      <c r="CA27" s="58"/>
      <c r="CB27" s="58"/>
      <c r="CC27" s="58"/>
      <c r="CD27" s="58"/>
    </row>
    <row r="28" spans="1:82" ht="13.8" x14ac:dyDescent="0.25">
      <c r="A28" s="46" t="s">
        <v>118</v>
      </c>
      <c r="B28" s="21">
        <v>58</v>
      </c>
      <c r="C28" s="13">
        <v>1944.9306701249475</v>
      </c>
      <c r="D28" s="21" t="s">
        <v>7</v>
      </c>
      <c r="E28" s="22">
        <v>70.797603272012097</v>
      </c>
      <c r="F28" s="23">
        <v>4.3825155467101302</v>
      </c>
      <c r="G28" s="23">
        <v>-0.45288996047768898</v>
      </c>
      <c r="H28" s="23">
        <v>0.913266713552638</v>
      </c>
      <c r="I28" s="21" t="s">
        <v>5</v>
      </c>
      <c r="J28" s="22" t="s">
        <v>9</v>
      </c>
      <c r="K28" s="22" t="s">
        <v>8</v>
      </c>
      <c r="L28" s="22">
        <v>152.5</v>
      </c>
      <c r="M28" s="22">
        <v>302.5</v>
      </c>
      <c r="N28" s="24">
        <v>76.5</v>
      </c>
      <c r="O28" s="25">
        <v>58.122726283985607</v>
      </c>
      <c r="P28" s="25">
        <v>41.8772737160144</v>
      </c>
      <c r="Q28" s="25">
        <v>7.3198129020368405</v>
      </c>
      <c r="R28" s="25">
        <v>8.8002738018973101</v>
      </c>
      <c r="S28" s="25">
        <v>34.067274530280599</v>
      </c>
      <c r="T28" s="8">
        <v>1.7067494181536076</v>
      </c>
      <c r="U28" s="8">
        <v>0</v>
      </c>
      <c r="V28" s="8">
        <v>1.5515903801396431</v>
      </c>
      <c r="W28" s="8">
        <v>0.85337470907680379</v>
      </c>
      <c r="X28" s="15">
        <v>2.6377036462373931</v>
      </c>
      <c r="Y28" s="15">
        <v>77.579519006982153</v>
      </c>
      <c r="Z28" s="15">
        <v>0</v>
      </c>
      <c r="AA28" s="15">
        <v>2.948021722265322</v>
      </c>
      <c r="AB28" s="15">
        <v>0.69821567106283955</v>
      </c>
      <c r="AC28" s="15">
        <v>10.007757951900695</v>
      </c>
      <c r="AD28" s="8">
        <v>2.0170674941815361</v>
      </c>
      <c r="AE28" s="8">
        <v>0</v>
      </c>
      <c r="AF28" s="8">
        <v>0</v>
      </c>
      <c r="AG28" s="11">
        <v>0.97</v>
      </c>
      <c r="AH28" s="11">
        <v>0.223</v>
      </c>
      <c r="AI28" s="10">
        <f t="shared" si="0"/>
        <v>4.3497757847533629</v>
      </c>
      <c r="AJ28" s="13">
        <v>87.007874015749465</v>
      </c>
      <c r="AK28" s="14">
        <v>12.992125984249663</v>
      </c>
      <c r="AL28" s="49">
        <v>7.43</v>
      </c>
      <c r="AM28" s="49">
        <v>8</v>
      </c>
      <c r="AN28" s="50">
        <v>289</v>
      </c>
      <c r="AO28" s="49">
        <v>2</v>
      </c>
      <c r="AP28" s="50">
        <v>0.2</v>
      </c>
      <c r="AQ28" s="51">
        <v>0.4</v>
      </c>
      <c r="AR28" s="50">
        <v>0.9</v>
      </c>
      <c r="AS28" s="52">
        <v>70</v>
      </c>
      <c r="AT28" s="50">
        <v>12</v>
      </c>
      <c r="AU28" s="52">
        <v>62</v>
      </c>
      <c r="AV28" s="49">
        <v>16.100000000000001</v>
      </c>
      <c r="AW28" s="49">
        <v>4.83</v>
      </c>
      <c r="AX28" s="49">
        <v>2</v>
      </c>
      <c r="AY28" s="51">
        <v>0.08</v>
      </c>
      <c r="AZ28" s="49">
        <v>1.6</v>
      </c>
      <c r="BA28" s="52">
        <v>34.4</v>
      </c>
      <c r="BB28" s="52">
        <v>89.8</v>
      </c>
      <c r="BC28" s="50">
        <v>1.41</v>
      </c>
      <c r="BD28" s="50">
        <v>357</v>
      </c>
      <c r="BE28" s="50">
        <v>1</v>
      </c>
      <c r="BF28" s="49">
        <v>1.667</v>
      </c>
      <c r="BG28" s="49">
        <v>15.9</v>
      </c>
      <c r="BH28" s="50">
        <v>24.6</v>
      </c>
      <c r="BI28" s="53">
        <v>7.0999999999999994E-2</v>
      </c>
      <c r="BJ28" s="52">
        <v>29.2</v>
      </c>
      <c r="BK28" s="52">
        <v>87.3</v>
      </c>
      <c r="BL28" s="49">
        <v>0.5</v>
      </c>
      <c r="BM28" s="50">
        <v>0.4</v>
      </c>
      <c r="BN28" s="49">
        <v>12</v>
      </c>
      <c r="BO28" s="50">
        <v>4.4000000000000004</v>
      </c>
      <c r="BP28" s="50">
        <v>85</v>
      </c>
      <c r="BQ28" s="50">
        <v>1.1000000000000001</v>
      </c>
      <c r="BR28" s="50">
        <v>12.2</v>
      </c>
      <c r="BS28" s="51">
        <v>0.47399999999999998</v>
      </c>
      <c r="BT28" s="50">
        <v>0.6</v>
      </c>
      <c r="BU28" s="49">
        <v>4.0999999999999996</v>
      </c>
      <c r="BV28" s="50">
        <v>84</v>
      </c>
      <c r="BW28" s="49">
        <v>1.2</v>
      </c>
      <c r="BX28" s="49">
        <v>12.6</v>
      </c>
      <c r="BY28" s="52">
        <v>232</v>
      </c>
      <c r="BZ28" s="52">
        <v>76</v>
      </c>
      <c r="CA28" s="42">
        <v>-22.228000000000002</v>
      </c>
      <c r="CB28" s="43">
        <v>0.10806449999999999</v>
      </c>
      <c r="CC28" s="18">
        <v>9.6132083000000002</v>
      </c>
      <c r="CD28" s="18">
        <v>8.9761207427045893</v>
      </c>
    </row>
    <row r="29" spans="1:82" ht="13.8" x14ac:dyDescent="0.25">
      <c r="A29" s="46" t="s">
        <v>119</v>
      </c>
      <c r="B29" s="21">
        <v>60</v>
      </c>
      <c r="C29" s="13">
        <v>1942.5146701249475</v>
      </c>
      <c r="D29" s="21" t="s">
        <v>7</v>
      </c>
      <c r="E29" s="22">
        <v>52.340261272497997</v>
      </c>
      <c r="F29" s="23">
        <v>4.1317908780858099</v>
      </c>
      <c r="G29" s="23">
        <v>-0.26302886420160798</v>
      </c>
      <c r="H29" s="23">
        <v>0.88991933608622897</v>
      </c>
      <c r="I29" s="21" t="s">
        <v>5</v>
      </c>
      <c r="J29" s="22" t="s">
        <v>4</v>
      </c>
      <c r="K29" s="22" t="s">
        <v>3</v>
      </c>
      <c r="L29" s="22">
        <v>152.5</v>
      </c>
      <c r="M29" s="24">
        <v>76.5</v>
      </c>
      <c r="N29" s="22">
        <v>605</v>
      </c>
      <c r="O29" s="25">
        <v>55.324643231008395</v>
      </c>
      <c r="P29" s="25">
        <v>44.675356768991598</v>
      </c>
      <c r="Q29" s="25">
        <v>8.7918194953873492</v>
      </c>
      <c r="R29" s="25">
        <v>6.7482811730894401</v>
      </c>
      <c r="S29" s="25">
        <v>29.6717953603582</v>
      </c>
      <c r="T29" s="8">
        <v>2.490421455938697</v>
      </c>
      <c r="U29" s="8">
        <v>0</v>
      </c>
      <c r="V29" s="8">
        <v>0</v>
      </c>
      <c r="W29" s="8">
        <v>0</v>
      </c>
      <c r="X29" s="15">
        <v>2.2988505747126435</v>
      </c>
      <c r="Y29" s="15">
        <v>73.754789272030649</v>
      </c>
      <c r="Z29" s="15">
        <v>0</v>
      </c>
      <c r="AA29" s="15">
        <v>3.2567049808429114</v>
      </c>
      <c r="AB29" s="15">
        <v>0.57471264367816088</v>
      </c>
      <c r="AC29" s="15">
        <v>16.283524904214559</v>
      </c>
      <c r="AD29" s="8">
        <v>1.3409961685823752</v>
      </c>
      <c r="AE29" s="8">
        <v>0</v>
      </c>
      <c r="AF29" s="8">
        <v>0</v>
      </c>
      <c r="AG29" s="4">
        <v>0.98</v>
      </c>
      <c r="AH29" s="5">
        <v>0.23</v>
      </c>
      <c r="AI29" s="10">
        <f t="shared" si="0"/>
        <v>4.2608695652173907</v>
      </c>
      <c r="AJ29" s="13">
        <v>86</v>
      </c>
      <c r="AK29" s="14">
        <v>14.285714285714826</v>
      </c>
      <c r="AL29" s="49">
        <v>7.37</v>
      </c>
      <c r="AM29" s="49">
        <v>9</v>
      </c>
      <c r="AN29" s="50">
        <v>307</v>
      </c>
      <c r="AO29" s="49">
        <v>2</v>
      </c>
      <c r="AP29" s="50">
        <v>0.2</v>
      </c>
      <c r="AQ29" s="51">
        <v>0.37</v>
      </c>
      <c r="AR29" s="50">
        <v>1.5</v>
      </c>
      <c r="AS29" s="52">
        <v>71</v>
      </c>
      <c r="AT29" s="50">
        <v>11.1</v>
      </c>
      <c r="AU29" s="52">
        <v>60</v>
      </c>
      <c r="AV29" s="49">
        <v>15.3</v>
      </c>
      <c r="AW29" s="49">
        <v>4.82</v>
      </c>
      <c r="AX29" s="49">
        <v>2.1</v>
      </c>
      <c r="AY29" s="51">
        <v>7.0000000000000007E-2</v>
      </c>
      <c r="AZ29" s="49">
        <v>1.81</v>
      </c>
      <c r="BA29" s="52">
        <v>33.799999999999997</v>
      </c>
      <c r="BB29" s="52">
        <v>86.6</v>
      </c>
      <c r="BC29" s="50">
        <v>1.37</v>
      </c>
      <c r="BD29" s="50">
        <v>346</v>
      </c>
      <c r="BE29" s="50">
        <v>1</v>
      </c>
      <c r="BF29" s="49">
        <v>1.607</v>
      </c>
      <c r="BG29" s="49">
        <v>16.399999999999999</v>
      </c>
      <c r="BH29" s="50">
        <v>26.3</v>
      </c>
      <c r="BI29" s="53">
        <v>7.5999999999999998E-2</v>
      </c>
      <c r="BJ29" s="52">
        <v>30.5</v>
      </c>
      <c r="BK29" s="52">
        <v>89</v>
      </c>
      <c r="BL29" s="49">
        <v>0.5</v>
      </c>
      <c r="BM29" s="50">
        <v>0.5</v>
      </c>
      <c r="BN29" s="49">
        <v>11</v>
      </c>
      <c r="BO29" s="50">
        <v>4.7</v>
      </c>
      <c r="BP29" s="50">
        <v>82</v>
      </c>
      <c r="BQ29" s="50">
        <v>1.1000000000000001</v>
      </c>
      <c r="BR29" s="50">
        <v>11.8</v>
      </c>
      <c r="BS29" s="51">
        <v>0.49199999999999999</v>
      </c>
      <c r="BT29" s="50">
        <v>0.6</v>
      </c>
      <c r="BU29" s="49">
        <v>3.9</v>
      </c>
      <c r="BV29" s="50">
        <v>83</v>
      </c>
      <c r="BW29" s="49">
        <v>1.1000000000000001</v>
      </c>
      <c r="BX29" s="49">
        <v>13.6</v>
      </c>
      <c r="BY29" s="52">
        <v>295</v>
      </c>
      <c r="BZ29" s="52">
        <v>69</v>
      </c>
      <c r="CA29" s="42">
        <v>-22.074000000000002</v>
      </c>
      <c r="CB29" s="43">
        <v>0.1207295</v>
      </c>
      <c r="CC29" s="18">
        <v>9.2407965000000001</v>
      </c>
      <c r="CD29" s="18">
        <v>8.1173201247416742</v>
      </c>
    </row>
    <row r="30" spans="1:82" ht="13.8" x14ac:dyDescent="0.25">
      <c r="A30" s="46" t="s">
        <v>147</v>
      </c>
      <c r="B30" s="21">
        <v>62</v>
      </c>
      <c r="C30" s="13">
        <v>1940.0986701249476</v>
      </c>
      <c r="D30" s="21" t="s">
        <v>7</v>
      </c>
      <c r="E30" s="22">
        <v>74.345025806916794</v>
      </c>
      <c r="F30" s="23">
        <v>4.4219618558259102</v>
      </c>
      <c r="G30" s="23">
        <v>-0.42424606044378099</v>
      </c>
      <c r="H30" s="23">
        <v>0.96033308032390396</v>
      </c>
      <c r="I30" s="21" t="s">
        <v>5</v>
      </c>
      <c r="J30" s="22" t="s">
        <v>9</v>
      </c>
      <c r="K30" s="22" t="s">
        <v>8</v>
      </c>
      <c r="L30" s="22">
        <v>152.5</v>
      </c>
      <c r="M30" s="22">
        <v>605</v>
      </c>
      <c r="N30" s="24">
        <v>76.5</v>
      </c>
      <c r="O30" s="25">
        <v>60.497547918956499</v>
      </c>
      <c r="P30" s="25">
        <v>39.502452081043501</v>
      </c>
      <c r="Q30" s="25">
        <v>9.8813826808532301</v>
      </c>
      <c r="R30" s="25">
        <v>7.8925486602521699</v>
      </c>
      <c r="S30" s="25">
        <v>33.219637190517396</v>
      </c>
      <c r="T30" s="8">
        <v>0</v>
      </c>
      <c r="U30" s="8">
        <v>1.8083525655211659</v>
      </c>
      <c r="V30" s="8">
        <v>0</v>
      </c>
      <c r="W30" s="8">
        <v>0</v>
      </c>
      <c r="X30" s="15">
        <v>4.9318706332395426</v>
      </c>
      <c r="Y30" s="15">
        <v>66.580253548733822</v>
      </c>
      <c r="Z30" s="15">
        <v>1.8968733204767472</v>
      </c>
      <c r="AA30" s="15">
        <v>7.0279156523663469</v>
      </c>
      <c r="AB30" s="15">
        <v>1.1096708924788974</v>
      </c>
      <c r="AC30" s="15">
        <v>16.645063387183455</v>
      </c>
      <c r="AD30" s="8">
        <v>0</v>
      </c>
      <c r="AE30" s="8">
        <v>0</v>
      </c>
      <c r="AF30" s="8">
        <v>0</v>
      </c>
      <c r="AG30" s="11">
        <v>0.65500000000000003</v>
      </c>
      <c r="AH30" s="11">
        <v>0.184</v>
      </c>
      <c r="AI30" s="10">
        <f t="shared" si="0"/>
        <v>3.5597826086956523</v>
      </c>
      <c r="AJ30" s="13">
        <v>92.000000000001592</v>
      </c>
      <c r="AK30" s="14">
        <v>7.9999999999984084</v>
      </c>
      <c r="AL30" s="49">
        <v>7.13</v>
      </c>
      <c r="AM30" s="49">
        <v>10</v>
      </c>
      <c r="AN30" s="50">
        <v>292</v>
      </c>
      <c r="AO30" s="49">
        <v>2</v>
      </c>
      <c r="AP30" s="50">
        <v>0.2</v>
      </c>
      <c r="AQ30" s="51">
        <v>0.39</v>
      </c>
      <c r="AR30" s="50">
        <v>1.4</v>
      </c>
      <c r="AS30" s="52">
        <v>75</v>
      </c>
      <c r="AT30" s="50">
        <v>12</v>
      </c>
      <c r="AU30" s="52">
        <v>62</v>
      </c>
      <c r="AV30" s="49">
        <v>16.100000000000001</v>
      </c>
      <c r="AW30" s="49">
        <v>4.78</v>
      </c>
      <c r="AX30" s="49">
        <v>2.2999999999999998</v>
      </c>
      <c r="AY30" s="51">
        <v>0.08</v>
      </c>
      <c r="AZ30" s="49">
        <v>1.89</v>
      </c>
      <c r="BA30" s="52">
        <v>33.799999999999997</v>
      </c>
      <c r="BB30" s="52">
        <v>84.8</v>
      </c>
      <c r="BC30" s="50">
        <v>1.37</v>
      </c>
      <c r="BD30" s="50">
        <v>342</v>
      </c>
      <c r="BE30" s="50">
        <v>1</v>
      </c>
      <c r="BF30" s="49">
        <v>1.61</v>
      </c>
      <c r="BG30" s="49">
        <v>15.7</v>
      </c>
      <c r="BH30" s="50">
        <v>24.8</v>
      </c>
      <c r="BI30" s="53">
        <v>7.5999999999999998E-2</v>
      </c>
      <c r="BJ30" s="52">
        <v>31.4</v>
      </c>
      <c r="BK30" s="52">
        <v>85.9</v>
      </c>
      <c r="BL30" s="49">
        <v>0.5</v>
      </c>
      <c r="BM30" s="50">
        <v>0.5</v>
      </c>
      <c r="BN30" s="49">
        <v>11</v>
      </c>
      <c r="BO30" s="50">
        <v>4.5999999999999996</v>
      </c>
      <c r="BP30" s="50">
        <v>86</v>
      </c>
      <c r="BQ30" s="50">
        <v>1.1000000000000001</v>
      </c>
      <c r="BR30" s="50">
        <v>11.6</v>
      </c>
      <c r="BS30" s="51">
        <v>0.48199999999999998</v>
      </c>
      <c r="BT30" s="50">
        <v>0.7</v>
      </c>
      <c r="BU30" s="49">
        <v>4.5</v>
      </c>
      <c r="BV30" s="50">
        <v>81</v>
      </c>
      <c r="BW30" s="49">
        <v>1.2</v>
      </c>
      <c r="BX30" s="49">
        <v>12.3</v>
      </c>
      <c r="BY30" s="52">
        <v>268</v>
      </c>
      <c r="BZ30" s="52">
        <v>76</v>
      </c>
      <c r="CA30" s="58"/>
      <c r="CB30" s="58"/>
      <c r="CC30" s="58"/>
      <c r="CD30" s="58"/>
    </row>
    <row r="31" spans="1:82" ht="13.8" x14ac:dyDescent="0.25">
      <c r="A31" s="46" t="s">
        <v>120</v>
      </c>
      <c r="B31" s="21">
        <v>64</v>
      </c>
      <c r="C31" s="13">
        <v>1937.6826701249477</v>
      </c>
      <c r="D31" s="21" t="s">
        <v>7</v>
      </c>
      <c r="E31" s="22">
        <v>47.944984383669102</v>
      </c>
      <c r="F31" s="23">
        <v>4.1361902104847497</v>
      </c>
      <c r="G31" s="23">
        <v>-0.21620533956107199</v>
      </c>
      <c r="H31" s="23">
        <v>0.84185802481776295</v>
      </c>
      <c r="I31" s="21" t="s">
        <v>5</v>
      </c>
      <c r="J31" s="22" t="s">
        <v>4</v>
      </c>
      <c r="K31" s="22" t="s">
        <v>3</v>
      </c>
      <c r="L31" s="22">
        <v>152.5</v>
      </c>
      <c r="M31" s="24">
        <v>76.5</v>
      </c>
      <c r="N31" s="22">
        <v>302.5</v>
      </c>
      <c r="O31" s="25">
        <v>51.236112400802</v>
      </c>
      <c r="P31" s="25">
        <v>48.763887599198</v>
      </c>
      <c r="Q31" s="25">
        <v>6.0484819957637095</v>
      </c>
      <c r="R31" s="25">
        <v>6.1698727874050903</v>
      </c>
      <c r="S31" s="25">
        <v>30.177998538355798</v>
      </c>
      <c r="T31" s="8">
        <v>3.1746031746031753</v>
      </c>
      <c r="U31" s="8">
        <v>0</v>
      </c>
      <c r="V31" s="8">
        <v>0</v>
      </c>
      <c r="W31" s="8">
        <v>0</v>
      </c>
      <c r="X31" s="15">
        <v>1.9841269841269846</v>
      </c>
      <c r="Y31" s="15">
        <v>69.444444444444443</v>
      </c>
      <c r="Z31" s="15">
        <v>0</v>
      </c>
      <c r="AA31" s="15">
        <v>3.9682539682539693</v>
      </c>
      <c r="AB31" s="15">
        <v>1.4550264550264556</v>
      </c>
      <c r="AC31" s="15">
        <v>15.476190476190478</v>
      </c>
      <c r="AD31" s="8">
        <v>4.4973544973544985</v>
      </c>
      <c r="AE31" s="8">
        <v>0</v>
      </c>
      <c r="AF31" s="8">
        <v>0</v>
      </c>
      <c r="AG31" s="11">
        <v>0.92900000000000005</v>
      </c>
      <c r="AH31" s="11">
        <v>0.26300000000000001</v>
      </c>
      <c r="AI31" s="10">
        <f t="shared" si="0"/>
        <v>3.5323193916349811</v>
      </c>
      <c r="AJ31" s="13">
        <v>86.956521739129983</v>
      </c>
      <c r="AK31" s="14">
        <v>13.04347826087006</v>
      </c>
      <c r="AL31" s="49">
        <v>7.59</v>
      </c>
      <c r="AM31" s="49">
        <v>14</v>
      </c>
      <c r="AN31" s="50">
        <v>322</v>
      </c>
      <c r="AO31" s="49">
        <v>3</v>
      </c>
      <c r="AP31" s="50">
        <v>0.2</v>
      </c>
      <c r="AQ31" s="51">
        <v>0.4</v>
      </c>
      <c r="AR31" s="50">
        <v>0.4</v>
      </c>
      <c r="AS31" s="52">
        <v>90</v>
      </c>
      <c r="AT31" s="50">
        <v>13.9</v>
      </c>
      <c r="AU31" s="52">
        <v>64</v>
      </c>
      <c r="AV31" s="49">
        <v>14.8</v>
      </c>
      <c r="AW31" s="49">
        <v>4.97</v>
      </c>
      <c r="AX31" s="49">
        <v>2.4</v>
      </c>
      <c r="AY31" s="51">
        <v>0.08</v>
      </c>
      <c r="AZ31" s="49">
        <v>2.0299999999999998</v>
      </c>
      <c r="BA31" s="52">
        <v>38</v>
      </c>
      <c r="BB31" s="52">
        <v>89</v>
      </c>
      <c r="BC31" s="50">
        <v>1.45</v>
      </c>
      <c r="BD31" s="50">
        <v>352</v>
      </c>
      <c r="BE31" s="50">
        <v>0.9</v>
      </c>
      <c r="BF31" s="49">
        <v>1.6459999999999999</v>
      </c>
      <c r="BG31" s="49">
        <v>15.9</v>
      </c>
      <c r="BH31" s="50">
        <v>27.9</v>
      </c>
      <c r="BI31" s="53">
        <v>7.8E-2</v>
      </c>
      <c r="BJ31" s="52">
        <v>32</v>
      </c>
      <c r="BK31" s="52">
        <v>98.4</v>
      </c>
      <c r="BL31" s="49">
        <v>0.6</v>
      </c>
      <c r="BM31" s="50">
        <v>0.6</v>
      </c>
      <c r="BN31" s="49">
        <v>12</v>
      </c>
      <c r="BO31" s="50">
        <v>4.8</v>
      </c>
      <c r="BP31" s="50">
        <v>95</v>
      </c>
      <c r="BQ31" s="50">
        <v>1.2</v>
      </c>
      <c r="BR31" s="50">
        <v>13.4</v>
      </c>
      <c r="BS31" s="51">
        <v>0.49399999999999999</v>
      </c>
      <c r="BT31" s="50">
        <v>0.7</v>
      </c>
      <c r="BU31" s="49">
        <v>5.6</v>
      </c>
      <c r="BV31" s="50">
        <v>84</v>
      </c>
      <c r="BW31" s="49">
        <v>1.3</v>
      </c>
      <c r="BX31" s="49">
        <v>14.6</v>
      </c>
      <c r="BY31" s="52">
        <v>179</v>
      </c>
      <c r="BZ31" s="52">
        <v>87.9</v>
      </c>
      <c r="CA31" s="42">
        <v>-22.178999999999998</v>
      </c>
      <c r="CB31" s="43">
        <v>0.1086831</v>
      </c>
      <c r="CC31" s="18">
        <v>9.4913457999999995</v>
      </c>
      <c r="CD31" s="18">
        <v>8.5477870984541298</v>
      </c>
    </row>
    <row r="32" spans="1:82" ht="13.8" x14ac:dyDescent="0.25">
      <c r="A32" s="46" t="s">
        <v>148</v>
      </c>
      <c r="B32" s="21">
        <v>66</v>
      </c>
      <c r="C32" s="13">
        <v>1935.2666701249477</v>
      </c>
      <c r="D32" s="21" t="s">
        <v>7</v>
      </c>
      <c r="E32" s="22">
        <v>61.738411137245102</v>
      </c>
      <c r="F32" s="23">
        <v>4.48446254189128</v>
      </c>
      <c r="G32" s="23">
        <v>-0.25168223709896298</v>
      </c>
      <c r="H32" s="23">
        <v>0.89386706719027698</v>
      </c>
      <c r="I32" s="21" t="s">
        <v>5</v>
      </c>
      <c r="J32" s="22" t="s">
        <v>4</v>
      </c>
      <c r="K32" s="22" t="s">
        <v>3</v>
      </c>
      <c r="L32" s="22">
        <v>152.5</v>
      </c>
      <c r="M32" s="22">
        <v>605</v>
      </c>
      <c r="N32" s="22">
        <v>302.5</v>
      </c>
      <c r="O32" s="25">
        <v>56.165490627771796</v>
      </c>
      <c r="P32" s="25">
        <v>43.834509372228197</v>
      </c>
      <c r="Q32" s="25">
        <v>9.0011888527570907</v>
      </c>
      <c r="R32" s="25">
        <v>7.2756040420993804</v>
      </c>
      <c r="S32" s="25">
        <v>32.923353963425299</v>
      </c>
      <c r="T32" s="8">
        <v>0</v>
      </c>
      <c r="U32" s="8">
        <v>0</v>
      </c>
      <c r="V32" s="8">
        <v>0</v>
      </c>
      <c r="W32" s="8">
        <v>0</v>
      </c>
      <c r="X32" s="15">
        <v>2.6003059183433348</v>
      </c>
      <c r="Y32" s="15">
        <v>76.479585833627496</v>
      </c>
      <c r="Z32" s="15">
        <v>0.88245675961877879</v>
      </c>
      <c r="AA32" s="15">
        <v>2.6003059183433348</v>
      </c>
      <c r="AB32" s="15">
        <v>0.76479585833627495</v>
      </c>
      <c r="AC32" s="15">
        <v>14.072243793387459</v>
      </c>
      <c r="AD32" s="8">
        <v>2.6003059183433348</v>
      </c>
      <c r="AE32" s="8">
        <v>0</v>
      </c>
      <c r="AF32" s="8">
        <v>0</v>
      </c>
      <c r="AG32" s="4">
        <v>0.82</v>
      </c>
      <c r="AH32" s="5">
        <v>0.36</v>
      </c>
      <c r="AI32" s="10">
        <f t="shared" si="0"/>
        <v>2.2777777777777777</v>
      </c>
      <c r="AJ32" s="13">
        <v>88</v>
      </c>
      <c r="AK32" s="14">
        <v>11.764705882350601</v>
      </c>
      <c r="AL32" s="49">
        <v>6.68</v>
      </c>
      <c r="AM32" s="49">
        <v>14</v>
      </c>
      <c r="AN32" s="50">
        <v>316</v>
      </c>
      <c r="AO32" s="49">
        <v>2</v>
      </c>
      <c r="AP32" s="50">
        <v>0.2</v>
      </c>
      <c r="AQ32" s="51">
        <v>0.34</v>
      </c>
      <c r="AR32" s="50">
        <v>0.4</v>
      </c>
      <c r="AS32" s="52">
        <v>63</v>
      </c>
      <c r="AT32" s="50">
        <v>13.8</v>
      </c>
      <c r="AU32" s="52">
        <v>64</v>
      </c>
      <c r="AV32" s="49">
        <v>14.4</v>
      </c>
      <c r="AW32" s="49">
        <v>5.07</v>
      </c>
      <c r="AX32" s="49">
        <v>2.2000000000000002</v>
      </c>
      <c r="AY32" s="51">
        <v>0.08</v>
      </c>
      <c r="AZ32" s="49">
        <v>2.11</v>
      </c>
      <c r="BA32" s="52">
        <v>31</v>
      </c>
      <c r="BB32" s="52">
        <v>86.9</v>
      </c>
      <c r="BC32" s="50">
        <v>1.48</v>
      </c>
      <c r="BD32" s="50">
        <v>351</v>
      </c>
      <c r="BE32" s="50">
        <v>1</v>
      </c>
      <c r="BF32" s="49">
        <v>1.67</v>
      </c>
      <c r="BG32" s="49">
        <v>16</v>
      </c>
      <c r="BH32" s="50">
        <v>27</v>
      </c>
      <c r="BI32" s="53">
        <v>7.5999999999999998E-2</v>
      </c>
      <c r="BJ32" s="52">
        <v>27.7</v>
      </c>
      <c r="BK32" s="52">
        <v>92.5</v>
      </c>
      <c r="BL32" s="49">
        <v>0.7</v>
      </c>
      <c r="BM32" s="50">
        <v>0.5</v>
      </c>
      <c r="BN32" s="49">
        <v>11</v>
      </c>
      <c r="BO32" s="50">
        <v>3.7</v>
      </c>
      <c r="BP32" s="50">
        <v>83</v>
      </c>
      <c r="BQ32" s="50">
        <v>1.1000000000000001</v>
      </c>
      <c r="BR32" s="50">
        <v>10.5</v>
      </c>
      <c r="BS32" s="51">
        <v>0.495</v>
      </c>
      <c r="BT32" s="50">
        <v>0.6</v>
      </c>
      <c r="BU32" s="49">
        <v>5.5</v>
      </c>
      <c r="BV32" s="50">
        <v>84</v>
      </c>
      <c r="BW32" s="49">
        <v>1.2</v>
      </c>
      <c r="BX32" s="49">
        <v>11.6</v>
      </c>
      <c r="BY32" s="52">
        <v>138</v>
      </c>
      <c r="BZ32" s="52">
        <v>81.2</v>
      </c>
      <c r="CA32" s="58"/>
      <c r="CB32" s="58"/>
      <c r="CC32" s="58"/>
      <c r="CD32" s="58"/>
    </row>
    <row r="33" spans="1:82" ht="13.8" x14ac:dyDescent="0.25">
      <c r="A33" s="46" t="s">
        <v>121</v>
      </c>
      <c r="B33" s="21">
        <v>68</v>
      </c>
      <c r="C33" s="13">
        <v>1932.6086541249476</v>
      </c>
      <c r="D33" s="21" t="s">
        <v>7</v>
      </c>
      <c r="E33" s="22">
        <v>66.334584853251599</v>
      </c>
      <c r="F33" s="23">
        <v>4.2572128649124696</v>
      </c>
      <c r="G33" s="23">
        <v>-0.198992158369075</v>
      </c>
      <c r="H33" s="23">
        <v>1.04643120123934</v>
      </c>
      <c r="I33" s="21" t="s">
        <v>5</v>
      </c>
      <c r="J33" s="22" t="s">
        <v>4</v>
      </c>
      <c r="K33" s="22" t="s">
        <v>8</v>
      </c>
      <c r="L33" s="22">
        <v>152.5</v>
      </c>
      <c r="M33" s="24">
        <v>76.5</v>
      </c>
      <c r="N33" s="22">
        <v>605</v>
      </c>
      <c r="O33" s="25">
        <v>63.704868607888002</v>
      </c>
      <c r="P33" s="25">
        <v>36.295131392111998</v>
      </c>
      <c r="Q33" s="25">
        <v>10.0690612449228</v>
      </c>
      <c r="R33" s="25">
        <v>6.7616306190481605</v>
      </c>
      <c r="S33" s="25">
        <v>30.061552114502899</v>
      </c>
      <c r="T33" s="8">
        <v>2.4585125998770745</v>
      </c>
      <c r="U33" s="8">
        <v>0</v>
      </c>
      <c r="V33" s="8">
        <v>0</v>
      </c>
      <c r="W33" s="8">
        <v>0</v>
      </c>
      <c r="X33" s="15">
        <v>3.687768899815612</v>
      </c>
      <c r="Y33" s="15">
        <v>55.316533497234175</v>
      </c>
      <c r="Z33" s="15">
        <v>0</v>
      </c>
      <c r="AA33" s="15">
        <v>4.6711739397664411</v>
      </c>
      <c r="AB33" s="15">
        <v>1.2292562999385372</v>
      </c>
      <c r="AC33" s="15">
        <v>27.965580823601723</v>
      </c>
      <c r="AD33" s="8">
        <v>4.6711739397664411</v>
      </c>
      <c r="AE33" s="8">
        <v>0</v>
      </c>
      <c r="AF33" s="8">
        <v>0</v>
      </c>
      <c r="AG33" s="11">
        <v>0.81100000000000005</v>
      </c>
      <c r="AH33" s="11">
        <v>0.29199999999999998</v>
      </c>
      <c r="AI33" s="10">
        <f t="shared" si="0"/>
        <v>2.7773972602739732</v>
      </c>
      <c r="AJ33" s="13">
        <v>91.69960474308273</v>
      </c>
      <c r="AK33" s="14">
        <v>8.3003952569173105</v>
      </c>
      <c r="AL33" s="49">
        <v>7.08</v>
      </c>
      <c r="AM33" s="49">
        <v>15</v>
      </c>
      <c r="AN33" s="50">
        <v>311</v>
      </c>
      <c r="AO33" s="49">
        <v>3</v>
      </c>
      <c r="AP33" s="50">
        <v>0.2</v>
      </c>
      <c r="AQ33" s="51">
        <v>0.34</v>
      </c>
      <c r="AR33" s="50">
        <v>0.2</v>
      </c>
      <c r="AS33" s="52">
        <v>66</v>
      </c>
      <c r="AT33" s="50">
        <v>12</v>
      </c>
      <c r="AU33" s="52">
        <v>62</v>
      </c>
      <c r="AV33" s="49">
        <v>14.1</v>
      </c>
      <c r="AW33" s="49">
        <v>5.14</v>
      </c>
      <c r="AX33" s="49">
        <v>2.2000000000000002</v>
      </c>
      <c r="AY33" s="51">
        <v>0.14000000000000001</v>
      </c>
      <c r="AZ33" s="49">
        <v>2.16</v>
      </c>
      <c r="BA33" s="52">
        <v>31.9</v>
      </c>
      <c r="BB33" s="52">
        <v>82.3</v>
      </c>
      <c r="BC33" s="50">
        <v>1.5</v>
      </c>
      <c r="BD33" s="50">
        <v>350</v>
      </c>
      <c r="BE33" s="50">
        <v>1.3</v>
      </c>
      <c r="BF33" s="49">
        <v>1.6379999999999999</v>
      </c>
      <c r="BG33" s="49">
        <v>15.5</v>
      </c>
      <c r="BH33" s="50">
        <v>26</v>
      </c>
      <c r="BI33" s="53">
        <v>6.9000000000000006E-2</v>
      </c>
      <c r="BJ33" s="52">
        <v>25</v>
      </c>
      <c r="BK33" s="52">
        <v>93.7</v>
      </c>
      <c r="BL33" s="49">
        <v>0.7</v>
      </c>
      <c r="BM33" s="50">
        <v>0.5</v>
      </c>
      <c r="BN33" s="49">
        <v>12</v>
      </c>
      <c r="BO33" s="50">
        <v>2.7</v>
      </c>
      <c r="BP33" s="50">
        <v>85</v>
      </c>
      <c r="BQ33" s="50">
        <v>1</v>
      </c>
      <c r="BR33" s="50">
        <v>11.3</v>
      </c>
      <c r="BS33" s="51">
        <v>0.48099999999999998</v>
      </c>
      <c r="BT33" s="50">
        <v>0.7</v>
      </c>
      <c r="BU33" s="49">
        <v>5</v>
      </c>
      <c r="BV33" s="50">
        <v>83</v>
      </c>
      <c r="BW33" s="49">
        <v>1.2</v>
      </c>
      <c r="BX33" s="49">
        <v>12.2</v>
      </c>
      <c r="BY33" s="52">
        <v>108</v>
      </c>
      <c r="BZ33" s="52">
        <v>78.3</v>
      </c>
      <c r="CA33" s="42">
        <v>-22.007999999999999</v>
      </c>
      <c r="CB33" s="43">
        <v>0.1031987</v>
      </c>
      <c r="CC33" s="18">
        <v>10.8620552</v>
      </c>
      <c r="CD33" s="18">
        <v>7.8586261261043022</v>
      </c>
    </row>
    <row r="34" spans="1:82" ht="13.8" x14ac:dyDescent="0.25">
      <c r="A34" s="46" t="s">
        <v>149</v>
      </c>
      <c r="B34" s="21">
        <v>71</v>
      </c>
      <c r="C34" s="13">
        <v>1929.9506381249475</v>
      </c>
      <c r="D34" s="21" t="s">
        <v>7</v>
      </c>
      <c r="E34" s="22">
        <v>53.499185608384998</v>
      </c>
      <c r="F34" s="23">
        <v>3.9673991912961299</v>
      </c>
      <c r="G34" s="23">
        <v>-0.28849759774581701</v>
      </c>
      <c r="H34" s="23">
        <v>0.928996620418861</v>
      </c>
      <c r="I34" s="21" t="s">
        <v>6</v>
      </c>
      <c r="J34" s="22" t="s">
        <v>4</v>
      </c>
      <c r="K34" s="22" t="s">
        <v>8</v>
      </c>
      <c r="L34" s="22">
        <v>152.5</v>
      </c>
      <c r="M34" s="24">
        <v>76.5</v>
      </c>
      <c r="N34" s="22">
        <v>605</v>
      </c>
      <c r="O34" s="25">
        <v>58.250333560344103</v>
      </c>
      <c r="P34" s="25">
        <v>41.749666439655904</v>
      </c>
      <c r="Q34" s="25">
        <v>6.3704167318625204</v>
      </c>
      <c r="R34" s="25">
        <v>6.1680488186512301</v>
      </c>
      <c r="S34" s="25">
        <v>32.142074792677199</v>
      </c>
      <c r="T34" s="8">
        <v>0</v>
      </c>
      <c r="U34" s="8">
        <v>0</v>
      </c>
      <c r="V34" s="8">
        <v>0</v>
      </c>
      <c r="W34" s="8">
        <v>0</v>
      </c>
      <c r="X34" s="15">
        <v>5.6112224448897798</v>
      </c>
      <c r="Y34" s="15">
        <v>80.160320641282567</v>
      </c>
      <c r="Z34" s="15">
        <v>0</v>
      </c>
      <c r="AA34" s="15">
        <v>2.5651302605210429</v>
      </c>
      <c r="AB34" s="15">
        <v>0.48096192384769543</v>
      </c>
      <c r="AC34" s="15">
        <v>11.182364729458918</v>
      </c>
      <c r="AD34" s="8">
        <v>0</v>
      </c>
      <c r="AE34" s="8">
        <v>0</v>
      </c>
      <c r="AF34" s="8">
        <v>0</v>
      </c>
      <c r="AG34" s="11">
        <v>0.88600000000000001</v>
      </c>
      <c r="AH34" s="11">
        <v>0.27900000000000003</v>
      </c>
      <c r="AI34" s="10">
        <f t="shared" si="0"/>
        <v>3.1756272401433687</v>
      </c>
      <c r="AJ34" s="13">
        <v>91.666666666667311</v>
      </c>
      <c r="AK34" s="14">
        <v>8.3333333333308293</v>
      </c>
      <c r="AL34" s="49">
        <v>7.02</v>
      </c>
      <c r="AM34" s="49">
        <v>12</v>
      </c>
      <c r="AN34" s="50">
        <v>317</v>
      </c>
      <c r="AO34" s="49">
        <v>3</v>
      </c>
      <c r="AP34" s="50">
        <v>0.2</v>
      </c>
      <c r="AQ34" s="51">
        <v>0.32</v>
      </c>
      <c r="AR34" s="50">
        <v>0.3</v>
      </c>
      <c r="AS34" s="52">
        <v>75</v>
      </c>
      <c r="AT34" s="50">
        <v>12.2</v>
      </c>
      <c r="AU34" s="52">
        <v>62</v>
      </c>
      <c r="AV34" s="49">
        <v>13.2</v>
      </c>
      <c r="AW34" s="49">
        <v>4.91</v>
      </c>
      <c r="AX34" s="49">
        <v>2.4</v>
      </c>
      <c r="AY34" s="51">
        <v>7.0000000000000007E-2</v>
      </c>
      <c r="AZ34" s="49">
        <v>1.89</v>
      </c>
      <c r="BA34" s="52">
        <v>33.4</v>
      </c>
      <c r="BB34" s="52">
        <v>78</v>
      </c>
      <c r="BC34" s="50">
        <v>1.47</v>
      </c>
      <c r="BD34" s="50">
        <v>330</v>
      </c>
      <c r="BE34" s="50">
        <v>0.9</v>
      </c>
      <c r="BF34" s="49">
        <v>1.667</v>
      </c>
      <c r="BG34" s="49">
        <v>14.4</v>
      </c>
      <c r="BH34" s="50">
        <v>24</v>
      </c>
      <c r="BI34" s="53">
        <v>6.6000000000000003E-2</v>
      </c>
      <c r="BJ34" s="52">
        <v>24</v>
      </c>
      <c r="BK34" s="52">
        <v>93.7</v>
      </c>
      <c r="BL34" s="49">
        <v>0.6</v>
      </c>
      <c r="BM34" s="50">
        <v>0.5</v>
      </c>
      <c r="BN34" s="49">
        <v>12</v>
      </c>
      <c r="BO34" s="50">
        <v>3</v>
      </c>
      <c r="BP34" s="50">
        <v>84</v>
      </c>
      <c r="BQ34" s="50">
        <v>1</v>
      </c>
      <c r="BR34" s="50">
        <v>11.6</v>
      </c>
      <c r="BS34" s="51">
        <v>0.46800000000000003</v>
      </c>
      <c r="BT34" s="50">
        <v>0.6</v>
      </c>
      <c r="BU34" s="49">
        <v>4.8</v>
      </c>
      <c r="BV34" s="50">
        <v>79</v>
      </c>
      <c r="BW34" s="49">
        <v>1.3</v>
      </c>
      <c r="BX34" s="49">
        <v>13.5</v>
      </c>
      <c r="BY34" s="52">
        <v>101</v>
      </c>
      <c r="BZ34" s="52">
        <v>85</v>
      </c>
      <c r="CA34" s="58"/>
      <c r="CB34" s="58"/>
      <c r="CC34" s="58"/>
      <c r="CD34" s="58"/>
    </row>
    <row r="35" spans="1:82" ht="13.8" x14ac:dyDescent="0.25">
      <c r="A35" s="46" t="s">
        <v>122</v>
      </c>
      <c r="B35" s="21">
        <v>73</v>
      </c>
      <c r="C35" s="13">
        <v>1927.2926221249475</v>
      </c>
      <c r="D35" s="21" t="s">
        <v>7</v>
      </c>
      <c r="E35" s="22">
        <v>50.600219522383398</v>
      </c>
      <c r="F35" s="23">
        <v>3.9796182003644698</v>
      </c>
      <c r="G35" s="23">
        <v>-0.25968285172290001</v>
      </c>
      <c r="H35" s="23">
        <v>0.89943501510088897</v>
      </c>
      <c r="I35" s="21" t="s">
        <v>6</v>
      </c>
      <c r="J35" s="22" t="s">
        <v>4</v>
      </c>
      <c r="K35" s="22" t="s">
        <v>3</v>
      </c>
      <c r="L35" s="22">
        <v>152.5</v>
      </c>
      <c r="M35" s="24">
        <v>76.5</v>
      </c>
      <c r="N35" s="22">
        <v>605</v>
      </c>
      <c r="O35" s="25">
        <v>55.899685053737301</v>
      </c>
      <c r="P35" s="25">
        <v>44.100314946262699</v>
      </c>
      <c r="Q35" s="25">
        <v>5.4187330139250793</v>
      </c>
      <c r="R35" s="25">
        <v>5.3580267667852803</v>
      </c>
      <c r="S35" s="25">
        <v>29.255741410066001</v>
      </c>
      <c r="T35" s="8">
        <v>0</v>
      </c>
      <c r="U35" s="8">
        <v>0</v>
      </c>
      <c r="V35" s="8">
        <v>0</v>
      </c>
      <c r="W35" s="8">
        <v>0</v>
      </c>
      <c r="X35" s="15">
        <v>4.0084388185654003</v>
      </c>
      <c r="Y35" s="15">
        <v>71.729957805907176</v>
      </c>
      <c r="Z35" s="15">
        <v>0</v>
      </c>
      <c r="AA35" s="15">
        <v>4.2194092827004219</v>
      </c>
      <c r="AB35" s="15">
        <v>1.2658227848101264</v>
      </c>
      <c r="AC35" s="15">
        <v>18.776371308016881</v>
      </c>
      <c r="AD35" s="8">
        <v>0</v>
      </c>
      <c r="AE35" s="8">
        <v>0</v>
      </c>
      <c r="AF35" s="8">
        <v>0</v>
      </c>
      <c r="AG35" s="4">
        <v>0.8</v>
      </c>
      <c r="AH35" s="5">
        <v>0.48</v>
      </c>
      <c r="AI35" s="10">
        <f t="shared" si="0"/>
        <v>1.6666666666666667</v>
      </c>
      <c r="AJ35" s="13">
        <v>92</v>
      </c>
      <c r="AK35" s="14">
        <v>8.2677165354333848</v>
      </c>
      <c r="AL35" s="15">
        <v>6.89</v>
      </c>
      <c r="AM35" s="15">
        <v>9</v>
      </c>
      <c r="AN35" s="54">
        <v>313</v>
      </c>
      <c r="AO35" s="15">
        <v>3</v>
      </c>
      <c r="AP35" s="54">
        <v>0.3</v>
      </c>
      <c r="AQ35" s="55">
        <v>0.28999999999999998</v>
      </c>
      <c r="AR35" s="54">
        <v>0.1</v>
      </c>
      <c r="AS35" s="12">
        <v>81</v>
      </c>
      <c r="AT35" s="54">
        <v>10.199999999999999</v>
      </c>
      <c r="AU35" s="12">
        <v>74</v>
      </c>
      <c r="AV35" s="15">
        <v>16.100000000000001</v>
      </c>
      <c r="AW35" s="15">
        <v>4.75</v>
      </c>
      <c r="AX35" s="15">
        <v>2.8</v>
      </c>
      <c r="AY35" s="55">
        <v>0.14000000000000001</v>
      </c>
      <c r="AZ35" s="15">
        <v>2.0299999999999998</v>
      </c>
      <c r="BA35" s="12">
        <v>38.9</v>
      </c>
      <c r="BB35" s="12">
        <v>78.7</v>
      </c>
      <c r="BC35" s="54">
        <v>1.38</v>
      </c>
      <c r="BD35" s="54">
        <v>336</v>
      </c>
      <c r="BE35" s="54">
        <v>1.2</v>
      </c>
      <c r="BF35" s="15">
        <v>1.4890000000000001</v>
      </c>
      <c r="BG35" s="15">
        <v>15.1</v>
      </c>
      <c r="BH35" s="54">
        <v>25.2</v>
      </c>
      <c r="BI35" s="18">
        <v>6.7000000000000004E-2</v>
      </c>
      <c r="BJ35" s="12">
        <v>25</v>
      </c>
      <c r="BK35" s="12">
        <v>91.3</v>
      </c>
      <c r="BL35" s="15">
        <v>0.5</v>
      </c>
      <c r="BM35" s="54">
        <v>0.7</v>
      </c>
      <c r="BN35" s="15">
        <v>10</v>
      </c>
      <c r="BO35" s="54">
        <v>3.7</v>
      </c>
      <c r="BP35" s="54">
        <v>89</v>
      </c>
      <c r="BQ35" s="54">
        <v>1</v>
      </c>
      <c r="BR35" s="54">
        <v>14.3</v>
      </c>
      <c r="BS35" s="55">
        <v>0.49299999999999999</v>
      </c>
      <c r="BT35" s="54">
        <v>0.6</v>
      </c>
      <c r="BU35" s="15">
        <v>5.0999999999999996</v>
      </c>
      <c r="BV35" s="54">
        <v>76</v>
      </c>
      <c r="BW35" s="15">
        <v>1.2</v>
      </c>
      <c r="BX35" s="15">
        <v>13.5</v>
      </c>
      <c r="BY35" s="12">
        <v>92</v>
      </c>
      <c r="BZ35" s="12">
        <v>87.5</v>
      </c>
      <c r="CA35" s="42">
        <v>-22.968</v>
      </c>
      <c r="CB35" s="43">
        <v>0.1008804</v>
      </c>
      <c r="CC35" s="18">
        <v>10.673899500000001</v>
      </c>
      <c r="CD35" s="18">
        <v>7.9301826717578452</v>
      </c>
    </row>
    <row r="36" spans="1:82" ht="13.8" x14ac:dyDescent="0.25">
      <c r="A36" s="46" t="s">
        <v>150</v>
      </c>
      <c r="B36" s="21">
        <v>75</v>
      </c>
      <c r="C36" s="13">
        <v>1924.6346061249474</v>
      </c>
      <c r="D36" s="21" t="s">
        <v>7</v>
      </c>
      <c r="E36" s="22">
        <v>63.386727099602503</v>
      </c>
      <c r="F36" s="23">
        <v>3.56594132408196</v>
      </c>
      <c r="G36" s="23">
        <v>-0.25703477582468098</v>
      </c>
      <c r="H36" s="23">
        <v>1.31609158220322</v>
      </c>
      <c r="I36" s="21" t="s">
        <v>6</v>
      </c>
      <c r="J36" s="22" t="s">
        <v>4</v>
      </c>
      <c r="K36" s="22" t="s">
        <v>10</v>
      </c>
      <c r="L36" s="22">
        <v>152.5</v>
      </c>
      <c r="M36" s="24">
        <v>76.5</v>
      </c>
      <c r="N36" s="22">
        <v>605</v>
      </c>
      <c r="O36" s="25">
        <v>69.85830884578121</v>
      </c>
      <c r="P36" s="25">
        <v>30.141691154218801</v>
      </c>
      <c r="Q36" s="25">
        <v>7.9524697110903997</v>
      </c>
      <c r="R36" s="25">
        <v>7.0503261882572197</v>
      </c>
      <c r="S36" s="25">
        <v>30.270270270270299</v>
      </c>
      <c r="T36" s="8">
        <v>1.0502625656414102</v>
      </c>
      <c r="U36" s="8">
        <v>0</v>
      </c>
      <c r="V36" s="8">
        <v>0</v>
      </c>
      <c r="W36" s="8">
        <v>0</v>
      </c>
      <c r="X36" s="15">
        <v>3.9009752438109526</v>
      </c>
      <c r="Y36" s="15">
        <v>75.018754688672161</v>
      </c>
      <c r="Z36" s="15">
        <v>0</v>
      </c>
      <c r="AA36" s="15">
        <v>2.2505626406601653</v>
      </c>
      <c r="AB36" s="15">
        <v>1.2753188297074269</v>
      </c>
      <c r="AC36" s="15">
        <v>14.403600900225056</v>
      </c>
      <c r="AD36" s="8">
        <v>2.1005251312828204</v>
      </c>
      <c r="AE36" s="8">
        <v>0</v>
      </c>
      <c r="AF36" s="8">
        <v>0</v>
      </c>
      <c r="AG36" s="11">
        <v>0.79</v>
      </c>
      <c r="AH36" s="11">
        <v>0.501</v>
      </c>
      <c r="AI36" s="10">
        <f t="shared" si="0"/>
        <v>1.5768463073852297</v>
      </c>
      <c r="AJ36" s="13">
        <v>87.20000000000141</v>
      </c>
      <c r="AK36" s="14">
        <v>12.79999999999859</v>
      </c>
      <c r="AL36" s="15">
        <v>6.31</v>
      </c>
      <c r="AM36" s="15">
        <v>20</v>
      </c>
      <c r="AN36" s="54">
        <v>251</v>
      </c>
      <c r="AO36" s="15">
        <v>3</v>
      </c>
      <c r="AP36" s="54">
        <v>0.2</v>
      </c>
      <c r="AQ36" s="55">
        <v>0.23</v>
      </c>
      <c r="AR36" s="54">
        <v>0.1</v>
      </c>
      <c r="AS36" s="12">
        <v>82</v>
      </c>
      <c r="AT36" s="54">
        <v>10.1</v>
      </c>
      <c r="AU36" s="12">
        <v>74</v>
      </c>
      <c r="AV36" s="15">
        <v>10.9</v>
      </c>
      <c r="AW36" s="15">
        <v>5.13</v>
      </c>
      <c r="AX36" s="15">
        <v>3.2</v>
      </c>
      <c r="AY36" s="55">
        <v>0.09</v>
      </c>
      <c r="AZ36" s="15">
        <v>1.98</v>
      </c>
      <c r="BA36" s="12">
        <v>37.200000000000003</v>
      </c>
      <c r="BB36" s="12">
        <v>77.900000000000006</v>
      </c>
      <c r="BC36" s="54">
        <v>1.32</v>
      </c>
      <c r="BD36" s="54">
        <v>326</v>
      </c>
      <c r="BE36" s="54">
        <v>4.2</v>
      </c>
      <c r="BF36" s="15">
        <v>1.51</v>
      </c>
      <c r="BG36" s="15">
        <v>16.600000000000001</v>
      </c>
      <c r="BH36" s="54">
        <v>26.2</v>
      </c>
      <c r="BI36" s="18">
        <v>6.0999999999999999E-2</v>
      </c>
      <c r="BJ36" s="12">
        <v>24.3</v>
      </c>
      <c r="BK36" s="12">
        <v>88.5</v>
      </c>
      <c r="BL36" s="15">
        <v>1.1000000000000001</v>
      </c>
      <c r="BM36" s="54">
        <v>0.8</v>
      </c>
      <c r="BN36" s="15">
        <v>10</v>
      </c>
      <c r="BO36" s="54">
        <v>3.4</v>
      </c>
      <c r="BP36" s="54">
        <v>82</v>
      </c>
      <c r="BQ36" s="54">
        <v>1.1000000000000001</v>
      </c>
      <c r="BR36" s="54">
        <v>14.6</v>
      </c>
      <c r="BS36" s="55">
        <v>0.499</v>
      </c>
      <c r="BT36" s="54">
        <v>0.6</v>
      </c>
      <c r="BU36" s="15">
        <v>6.7</v>
      </c>
      <c r="BV36" s="54">
        <v>80</v>
      </c>
      <c r="BW36" s="15">
        <v>1.2</v>
      </c>
      <c r="BX36" s="15">
        <v>12.8</v>
      </c>
      <c r="BY36" s="12">
        <v>90</v>
      </c>
      <c r="BZ36" s="12">
        <v>96.7</v>
      </c>
      <c r="CA36" s="58"/>
      <c r="CB36" s="58"/>
      <c r="CC36" s="58"/>
      <c r="CD36" s="58"/>
    </row>
    <row r="37" spans="1:82" ht="13.8" x14ac:dyDescent="0.25">
      <c r="A37" s="46" t="s">
        <v>123</v>
      </c>
      <c r="B37" s="21">
        <v>77</v>
      </c>
      <c r="C37" s="13">
        <v>1921.9765901249473</v>
      </c>
      <c r="D37" s="21" t="s">
        <v>7</v>
      </c>
      <c r="E37" s="22">
        <v>59.915777040168898</v>
      </c>
      <c r="F37" s="23">
        <v>3.6672985027202398</v>
      </c>
      <c r="G37" s="23">
        <v>-0.24200303929361899</v>
      </c>
      <c r="H37" s="23">
        <v>1.20568893455874</v>
      </c>
      <c r="I37" s="21" t="s">
        <v>6</v>
      </c>
      <c r="J37" s="22" t="s">
        <v>4</v>
      </c>
      <c r="K37" s="22" t="s">
        <v>10</v>
      </c>
      <c r="L37" s="24">
        <v>76.5</v>
      </c>
      <c r="M37" s="22">
        <v>152.5</v>
      </c>
      <c r="N37" s="22">
        <v>605</v>
      </c>
      <c r="O37" s="25">
        <v>67.550716149478802</v>
      </c>
      <c r="P37" s="25">
        <v>32.449283850521198</v>
      </c>
      <c r="Q37" s="25">
        <v>7.7253261726743698</v>
      </c>
      <c r="R37" s="25">
        <v>6.8009622967347809</v>
      </c>
      <c r="S37" s="25">
        <v>26.1127803787296</v>
      </c>
      <c r="T37" s="7">
        <v>0</v>
      </c>
      <c r="U37" s="7">
        <v>1.5466408893185115</v>
      </c>
      <c r="V37" s="7">
        <v>0</v>
      </c>
      <c r="W37" s="7">
        <v>0</v>
      </c>
      <c r="X37" s="15">
        <v>5.7999033349444176</v>
      </c>
      <c r="Y37" s="15">
        <v>69.598840019333011</v>
      </c>
      <c r="Z37" s="15">
        <v>0</v>
      </c>
      <c r="AA37" s="15">
        <v>0</v>
      </c>
      <c r="AB37" s="15">
        <v>2.174963750604157</v>
      </c>
      <c r="AC37" s="15">
        <v>20.879652005799905</v>
      </c>
      <c r="AD37" s="7">
        <v>0</v>
      </c>
      <c r="AE37" s="7">
        <v>0</v>
      </c>
      <c r="AF37" s="7">
        <v>0</v>
      </c>
      <c r="AG37" s="11">
        <v>0.77800000000000002</v>
      </c>
      <c r="AH37" s="11">
        <v>1.0900000000000001</v>
      </c>
      <c r="AI37" s="10">
        <f t="shared" si="0"/>
        <v>0.71376146788990824</v>
      </c>
      <c r="AJ37" s="13">
        <v>92.519685039369861</v>
      </c>
      <c r="AK37" s="14">
        <v>7.480314960629272</v>
      </c>
      <c r="AL37" s="15">
        <v>6.82</v>
      </c>
      <c r="AM37" s="15">
        <v>26</v>
      </c>
      <c r="AN37" s="54">
        <v>98</v>
      </c>
      <c r="AO37" s="15">
        <v>3</v>
      </c>
      <c r="AP37" s="54">
        <v>0.2</v>
      </c>
      <c r="AQ37" s="55">
        <v>0.23</v>
      </c>
      <c r="AR37" s="54">
        <v>0.2</v>
      </c>
      <c r="AS37" s="12">
        <v>95</v>
      </c>
      <c r="AT37" s="54">
        <v>10.199999999999999</v>
      </c>
      <c r="AU37" s="12">
        <v>70</v>
      </c>
      <c r="AV37" s="15">
        <v>10.5</v>
      </c>
      <c r="AW37" s="15">
        <v>5.93</v>
      </c>
      <c r="AX37" s="15">
        <v>4</v>
      </c>
      <c r="AY37" s="55">
        <v>0.11</v>
      </c>
      <c r="AZ37" s="15">
        <v>1.9</v>
      </c>
      <c r="BA37" s="12">
        <v>42.8</v>
      </c>
      <c r="BB37" s="12">
        <v>79.3</v>
      </c>
      <c r="BC37" s="54">
        <v>1.3</v>
      </c>
      <c r="BD37" s="54">
        <v>352</v>
      </c>
      <c r="BE37" s="54">
        <v>8.1</v>
      </c>
      <c r="BF37" s="15">
        <v>1.4259999999999999</v>
      </c>
      <c r="BG37" s="15">
        <v>18.600000000000001</v>
      </c>
      <c r="BH37" s="54">
        <v>25.6</v>
      </c>
      <c r="BI37" s="18">
        <v>6.0999999999999999E-2</v>
      </c>
      <c r="BJ37" s="12">
        <v>26.6</v>
      </c>
      <c r="BK37" s="12">
        <v>80.2</v>
      </c>
      <c r="BL37" s="15">
        <v>2</v>
      </c>
      <c r="BM37" s="54">
        <v>0.9</v>
      </c>
      <c r="BN37" s="15">
        <v>9</v>
      </c>
      <c r="BO37" s="54">
        <v>3.6</v>
      </c>
      <c r="BP37" s="54">
        <v>81</v>
      </c>
      <c r="BQ37" s="54">
        <v>1.2</v>
      </c>
      <c r="BR37" s="54">
        <v>16.8</v>
      </c>
      <c r="BS37" s="55">
        <v>0.56399999999999995</v>
      </c>
      <c r="BT37" s="54">
        <v>0.7</v>
      </c>
      <c r="BU37" s="15">
        <v>8.8000000000000007</v>
      </c>
      <c r="BV37" s="54">
        <v>88</v>
      </c>
      <c r="BW37" s="15">
        <v>1.2</v>
      </c>
      <c r="BX37" s="15">
        <v>13.5</v>
      </c>
      <c r="BY37" s="12">
        <v>94</v>
      </c>
      <c r="BZ37" s="12">
        <v>126.5</v>
      </c>
      <c r="CA37" s="42">
        <v>-23.640999999999998</v>
      </c>
      <c r="CB37" s="43">
        <v>7.7446799999999996E-2</v>
      </c>
      <c r="CC37" s="18">
        <v>9.541065699999999</v>
      </c>
      <c r="CD37" s="18">
        <v>10.045605499517089</v>
      </c>
    </row>
    <row r="38" spans="1:82" ht="13.8" x14ac:dyDescent="0.25">
      <c r="A38" s="46" t="s">
        <v>151</v>
      </c>
      <c r="B38" s="21">
        <v>79</v>
      </c>
      <c r="C38" s="13">
        <v>1919.5603981249474</v>
      </c>
      <c r="D38" s="21" t="s">
        <v>7</v>
      </c>
      <c r="E38" s="22">
        <v>74.366910933160099</v>
      </c>
      <c r="F38" s="23">
        <v>4.0932743043549298</v>
      </c>
      <c r="G38" s="23">
        <v>-0.13706002452101901</v>
      </c>
      <c r="H38" s="23">
        <v>1.17901080790067</v>
      </c>
      <c r="I38" s="21" t="s">
        <v>5</v>
      </c>
      <c r="J38" s="22" t="s">
        <v>4</v>
      </c>
      <c r="K38" s="22" t="s">
        <v>10</v>
      </c>
      <c r="L38" s="24">
        <v>76.5</v>
      </c>
      <c r="M38" s="22">
        <v>152.5</v>
      </c>
      <c r="N38" s="22">
        <v>302.5</v>
      </c>
      <c r="O38" s="25">
        <v>69.179867766544604</v>
      </c>
      <c r="P38" s="25">
        <v>30.8201322334554</v>
      </c>
      <c r="Q38" s="25">
        <v>7.6433814074030106</v>
      </c>
      <c r="R38" s="25">
        <v>16.9703444319148</v>
      </c>
      <c r="S38" s="25">
        <v>20.248481611173798</v>
      </c>
      <c r="T38" s="7">
        <v>3.2038493134608617</v>
      </c>
      <c r="U38" s="7">
        <v>0</v>
      </c>
      <c r="V38" s="7">
        <v>0</v>
      </c>
      <c r="W38" s="7">
        <v>0</v>
      </c>
      <c r="X38" s="15">
        <v>7.3230841450533983</v>
      </c>
      <c r="Y38" s="15">
        <v>68.653913859875601</v>
      </c>
      <c r="Z38" s="15">
        <v>2.8165708250205377</v>
      </c>
      <c r="AA38" s="15">
        <v>0</v>
      </c>
      <c r="AB38" s="15">
        <v>3.5089778195047532</v>
      </c>
      <c r="AC38" s="15">
        <v>14.49360403708485</v>
      </c>
      <c r="AD38" s="7">
        <v>0</v>
      </c>
      <c r="AE38" s="7">
        <v>0</v>
      </c>
      <c r="AF38" s="7">
        <v>0</v>
      </c>
      <c r="AG38" s="4">
        <v>0.66</v>
      </c>
      <c r="AH38" s="5">
        <v>1.21</v>
      </c>
      <c r="AI38" s="10">
        <f t="shared" si="0"/>
        <v>0.54545454545454553</v>
      </c>
      <c r="AJ38" s="13">
        <v>93</v>
      </c>
      <c r="AK38" s="14">
        <v>7.480314960629272</v>
      </c>
      <c r="AL38" s="15">
        <v>7.17</v>
      </c>
      <c r="AM38" s="15">
        <v>19</v>
      </c>
      <c r="AN38" s="54">
        <v>104</v>
      </c>
      <c r="AO38" s="15">
        <v>2</v>
      </c>
      <c r="AP38" s="54">
        <v>0.2</v>
      </c>
      <c r="AQ38" s="55">
        <v>0.22</v>
      </c>
      <c r="AR38" s="54">
        <v>0.1</v>
      </c>
      <c r="AS38" s="12">
        <v>110</v>
      </c>
      <c r="AT38" s="54">
        <v>9.6999999999999993</v>
      </c>
      <c r="AU38" s="12">
        <v>63</v>
      </c>
      <c r="AV38" s="15">
        <v>10.199999999999999</v>
      </c>
      <c r="AW38" s="15">
        <v>5.6</v>
      </c>
      <c r="AX38" s="15">
        <v>4.9000000000000004</v>
      </c>
      <c r="AY38" s="55">
        <v>7.0000000000000007E-2</v>
      </c>
      <c r="AZ38" s="15">
        <v>1.99</v>
      </c>
      <c r="BA38" s="12">
        <v>49.8</v>
      </c>
      <c r="BB38" s="12">
        <v>74.7</v>
      </c>
      <c r="BC38" s="54">
        <v>1.1000000000000001</v>
      </c>
      <c r="BD38" s="54">
        <v>375</v>
      </c>
      <c r="BE38" s="54">
        <v>8.6999999999999993</v>
      </c>
      <c r="BF38" s="15">
        <v>1.4930000000000001</v>
      </c>
      <c r="BG38" s="15">
        <v>21.1</v>
      </c>
      <c r="BH38" s="54">
        <v>23.2</v>
      </c>
      <c r="BI38" s="18">
        <v>5.3999999999999999E-2</v>
      </c>
      <c r="BJ38" s="12">
        <v>28.5</v>
      </c>
      <c r="BK38" s="12">
        <v>85.6</v>
      </c>
      <c r="BL38" s="15">
        <v>2.2999999999999998</v>
      </c>
      <c r="BM38" s="54">
        <v>0.7</v>
      </c>
      <c r="BN38" s="15">
        <v>9</v>
      </c>
      <c r="BO38" s="54">
        <v>3.9</v>
      </c>
      <c r="BP38" s="54">
        <v>85</v>
      </c>
      <c r="BQ38" s="54">
        <v>1.4</v>
      </c>
      <c r="BR38" s="54">
        <v>19.8</v>
      </c>
      <c r="BS38" s="55">
        <v>0.63700000000000001</v>
      </c>
      <c r="BT38" s="54">
        <v>0.6</v>
      </c>
      <c r="BU38" s="15">
        <v>8.4</v>
      </c>
      <c r="BV38" s="54">
        <v>83</v>
      </c>
      <c r="BW38" s="15">
        <v>1.2</v>
      </c>
      <c r="BX38" s="15">
        <v>14.8</v>
      </c>
      <c r="BY38" s="12">
        <v>83</v>
      </c>
      <c r="BZ38" s="12">
        <v>153.1</v>
      </c>
      <c r="CA38" s="58"/>
      <c r="CB38" s="58"/>
      <c r="CC38" s="58"/>
      <c r="CD38" s="58"/>
    </row>
    <row r="39" spans="1:82" ht="13.8" x14ac:dyDescent="0.25">
      <c r="A39" s="46" t="s">
        <v>124</v>
      </c>
      <c r="B39" s="21">
        <v>81</v>
      </c>
      <c r="C39" s="13">
        <v>1917.1442061249475</v>
      </c>
      <c r="D39" s="21" t="s">
        <v>7</v>
      </c>
      <c r="E39" s="22">
        <v>59.034017309305902</v>
      </c>
      <c r="F39" s="23">
        <v>3.8192569199155</v>
      </c>
      <c r="G39" s="23">
        <v>-0.28976255255795202</v>
      </c>
      <c r="H39" s="23">
        <v>1.0658827259449499</v>
      </c>
      <c r="I39" s="21" t="s">
        <v>6</v>
      </c>
      <c r="J39" s="22" t="s">
        <v>4</v>
      </c>
      <c r="K39" s="22" t="s">
        <v>8</v>
      </c>
      <c r="L39" s="22">
        <v>152.5</v>
      </c>
      <c r="M39" s="24">
        <v>76.5</v>
      </c>
      <c r="N39" s="22">
        <v>605</v>
      </c>
      <c r="O39" s="25">
        <v>64.486905502131094</v>
      </c>
      <c r="P39" s="25">
        <v>35.513094497868906</v>
      </c>
      <c r="Q39" s="25">
        <v>8.06325435851587</v>
      </c>
      <c r="R39" s="25">
        <v>7.5659365221278501</v>
      </c>
      <c r="S39" s="25">
        <v>31.035985695127401</v>
      </c>
      <c r="T39" s="7">
        <v>2.609568417530947</v>
      </c>
      <c r="U39" s="7">
        <v>1.1375041820006693</v>
      </c>
      <c r="V39" s="7">
        <v>0</v>
      </c>
      <c r="W39" s="7">
        <v>0</v>
      </c>
      <c r="X39" s="15">
        <v>13.65005018400803</v>
      </c>
      <c r="Y39" s="15">
        <v>63.231850117096023</v>
      </c>
      <c r="Z39" s="15">
        <v>0</v>
      </c>
      <c r="AA39" s="15">
        <v>0</v>
      </c>
      <c r="AB39" s="15">
        <v>1.7062562730010038</v>
      </c>
      <c r="AC39" s="15">
        <v>17.664770826363334</v>
      </c>
      <c r="AD39" s="7">
        <v>0</v>
      </c>
      <c r="AE39" s="7">
        <v>0</v>
      </c>
      <c r="AF39" s="7">
        <v>0</v>
      </c>
      <c r="AG39" s="11">
        <v>0.625</v>
      </c>
      <c r="AH39" s="11">
        <v>1.0900000000000001</v>
      </c>
      <c r="AI39" s="10">
        <f t="shared" si="0"/>
        <v>0.57339449541284404</v>
      </c>
      <c r="AJ39" s="13">
        <v>95.199999999999818</v>
      </c>
      <c r="AK39" s="14">
        <v>4.8000000000001819</v>
      </c>
      <c r="AL39" s="15">
        <v>8.7100000000000009</v>
      </c>
      <c r="AM39" s="15">
        <v>9</v>
      </c>
      <c r="AN39" s="54">
        <v>244</v>
      </c>
      <c r="AO39" s="15">
        <v>2</v>
      </c>
      <c r="AP39" s="54">
        <v>0.2</v>
      </c>
      <c r="AQ39" s="55">
        <v>0.16</v>
      </c>
      <c r="AR39" s="54">
        <v>0.01</v>
      </c>
      <c r="AS39" s="12">
        <v>80</v>
      </c>
      <c r="AT39" s="54">
        <v>9.3000000000000007</v>
      </c>
      <c r="AU39" s="12">
        <v>75</v>
      </c>
      <c r="AV39" s="15">
        <v>10</v>
      </c>
      <c r="AW39" s="15">
        <v>4.67</v>
      </c>
      <c r="AX39" s="15">
        <v>4.4000000000000004</v>
      </c>
      <c r="AY39" s="55">
        <v>0.06</v>
      </c>
      <c r="AZ39" s="15">
        <v>1.7</v>
      </c>
      <c r="BA39" s="12">
        <v>38.200000000000003</v>
      </c>
      <c r="BB39" s="12">
        <v>106.4</v>
      </c>
      <c r="BC39" s="54">
        <v>0.8</v>
      </c>
      <c r="BD39" s="54">
        <v>267</v>
      </c>
      <c r="BE39" s="54">
        <v>3.1</v>
      </c>
      <c r="BF39" s="15">
        <v>1.181</v>
      </c>
      <c r="BG39" s="15">
        <v>29</v>
      </c>
      <c r="BH39" s="54">
        <v>23.3</v>
      </c>
      <c r="BI39" s="18">
        <v>5.7000000000000002E-2</v>
      </c>
      <c r="BJ39" s="12">
        <v>30.4</v>
      </c>
      <c r="BK39" s="12">
        <v>70.3</v>
      </c>
      <c r="BL39" s="15">
        <v>1.2</v>
      </c>
      <c r="BM39" s="54">
        <v>0.4</v>
      </c>
      <c r="BN39" s="15">
        <v>10</v>
      </c>
      <c r="BO39" s="54">
        <v>4.8</v>
      </c>
      <c r="BP39" s="54">
        <v>66</v>
      </c>
      <c r="BQ39" s="54">
        <v>1.9</v>
      </c>
      <c r="BR39" s="54">
        <v>17.8</v>
      </c>
      <c r="BS39" s="55">
        <v>0.72199999999999998</v>
      </c>
      <c r="BT39" s="54">
        <v>0.7</v>
      </c>
      <c r="BU39" s="15">
        <v>7.5</v>
      </c>
      <c r="BV39" s="54">
        <v>96</v>
      </c>
      <c r="BW39" s="15">
        <v>1.7</v>
      </c>
      <c r="BX39" s="15">
        <v>10.7</v>
      </c>
      <c r="BY39" s="12">
        <v>77</v>
      </c>
      <c r="BZ39" s="12">
        <v>144.4</v>
      </c>
      <c r="CA39" s="42">
        <v>-23.224</v>
      </c>
      <c r="CB39" s="43">
        <v>6.6134899999999996E-2</v>
      </c>
      <c r="CC39" s="18">
        <v>10.767489900000001</v>
      </c>
      <c r="CD39" s="18">
        <v>9.4503809637574108</v>
      </c>
    </row>
    <row r="40" spans="1:82" ht="13.8" x14ac:dyDescent="0.25">
      <c r="A40" s="46" t="s">
        <v>152</v>
      </c>
      <c r="B40" s="21">
        <v>83</v>
      </c>
      <c r="C40" s="13">
        <v>1914.7280141249475</v>
      </c>
      <c r="D40" s="21" t="s">
        <v>1</v>
      </c>
      <c r="E40" s="22">
        <v>43.777327664492198</v>
      </c>
      <c r="F40" s="23">
        <v>4.2787635672097499</v>
      </c>
      <c r="G40" s="23">
        <v>-0.10188641458232001</v>
      </c>
      <c r="H40" s="23">
        <v>0.83805780977670397</v>
      </c>
      <c r="I40" s="21" t="s">
        <v>5</v>
      </c>
      <c r="J40" s="22" t="s">
        <v>4</v>
      </c>
      <c r="K40" s="22" t="s">
        <v>3</v>
      </c>
      <c r="L40" s="22">
        <v>152.5</v>
      </c>
      <c r="M40" s="24">
        <v>76.5</v>
      </c>
      <c r="N40" s="22">
        <v>605</v>
      </c>
      <c r="O40" s="25">
        <v>47.001595200779803</v>
      </c>
      <c r="P40" s="25">
        <v>52.998404799220197</v>
      </c>
      <c r="Q40" s="25">
        <v>7.8405862330867295</v>
      </c>
      <c r="R40" s="25">
        <v>6.2927227207516392</v>
      </c>
      <c r="S40" s="25">
        <v>18.4829390418858</v>
      </c>
      <c r="T40" s="7">
        <v>2.0749706663373058</v>
      </c>
      <c r="U40" s="7">
        <v>1.0868893966528748</v>
      </c>
      <c r="V40" s="7">
        <v>0</v>
      </c>
      <c r="W40" s="7">
        <v>0</v>
      </c>
      <c r="X40" s="15">
        <v>2.6678194281479652</v>
      </c>
      <c r="Y40" s="15">
        <v>74.106095226332357</v>
      </c>
      <c r="Z40" s="15">
        <v>0</v>
      </c>
      <c r="AA40" s="15">
        <v>3.1124559995059595</v>
      </c>
      <c r="AB40" s="15">
        <v>0.81516704748965607</v>
      </c>
      <c r="AC40" s="15">
        <v>13.931945902550483</v>
      </c>
      <c r="AD40" s="7">
        <v>1.5562279997529798</v>
      </c>
      <c r="AE40" s="7">
        <v>0.64842833323040794</v>
      </c>
      <c r="AF40" s="7">
        <v>0</v>
      </c>
      <c r="AG40" s="11">
        <v>0.44</v>
      </c>
      <c r="AH40" s="11">
        <v>0.58799999999999997</v>
      </c>
      <c r="AI40" s="10">
        <f t="shared" si="0"/>
        <v>0.74829931972789121</v>
      </c>
      <c r="AJ40" s="13">
        <v>96.825396825396737</v>
      </c>
      <c r="AK40" s="14">
        <v>3.1746031746042349</v>
      </c>
      <c r="AL40" s="15">
        <v>9.83</v>
      </c>
      <c r="AM40" s="15">
        <v>7</v>
      </c>
      <c r="AN40" s="54">
        <v>197</v>
      </c>
      <c r="AO40" s="15">
        <v>2</v>
      </c>
      <c r="AP40" s="54">
        <v>0.3</v>
      </c>
      <c r="AQ40" s="55">
        <v>0.13</v>
      </c>
      <c r="AR40" s="54">
        <v>0.01</v>
      </c>
      <c r="AS40" s="12">
        <v>70</v>
      </c>
      <c r="AT40" s="54">
        <v>9.1999999999999993</v>
      </c>
      <c r="AU40" s="12">
        <v>74</v>
      </c>
      <c r="AV40" s="15">
        <v>8.8000000000000007</v>
      </c>
      <c r="AW40" s="15">
        <v>4.67</v>
      </c>
      <c r="AX40" s="15">
        <v>4.9000000000000004</v>
      </c>
      <c r="AY40" s="55" t="s">
        <v>62</v>
      </c>
      <c r="AZ40" s="15">
        <v>1.37</v>
      </c>
      <c r="BA40" s="12">
        <v>34.6</v>
      </c>
      <c r="BB40" s="12">
        <v>112.4</v>
      </c>
      <c r="BC40" s="54">
        <v>0.61</v>
      </c>
      <c r="BD40" s="54">
        <v>218</v>
      </c>
      <c r="BE40" s="54">
        <v>3.5</v>
      </c>
      <c r="BF40" s="15">
        <v>1.1000000000000001</v>
      </c>
      <c r="BG40" s="15">
        <v>34.4</v>
      </c>
      <c r="BH40" s="54">
        <v>24.3</v>
      </c>
      <c r="BI40" s="18">
        <v>5.8000000000000003E-2</v>
      </c>
      <c r="BJ40" s="12">
        <v>30.5</v>
      </c>
      <c r="BK40" s="12">
        <v>60.3</v>
      </c>
      <c r="BL40" s="15">
        <v>1.2</v>
      </c>
      <c r="BM40" s="54">
        <v>0.4</v>
      </c>
      <c r="BN40" s="15">
        <v>9</v>
      </c>
      <c r="BO40" s="54">
        <v>5.7</v>
      </c>
      <c r="BP40" s="54">
        <v>61</v>
      </c>
      <c r="BQ40" s="54">
        <v>2.2999999999999998</v>
      </c>
      <c r="BR40" s="54">
        <v>18.600000000000001</v>
      </c>
      <c r="BS40" s="55">
        <v>0.81399999999999995</v>
      </c>
      <c r="BT40" s="54">
        <v>0.6</v>
      </c>
      <c r="BU40" s="15">
        <v>6.5</v>
      </c>
      <c r="BV40" s="54">
        <v>109</v>
      </c>
      <c r="BW40" s="15">
        <v>1.9</v>
      </c>
      <c r="BX40" s="15">
        <v>8.9</v>
      </c>
      <c r="BY40" s="12">
        <v>71</v>
      </c>
      <c r="BZ40" s="12">
        <v>153.69999999999999</v>
      </c>
      <c r="CA40" s="58"/>
      <c r="CB40" s="58"/>
      <c r="CC40" s="58"/>
      <c r="CD40" s="58"/>
    </row>
    <row r="41" spans="1:82" ht="13.8" x14ac:dyDescent="0.25">
      <c r="A41" s="46" t="s">
        <v>125</v>
      </c>
      <c r="B41" s="21">
        <v>85</v>
      </c>
      <c r="C41" s="13">
        <v>1912.3118221249476</v>
      </c>
      <c r="D41" s="21" t="s">
        <v>1</v>
      </c>
      <c r="E41" s="22">
        <v>44.294339660053403</v>
      </c>
      <c r="F41" s="23">
        <v>4.3044301667088902</v>
      </c>
      <c r="G41" s="23">
        <v>-9.8117143428920195E-2</v>
      </c>
      <c r="H41" s="23">
        <v>0.83217806240191505</v>
      </c>
      <c r="I41" s="21" t="s">
        <v>5</v>
      </c>
      <c r="J41" s="22" t="s">
        <v>2</v>
      </c>
      <c r="K41" s="22" t="s">
        <v>3</v>
      </c>
      <c r="L41" s="22">
        <v>152.5</v>
      </c>
      <c r="M41" s="24">
        <v>76.5</v>
      </c>
      <c r="N41" s="22">
        <v>302.5</v>
      </c>
      <c r="O41" s="25">
        <v>47.0609079398223</v>
      </c>
      <c r="P41" s="25">
        <v>52.939092060177693</v>
      </c>
      <c r="Q41" s="25">
        <v>7.4917108039443692</v>
      </c>
      <c r="R41" s="25">
        <v>8.25733109417388</v>
      </c>
      <c r="S41" s="25">
        <v>16.708435602635298</v>
      </c>
      <c r="T41" s="8">
        <v>0</v>
      </c>
      <c r="U41" s="8">
        <v>0</v>
      </c>
      <c r="V41" s="8">
        <v>1.8446601941747571</v>
      </c>
      <c r="W41" s="8">
        <v>0</v>
      </c>
      <c r="X41" s="15">
        <v>8.7378640776699026</v>
      </c>
      <c r="Y41" s="15">
        <v>74.757281553398059</v>
      </c>
      <c r="Z41" s="15">
        <v>0</v>
      </c>
      <c r="AA41" s="15">
        <v>0</v>
      </c>
      <c r="AB41" s="15">
        <v>1.5533980582524274</v>
      </c>
      <c r="AC41" s="15">
        <v>13.106796116504853</v>
      </c>
      <c r="AD41" s="8">
        <v>0</v>
      </c>
      <c r="AE41" s="8">
        <v>0</v>
      </c>
      <c r="AF41" s="8">
        <v>0</v>
      </c>
      <c r="AG41" s="4">
        <v>0.6</v>
      </c>
      <c r="AH41" s="5">
        <v>1.48</v>
      </c>
      <c r="AI41" s="10">
        <f t="shared" si="0"/>
        <v>0.40540540540540537</v>
      </c>
      <c r="AJ41" s="13">
        <v>92</v>
      </c>
      <c r="AK41" s="14">
        <v>7.6000000000021828</v>
      </c>
      <c r="AL41" s="15">
        <v>8.9700000000000006</v>
      </c>
      <c r="AM41" s="15">
        <v>5</v>
      </c>
      <c r="AN41" s="54">
        <v>141</v>
      </c>
      <c r="AO41" s="15">
        <v>2</v>
      </c>
      <c r="AP41" s="54">
        <v>0.4</v>
      </c>
      <c r="AQ41" s="55">
        <v>0.1</v>
      </c>
      <c r="AR41" s="54">
        <v>0.01</v>
      </c>
      <c r="AS41" s="12">
        <v>102</v>
      </c>
      <c r="AT41" s="54">
        <v>9.6</v>
      </c>
      <c r="AU41" s="12">
        <v>62</v>
      </c>
      <c r="AV41" s="15">
        <v>10</v>
      </c>
      <c r="AW41" s="15">
        <v>3.85</v>
      </c>
      <c r="AX41" s="15">
        <v>7</v>
      </c>
      <c r="AY41" s="55">
        <v>0.1</v>
      </c>
      <c r="AZ41" s="15">
        <v>1.91</v>
      </c>
      <c r="BA41" s="12">
        <v>51.8</v>
      </c>
      <c r="BB41" s="12">
        <v>109.2</v>
      </c>
      <c r="BC41" s="54">
        <v>0.4</v>
      </c>
      <c r="BD41" s="54">
        <v>504</v>
      </c>
      <c r="BE41" s="54">
        <v>4</v>
      </c>
      <c r="BF41" s="15">
        <v>0.86</v>
      </c>
      <c r="BG41" s="15">
        <v>47</v>
      </c>
      <c r="BH41" s="54">
        <v>20.100000000000001</v>
      </c>
      <c r="BI41" s="18">
        <v>4.2999999999999997E-2</v>
      </c>
      <c r="BJ41" s="12">
        <v>44.1</v>
      </c>
      <c r="BK41" s="12">
        <v>85.4</v>
      </c>
      <c r="BL41" s="15">
        <v>1.7</v>
      </c>
      <c r="BM41" s="54">
        <v>0.3</v>
      </c>
      <c r="BN41" s="15">
        <v>8</v>
      </c>
      <c r="BO41" s="54">
        <v>6.8</v>
      </c>
      <c r="BP41" s="54">
        <v>83</v>
      </c>
      <c r="BQ41" s="54">
        <v>3.1</v>
      </c>
      <c r="BR41" s="54">
        <v>23.5</v>
      </c>
      <c r="BS41" s="55">
        <v>1.028</v>
      </c>
      <c r="BT41" s="54">
        <v>0.6</v>
      </c>
      <c r="BU41" s="15">
        <v>8.1</v>
      </c>
      <c r="BV41" s="54">
        <v>97</v>
      </c>
      <c r="BW41" s="15">
        <v>2.2999999999999998</v>
      </c>
      <c r="BX41" s="15">
        <v>11.2</v>
      </c>
      <c r="BY41" s="12">
        <v>65</v>
      </c>
      <c r="BZ41" s="12">
        <v>232.2</v>
      </c>
      <c r="CA41" s="42">
        <v>-25.155000000000001</v>
      </c>
      <c r="CB41" s="43">
        <v>6.83256E-2</v>
      </c>
      <c r="CC41" s="18">
        <v>10.224950700000001</v>
      </c>
      <c r="CD41" s="18">
        <v>8.7814816115775045</v>
      </c>
    </row>
    <row r="42" spans="1:82" ht="13.8" x14ac:dyDescent="0.25">
      <c r="A42" s="46" t="s">
        <v>153</v>
      </c>
      <c r="B42" s="21">
        <v>87</v>
      </c>
      <c r="C42" s="13">
        <v>1909.8956301249477</v>
      </c>
      <c r="D42" s="21" t="s">
        <v>7</v>
      </c>
      <c r="E42" s="22">
        <v>63.299810227532802</v>
      </c>
      <c r="F42" s="23">
        <v>4.6711117259645203</v>
      </c>
      <c r="G42" s="23">
        <v>-0.17600587420383901</v>
      </c>
      <c r="H42" s="23">
        <v>0.88494123610751396</v>
      </c>
      <c r="I42" s="21" t="s">
        <v>5</v>
      </c>
      <c r="J42" s="22" t="s">
        <v>4</v>
      </c>
      <c r="K42" s="22" t="s">
        <v>3</v>
      </c>
      <c r="L42" s="22">
        <v>152.5</v>
      </c>
      <c r="M42" s="22">
        <v>302.5</v>
      </c>
      <c r="N42" s="22">
        <v>605</v>
      </c>
      <c r="O42" s="25">
        <v>56.336424133170702</v>
      </c>
      <c r="P42" s="25">
        <v>43.663575866829305</v>
      </c>
      <c r="Q42" s="25">
        <v>10.416786986235401</v>
      </c>
      <c r="R42" s="25">
        <v>10.552507459813301</v>
      </c>
      <c r="S42" s="25">
        <v>25.768601405332596</v>
      </c>
      <c r="T42" s="7">
        <v>2.2143992732228028</v>
      </c>
      <c r="U42" s="7">
        <v>0</v>
      </c>
      <c r="V42" s="7">
        <v>0</v>
      </c>
      <c r="W42" s="7">
        <v>0</v>
      </c>
      <c r="X42" s="15">
        <v>8.4147172382466522</v>
      </c>
      <c r="Y42" s="15">
        <v>64.95571201453555</v>
      </c>
      <c r="Z42" s="15">
        <v>0.79491255961844198</v>
      </c>
      <c r="AA42" s="15">
        <v>0</v>
      </c>
      <c r="AB42" s="15">
        <v>1.9191460367930957</v>
      </c>
      <c r="AC42" s="15">
        <v>21.701112877583466</v>
      </c>
      <c r="AD42" s="7">
        <v>0</v>
      </c>
      <c r="AE42" s="7">
        <v>0</v>
      </c>
      <c r="AF42" s="7">
        <v>0</v>
      </c>
      <c r="AG42" s="11">
        <v>0.503</v>
      </c>
      <c r="AH42" s="11">
        <v>2.04</v>
      </c>
      <c r="AI42" s="10">
        <f t="shared" si="0"/>
        <v>0.24656862745098038</v>
      </c>
      <c r="AJ42" s="13">
        <v>93.227091633466841</v>
      </c>
      <c r="AK42" s="14">
        <v>6.772908366532234</v>
      </c>
      <c r="AL42" s="15">
        <v>8.66</v>
      </c>
      <c r="AM42" s="15">
        <v>4</v>
      </c>
      <c r="AN42" s="54">
        <v>124</v>
      </c>
      <c r="AO42" s="15">
        <v>3</v>
      </c>
      <c r="AP42" s="54">
        <v>0.3</v>
      </c>
      <c r="AQ42" s="55">
        <v>0.09</v>
      </c>
      <c r="AR42" s="54">
        <v>0.01</v>
      </c>
      <c r="AS42" s="12">
        <v>119</v>
      </c>
      <c r="AT42" s="54">
        <v>10.6</v>
      </c>
      <c r="AU42" s="12">
        <v>58</v>
      </c>
      <c r="AV42" s="15">
        <v>9.6999999999999993</v>
      </c>
      <c r="AW42" s="15">
        <v>3.48</v>
      </c>
      <c r="AX42" s="15">
        <v>7.5</v>
      </c>
      <c r="AY42" s="55">
        <v>0.08</v>
      </c>
      <c r="AZ42" s="15">
        <v>2.04</v>
      </c>
      <c r="BA42" s="12">
        <v>61.4</v>
      </c>
      <c r="BB42" s="12">
        <v>101.8</v>
      </c>
      <c r="BC42" s="54">
        <v>0.38</v>
      </c>
      <c r="BD42" s="54">
        <v>674</v>
      </c>
      <c r="BE42" s="54">
        <v>3.7</v>
      </c>
      <c r="BF42" s="15">
        <v>0.78600000000000003</v>
      </c>
      <c r="BG42" s="15">
        <v>47.9</v>
      </c>
      <c r="BH42" s="54">
        <v>19.899999999999999</v>
      </c>
      <c r="BI42" s="18">
        <v>3.7999999999999999E-2</v>
      </c>
      <c r="BJ42" s="12">
        <v>45.3</v>
      </c>
      <c r="BK42" s="12">
        <v>91.7</v>
      </c>
      <c r="BL42" s="15">
        <v>1.9</v>
      </c>
      <c r="BM42" s="54">
        <v>0.3</v>
      </c>
      <c r="BN42" s="15">
        <v>8</v>
      </c>
      <c r="BO42" s="54">
        <v>6.2</v>
      </c>
      <c r="BP42" s="54">
        <v>81</v>
      </c>
      <c r="BQ42" s="54">
        <v>3.1</v>
      </c>
      <c r="BR42" s="54">
        <v>27.7</v>
      </c>
      <c r="BS42" s="55">
        <v>1.056</v>
      </c>
      <c r="BT42" s="54">
        <v>0.7</v>
      </c>
      <c r="BU42" s="15">
        <v>8.1999999999999993</v>
      </c>
      <c r="BV42" s="54">
        <v>87</v>
      </c>
      <c r="BW42" s="15">
        <v>2.4</v>
      </c>
      <c r="BX42" s="15">
        <v>12.1</v>
      </c>
      <c r="BY42" s="12">
        <v>68</v>
      </c>
      <c r="BZ42" s="12">
        <v>236.4</v>
      </c>
      <c r="CA42" s="58"/>
      <c r="CB42" s="58"/>
      <c r="CC42" s="58"/>
      <c r="CD42" s="58"/>
    </row>
    <row r="43" spans="1:82" ht="13.8" x14ac:dyDescent="0.25">
      <c r="A43" s="46" t="s">
        <v>126</v>
      </c>
      <c r="B43" s="21">
        <v>89</v>
      </c>
      <c r="C43" s="13">
        <v>1907.4794381249478</v>
      </c>
      <c r="D43" s="21" t="s">
        <v>7</v>
      </c>
      <c r="E43" s="22">
        <v>58.6373919573035</v>
      </c>
      <c r="F43" s="23">
        <v>4.6748953089499601</v>
      </c>
      <c r="G43" s="23">
        <v>-0.12984714456855601</v>
      </c>
      <c r="H43" s="23">
        <v>0.86827560999355402</v>
      </c>
      <c r="I43" s="21" t="s">
        <v>5</v>
      </c>
      <c r="J43" s="22" t="s">
        <v>4</v>
      </c>
      <c r="K43" s="22" t="s">
        <v>3</v>
      </c>
      <c r="L43" s="22">
        <v>152.5</v>
      </c>
      <c r="M43" s="24">
        <v>76.5</v>
      </c>
      <c r="N43" s="22">
        <v>302.5</v>
      </c>
      <c r="O43" s="25">
        <v>53.943891601121194</v>
      </c>
      <c r="P43" s="25">
        <v>46.056108398878798</v>
      </c>
      <c r="Q43" s="25">
        <v>9.5412726574360303</v>
      </c>
      <c r="R43" s="25">
        <v>9.6062041592742293</v>
      </c>
      <c r="S43" s="25">
        <v>21.966052713405201</v>
      </c>
      <c r="T43" s="7">
        <v>0</v>
      </c>
      <c r="U43" s="7">
        <v>1.3355592654424042</v>
      </c>
      <c r="V43" s="7">
        <v>0</v>
      </c>
      <c r="W43" s="7">
        <v>0</v>
      </c>
      <c r="X43" s="15">
        <v>5.3422370617696151</v>
      </c>
      <c r="Y43" s="15">
        <v>69.449081803005001</v>
      </c>
      <c r="Z43" s="15">
        <v>0</v>
      </c>
      <c r="AA43" s="15">
        <v>0</v>
      </c>
      <c r="AB43" s="15">
        <v>2.003338898163606</v>
      </c>
      <c r="AC43" s="15">
        <v>21.035058430717861</v>
      </c>
      <c r="AD43" s="7">
        <v>0</v>
      </c>
      <c r="AE43" s="7">
        <v>0.83472454090150239</v>
      </c>
      <c r="AF43" s="7">
        <v>0</v>
      </c>
      <c r="AG43" s="11">
        <v>0.53200000000000003</v>
      </c>
      <c r="AH43" s="11">
        <v>2.66</v>
      </c>
      <c r="AI43" s="10">
        <f t="shared" si="0"/>
        <v>0.2</v>
      </c>
      <c r="AJ43" s="13">
        <v>91.269841269840029</v>
      </c>
      <c r="AK43" s="14">
        <v>8.7301587301609409</v>
      </c>
      <c r="AL43" s="15">
        <v>9.0399999999999991</v>
      </c>
      <c r="AM43" s="15">
        <v>4</v>
      </c>
      <c r="AN43" s="54">
        <v>136</v>
      </c>
      <c r="AO43" s="15">
        <v>3</v>
      </c>
      <c r="AP43" s="54">
        <v>0.3</v>
      </c>
      <c r="AQ43" s="55">
        <v>0.08</v>
      </c>
      <c r="AR43" s="54">
        <v>0.01</v>
      </c>
      <c r="AS43" s="12">
        <v>109</v>
      </c>
      <c r="AT43" s="54">
        <v>9.1999999999999993</v>
      </c>
      <c r="AU43" s="12">
        <v>56</v>
      </c>
      <c r="AV43" s="15">
        <v>8.1</v>
      </c>
      <c r="AW43" s="15">
        <v>3.77</v>
      </c>
      <c r="AX43" s="15">
        <v>6.8</v>
      </c>
      <c r="AY43" s="55">
        <v>0.1</v>
      </c>
      <c r="AZ43" s="15">
        <v>1.98</v>
      </c>
      <c r="BA43" s="12">
        <v>55.6</v>
      </c>
      <c r="BB43" s="12">
        <v>106.1</v>
      </c>
      <c r="BC43" s="54">
        <v>0.38</v>
      </c>
      <c r="BD43" s="54">
        <v>754</v>
      </c>
      <c r="BE43" s="54">
        <v>4.9000000000000004</v>
      </c>
      <c r="BF43" s="15">
        <v>0.79</v>
      </c>
      <c r="BG43" s="15">
        <v>44.8</v>
      </c>
      <c r="BH43" s="54">
        <v>19.600000000000001</v>
      </c>
      <c r="BI43" s="18">
        <v>3.6999999999999998E-2</v>
      </c>
      <c r="BJ43" s="12">
        <v>42.4</v>
      </c>
      <c r="BK43" s="12">
        <v>85.4</v>
      </c>
      <c r="BL43" s="15">
        <v>2.5</v>
      </c>
      <c r="BM43" s="54">
        <v>0.3</v>
      </c>
      <c r="BN43" s="15">
        <v>7</v>
      </c>
      <c r="BO43" s="54">
        <v>6.1</v>
      </c>
      <c r="BP43" s="54">
        <v>76</v>
      </c>
      <c r="BQ43" s="54">
        <v>3.2</v>
      </c>
      <c r="BR43" s="54">
        <v>25.8</v>
      </c>
      <c r="BS43" s="55">
        <v>0.99199999999999999</v>
      </c>
      <c r="BT43" s="54">
        <v>0.7</v>
      </c>
      <c r="BU43" s="15">
        <v>8.1</v>
      </c>
      <c r="BV43" s="54">
        <v>90</v>
      </c>
      <c r="BW43" s="15">
        <v>2.4</v>
      </c>
      <c r="BX43" s="15">
        <v>10.9</v>
      </c>
      <c r="BY43" s="12">
        <v>65</v>
      </c>
      <c r="BZ43" s="12">
        <v>218.8</v>
      </c>
      <c r="CA43" s="42">
        <v>-26.376000000000001</v>
      </c>
      <c r="CB43" s="43">
        <v>5.1679299999999997E-2</v>
      </c>
      <c r="CC43" s="18">
        <v>12.7426373</v>
      </c>
      <c r="CD43" s="18">
        <v>10.29425708165552</v>
      </c>
    </row>
    <row r="44" spans="1:82" ht="13.8" x14ac:dyDescent="0.25">
      <c r="A44" s="46" t="s">
        <v>154</v>
      </c>
      <c r="B44" s="21">
        <v>91</v>
      </c>
      <c r="C44" s="13">
        <v>1905.0632461249479</v>
      </c>
      <c r="D44" s="21" t="s">
        <v>7</v>
      </c>
      <c r="E44" s="22">
        <v>57.005342871234497</v>
      </c>
      <c r="F44" s="23">
        <v>4.7566158550169497</v>
      </c>
      <c r="G44" s="23">
        <v>-0.10361643867466699</v>
      </c>
      <c r="H44" s="23">
        <v>0.84432279705545199</v>
      </c>
      <c r="I44" s="21" t="s">
        <v>5</v>
      </c>
      <c r="J44" s="22" t="s">
        <v>4</v>
      </c>
      <c r="K44" s="22" t="s">
        <v>3</v>
      </c>
      <c r="L44" s="22">
        <v>152.5</v>
      </c>
      <c r="M44" s="24">
        <v>76.5</v>
      </c>
      <c r="N44" s="22">
        <v>302.5</v>
      </c>
      <c r="O44" s="25">
        <v>51.774157675351198</v>
      </c>
      <c r="P44" s="25">
        <v>48.225842324648802</v>
      </c>
      <c r="Q44" s="25">
        <v>9.5653609237487203</v>
      </c>
      <c r="R44" s="25">
        <v>10.3351515196987</v>
      </c>
      <c r="S44" s="25">
        <v>19.583142636345201</v>
      </c>
      <c r="T44" s="7">
        <v>0</v>
      </c>
      <c r="U44" s="7">
        <v>1.1387900355871887</v>
      </c>
      <c r="V44" s="7">
        <v>0</v>
      </c>
      <c r="W44" s="7">
        <v>0</v>
      </c>
      <c r="X44" s="15">
        <v>3.2740213523131674</v>
      </c>
      <c r="Y44" s="15">
        <v>68.327402135231324</v>
      </c>
      <c r="Z44" s="15">
        <v>0</v>
      </c>
      <c r="AA44" s="15">
        <v>0</v>
      </c>
      <c r="AB44" s="15">
        <v>2.1352313167259789</v>
      </c>
      <c r="AC44" s="15">
        <v>21.565836298932386</v>
      </c>
      <c r="AD44" s="7">
        <v>3.5587188612099645</v>
      </c>
      <c r="AE44" s="7">
        <v>0</v>
      </c>
      <c r="AF44" s="7">
        <v>0.71174377224199292</v>
      </c>
      <c r="AG44" s="4">
        <v>0.68</v>
      </c>
      <c r="AH44" s="5">
        <v>2.48</v>
      </c>
      <c r="AI44" s="10">
        <f t="shared" si="0"/>
        <v>0.27419354838709681</v>
      </c>
      <c r="AJ44" s="13">
        <v>90</v>
      </c>
      <c r="AK44" s="14">
        <v>9.6000000000003638</v>
      </c>
      <c r="AL44" s="15">
        <v>8.98</v>
      </c>
      <c r="AM44" s="15">
        <v>8</v>
      </c>
      <c r="AN44" s="54">
        <v>116</v>
      </c>
      <c r="AO44" s="15">
        <v>2</v>
      </c>
      <c r="AP44" s="54">
        <v>0.3</v>
      </c>
      <c r="AQ44" s="55">
        <v>7.0000000000000007E-2</v>
      </c>
      <c r="AR44" s="54">
        <v>0.01</v>
      </c>
      <c r="AS44" s="12">
        <v>85</v>
      </c>
      <c r="AT44" s="54">
        <v>10.6</v>
      </c>
      <c r="AU44" s="12">
        <v>57</v>
      </c>
      <c r="AV44" s="15">
        <v>7.8</v>
      </c>
      <c r="AW44" s="15">
        <v>4.78</v>
      </c>
      <c r="AX44" s="15">
        <v>5.8</v>
      </c>
      <c r="AY44" s="55">
        <v>0.08</v>
      </c>
      <c r="AZ44" s="15">
        <v>1.66</v>
      </c>
      <c r="BA44" s="12">
        <v>44.4</v>
      </c>
      <c r="BB44" s="12">
        <v>103.6</v>
      </c>
      <c r="BC44" s="54">
        <v>0.38</v>
      </c>
      <c r="BD44" s="54">
        <v>722</v>
      </c>
      <c r="BE44" s="54">
        <v>7</v>
      </c>
      <c r="BF44" s="15">
        <v>0.75700000000000001</v>
      </c>
      <c r="BG44" s="15">
        <v>40.1</v>
      </c>
      <c r="BH44" s="54">
        <v>20.9</v>
      </c>
      <c r="BI44" s="18">
        <v>3.5999999999999997E-2</v>
      </c>
      <c r="BJ44" s="12">
        <v>38.200000000000003</v>
      </c>
      <c r="BK44" s="12">
        <v>80.3</v>
      </c>
      <c r="BL44" s="15">
        <v>3.6</v>
      </c>
      <c r="BM44" s="54">
        <v>0.3</v>
      </c>
      <c r="BN44" s="15">
        <v>7</v>
      </c>
      <c r="BO44" s="54">
        <v>5.8</v>
      </c>
      <c r="BP44" s="54">
        <v>68</v>
      </c>
      <c r="BQ44" s="54">
        <v>2.8</v>
      </c>
      <c r="BR44" s="54">
        <v>21.1</v>
      </c>
      <c r="BS44" s="55">
        <v>0.94299999999999995</v>
      </c>
      <c r="BT44" s="54">
        <v>0.7</v>
      </c>
      <c r="BU44" s="15">
        <v>7.2</v>
      </c>
      <c r="BV44" s="54">
        <v>95</v>
      </c>
      <c r="BW44" s="15">
        <v>2</v>
      </c>
      <c r="BX44" s="15">
        <v>9.6999999999999993</v>
      </c>
      <c r="BY44" s="12">
        <v>61</v>
      </c>
      <c r="BZ44" s="12">
        <v>195.6</v>
      </c>
      <c r="CA44" s="42"/>
      <c r="CB44" s="43"/>
      <c r="CC44" s="18"/>
      <c r="CD44" s="18"/>
    </row>
    <row r="45" spans="1:82" ht="13.8" x14ac:dyDescent="0.25">
      <c r="A45" s="46" t="s">
        <v>127</v>
      </c>
      <c r="B45" s="21">
        <v>93</v>
      </c>
      <c r="C45" s="13">
        <v>1902.647054124948</v>
      </c>
      <c r="D45" s="21" t="s">
        <v>1</v>
      </c>
      <c r="E45" s="22">
        <v>44.940558269713797</v>
      </c>
      <c r="F45" s="23">
        <v>4.8011333447491698</v>
      </c>
      <c r="G45" s="23">
        <v>6.9237070992129696E-2</v>
      </c>
      <c r="H45" s="23">
        <v>0.79925252631432497</v>
      </c>
      <c r="I45" s="21" t="s">
        <v>5</v>
      </c>
      <c r="J45" s="22" t="s">
        <v>2</v>
      </c>
      <c r="K45" s="22" t="s">
        <v>3</v>
      </c>
      <c r="L45" s="22">
        <v>152.5</v>
      </c>
      <c r="M45" s="24">
        <v>76.5</v>
      </c>
      <c r="N45" s="22">
        <v>302.5</v>
      </c>
      <c r="O45" s="25">
        <v>41.888556323226297</v>
      </c>
      <c r="P45" s="25">
        <v>58.111443676773703</v>
      </c>
      <c r="Q45" s="25">
        <v>7.3173880765630601</v>
      </c>
      <c r="R45" s="25">
        <v>9.1367827593256088</v>
      </c>
      <c r="S45" s="25">
        <v>14.564840816414401</v>
      </c>
      <c r="T45" s="7">
        <v>2.4672700114225465</v>
      </c>
      <c r="U45" s="7">
        <v>2.0103681574554084</v>
      </c>
      <c r="V45" s="7">
        <v>0</v>
      </c>
      <c r="W45" s="7">
        <v>0</v>
      </c>
      <c r="X45" s="15">
        <v>3.8379755733239604</v>
      </c>
      <c r="Y45" s="15">
        <v>68.535278095070723</v>
      </c>
      <c r="Z45" s="15">
        <v>0.73807222563922315</v>
      </c>
      <c r="AA45" s="15">
        <v>0</v>
      </c>
      <c r="AB45" s="15">
        <v>2.056058342852122</v>
      </c>
      <c r="AC45" s="15">
        <v>20.354977594236008</v>
      </c>
      <c r="AD45" s="7">
        <v>0</v>
      </c>
      <c r="AE45" s="7">
        <v>0</v>
      </c>
      <c r="AF45" s="7">
        <v>0</v>
      </c>
      <c r="AG45" s="11">
        <v>0.378</v>
      </c>
      <c r="AH45" s="11">
        <v>1.79</v>
      </c>
      <c r="AI45" s="10">
        <f t="shared" si="0"/>
        <v>0.2111731843575419</v>
      </c>
      <c r="AJ45" s="13">
        <v>90.513833992097361</v>
      </c>
      <c r="AK45" s="14">
        <v>9.486166007902689</v>
      </c>
      <c r="AL45" s="15">
        <v>10.199999999999999</v>
      </c>
      <c r="AM45" s="15">
        <v>5</v>
      </c>
      <c r="AN45" s="54">
        <v>121</v>
      </c>
      <c r="AO45" s="15">
        <v>3</v>
      </c>
      <c r="AP45" s="54">
        <v>0.3</v>
      </c>
      <c r="AQ45" s="55">
        <v>7.0000000000000007E-2</v>
      </c>
      <c r="AR45" s="54">
        <v>0.01</v>
      </c>
      <c r="AS45" s="12">
        <v>81</v>
      </c>
      <c r="AT45" s="54">
        <v>7.9</v>
      </c>
      <c r="AU45" s="12">
        <v>59</v>
      </c>
      <c r="AV45" s="15">
        <v>8.1</v>
      </c>
      <c r="AW45" s="15">
        <v>4.12</v>
      </c>
      <c r="AX45" s="15">
        <v>6.1</v>
      </c>
      <c r="AY45" s="55">
        <v>0.11</v>
      </c>
      <c r="AZ45" s="15">
        <v>1.68</v>
      </c>
      <c r="BA45" s="12">
        <v>43.2</v>
      </c>
      <c r="BB45" s="12">
        <v>117</v>
      </c>
      <c r="BC45" s="54">
        <v>0.34</v>
      </c>
      <c r="BD45" s="54">
        <v>995</v>
      </c>
      <c r="BE45" s="54">
        <v>3.7</v>
      </c>
      <c r="BF45" s="15">
        <v>0.72899999999999998</v>
      </c>
      <c r="BG45" s="15">
        <v>47.2</v>
      </c>
      <c r="BH45" s="54">
        <v>21.5</v>
      </c>
      <c r="BI45" s="18">
        <v>3.5000000000000003E-2</v>
      </c>
      <c r="BJ45" s="12">
        <v>39.6</v>
      </c>
      <c r="BK45" s="12">
        <v>82.7</v>
      </c>
      <c r="BL45" s="15">
        <v>3</v>
      </c>
      <c r="BM45" s="54">
        <v>0.3</v>
      </c>
      <c r="BN45" s="15">
        <v>8</v>
      </c>
      <c r="BO45" s="54">
        <v>6.5</v>
      </c>
      <c r="BP45" s="54">
        <v>71</v>
      </c>
      <c r="BQ45" s="54">
        <v>3.2</v>
      </c>
      <c r="BR45" s="54">
        <v>22.4</v>
      </c>
      <c r="BS45" s="55">
        <v>0.97699999999999998</v>
      </c>
      <c r="BT45" s="54">
        <v>0.6</v>
      </c>
      <c r="BU45" s="15">
        <v>7.1</v>
      </c>
      <c r="BV45" s="54">
        <v>95</v>
      </c>
      <c r="BW45" s="15">
        <v>2.4</v>
      </c>
      <c r="BX45" s="15">
        <v>9.3000000000000007</v>
      </c>
      <c r="BY45" s="12">
        <v>57</v>
      </c>
      <c r="BZ45" s="12">
        <v>206.6</v>
      </c>
      <c r="CA45" s="42">
        <v>-25.67</v>
      </c>
      <c r="CB45" s="43">
        <v>4.9272000000000003E-2</v>
      </c>
      <c r="CC45" s="18">
        <v>12.365351</v>
      </c>
      <c r="CD45" s="18">
        <v>7.6716999512907931</v>
      </c>
    </row>
    <row r="46" spans="1:82" ht="13.8" x14ac:dyDescent="0.25">
      <c r="A46" s="46" t="s">
        <v>155</v>
      </c>
      <c r="B46" s="21">
        <v>95</v>
      </c>
      <c r="C46" s="13">
        <v>1900.2308621249481</v>
      </c>
      <c r="D46" s="21" t="s">
        <v>1</v>
      </c>
      <c r="E46" s="22">
        <v>39.866109830026403</v>
      </c>
      <c r="F46" s="23">
        <v>4.3805851958312596</v>
      </c>
      <c r="G46" s="23">
        <v>9.5200526798260195E-3</v>
      </c>
      <c r="H46" s="23">
        <v>0.798163011342087</v>
      </c>
      <c r="I46" s="21" t="s">
        <v>5</v>
      </c>
      <c r="J46" s="22" t="s">
        <v>2</v>
      </c>
      <c r="K46" s="22" t="s">
        <v>3</v>
      </c>
      <c r="L46" s="22">
        <v>152.5</v>
      </c>
      <c r="M46" s="24">
        <v>76.5</v>
      </c>
      <c r="N46" s="22">
        <v>302.5</v>
      </c>
      <c r="O46" s="25">
        <v>42.028581804957199</v>
      </c>
      <c r="P46" s="25">
        <v>57.971418195042801</v>
      </c>
      <c r="Q46" s="25">
        <v>7.4493359625573197</v>
      </c>
      <c r="R46" s="25">
        <v>7.5217980090755701</v>
      </c>
      <c r="S46" s="25">
        <v>17.762704616188699</v>
      </c>
      <c r="T46" s="7">
        <v>0</v>
      </c>
      <c r="U46" s="7">
        <v>1.5766287966612567</v>
      </c>
      <c r="V46" s="7">
        <v>1.3911430558775795</v>
      </c>
      <c r="W46" s="7">
        <v>0</v>
      </c>
      <c r="X46" s="15">
        <v>2.5040575005796435</v>
      </c>
      <c r="Y46" s="15">
        <v>62.601437514491074</v>
      </c>
      <c r="Z46" s="15">
        <v>0</v>
      </c>
      <c r="AA46" s="15">
        <v>0</v>
      </c>
      <c r="AB46" s="15">
        <v>2.7822861117551589</v>
      </c>
      <c r="AC46" s="15">
        <v>26.709946672849526</v>
      </c>
      <c r="AD46" s="7">
        <v>0</v>
      </c>
      <c r="AE46" s="7">
        <v>2.4345003477857636</v>
      </c>
      <c r="AF46" s="7">
        <v>0</v>
      </c>
      <c r="AG46" s="11">
        <v>0.497</v>
      </c>
      <c r="AH46" s="11">
        <v>1.93</v>
      </c>
      <c r="AI46" s="10">
        <f t="shared" si="0"/>
        <v>0.25751295336787566</v>
      </c>
      <c r="AJ46" s="13">
        <v>91.666666666667311</v>
      </c>
      <c r="AK46" s="14">
        <v>8.3333333333308293</v>
      </c>
      <c r="AL46" s="15">
        <v>10.19</v>
      </c>
      <c r="AM46" s="15">
        <v>7</v>
      </c>
      <c r="AN46" s="54">
        <v>104</v>
      </c>
      <c r="AO46" s="15">
        <v>2</v>
      </c>
      <c r="AP46" s="54">
        <v>0.3</v>
      </c>
      <c r="AQ46" s="55">
        <v>7.0000000000000007E-2</v>
      </c>
      <c r="AR46" s="54">
        <v>0.01</v>
      </c>
      <c r="AS46" s="12">
        <v>78</v>
      </c>
      <c r="AT46" s="54">
        <v>9</v>
      </c>
      <c r="AU46" s="12">
        <v>57</v>
      </c>
      <c r="AV46" s="15">
        <v>9.1999999999999993</v>
      </c>
      <c r="AW46" s="15">
        <v>4.43</v>
      </c>
      <c r="AX46" s="15">
        <v>5.6</v>
      </c>
      <c r="AY46" s="55">
        <v>0.09</v>
      </c>
      <c r="AZ46" s="15">
        <v>1.59</v>
      </c>
      <c r="BA46" s="12">
        <v>42.2</v>
      </c>
      <c r="BB46" s="12">
        <v>121.7</v>
      </c>
      <c r="BC46" s="54">
        <v>0.38</v>
      </c>
      <c r="BD46" s="54">
        <v>998</v>
      </c>
      <c r="BE46" s="54">
        <v>4.5</v>
      </c>
      <c r="BF46" s="15">
        <v>0.86199999999999999</v>
      </c>
      <c r="BG46" s="15">
        <v>39.9</v>
      </c>
      <c r="BH46" s="54">
        <v>22.8</v>
      </c>
      <c r="BI46" s="18">
        <v>3.6999999999999998E-2</v>
      </c>
      <c r="BJ46" s="12">
        <v>35.299999999999997</v>
      </c>
      <c r="BK46" s="12">
        <v>78.2</v>
      </c>
      <c r="BL46" s="15">
        <v>3.2</v>
      </c>
      <c r="BM46" s="54">
        <v>0.3</v>
      </c>
      <c r="BN46" s="15">
        <v>8</v>
      </c>
      <c r="BO46" s="54">
        <v>6.2</v>
      </c>
      <c r="BP46" s="54">
        <v>67</v>
      </c>
      <c r="BQ46" s="54">
        <v>2.8</v>
      </c>
      <c r="BR46" s="54">
        <v>20.100000000000001</v>
      </c>
      <c r="BS46" s="55">
        <v>0.89</v>
      </c>
      <c r="BT46" s="54">
        <v>0.7</v>
      </c>
      <c r="BU46" s="15">
        <v>6.3</v>
      </c>
      <c r="BV46" s="54">
        <v>97</v>
      </c>
      <c r="BW46" s="15">
        <v>2.2000000000000002</v>
      </c>
      <c r="BX46" s="15">
        <v>9.1</v>
      </c>
      <c r="BY46" s="12">
        <v>67</v>
      </c>
      <c r="BZ46" s="12">
        <v>181.3</v>
      </c>
      <c r="CA46" s="58"/>
      <c r="CB46" s="58"/>
      <c r="CC46" s="58"/>
      <c r="CD46" s="58"/>
    </row>
    <row r="47" spans="1:82" ht="13.8" x14ac:dyDescent="0.25">
      <c r="A47" s="46" t="s">
        <v>128</v>
      </c>
      <c r="B47" s="21">
        <v>97</v>
      </c>
      <c r="C47" s="13">
        <v>1897.8146701249482</v>
      </c>
      <c r="D47" s="21" t="s">
        <v>1</v>
      </c>
      <c r="E47" s="22">
        <v>38.240641865112003</v>
      </c>
      <c r="F47" s="23">
        <v>4.4450941262460804</v>
      </c>
      <c r="G47" s="23">
        <v>6.2775677538271096E-2</v>
      </c>
      <c r="H47" s="23">
        <v>0.79658137391332196</v>
      </c>
      <c r="I47" s="21" t="s">
        <v>5</v>
      </c>
      <c r="J47" s="22" t="s">
        <v>2</v>
      </c>
      <c r="K47" s="22" t="s">
        <v>3</v>
      </c>
      <c r="L47" s="22">
        <v>152.5</v>
      </c>
      <c r="M47" s="24">
        <v>76.5</v>
      </c>
      <c r="N47" s="22">
        <v>302.5</v>
      </c>
      <c r="O47" s="25">
        <v>39.351140733786302</v>
      </c>
      <c r="P47" s="25">
        <v>60.648859266213698</v>
      </c>
      <c r="Q47" s="25">
        <v>7.6451827960864192</v>
      </c>
      <c r="R47" s="25">
        <v>8.1091551199120708</v>
      </c>
      <c r="S47" s="25">
        <v>13.740788122308501</v>
      </c>
      <c r="T47" s="9">
        <v>2.6587887740029545</v>
      </c>
      <c r="U47" s="9">
        <v>1.8906942392909902</v>
      </c>
      <c r="V47" s="9">
        <v>0</v>
      </c>
      <c r="W47" s="9">
        <v>0</v>
      </c>
      <c r="X47" s="15">
        <v>3.367799113737076</v>
      </c>
      <c r="Y47" s="15">
        <v>62.0384047267356</v>
      </c>
      <c r="Z47" s="15">
        <v>0</v>
      </c>
      <c r="AA47" s="15">
        <v>0.88626292466765155</v>
      </c>
      <c r="AB47" s="15">
        <v>1.7725258493353031</v>
      </c>
      <c r="AC47" s="15">
        <v>27.385524372230439</v>
      </c>
      <c r="AD47" s="9">
        <v>0</v>
      </c>
      <c r="AE47" s="9">
        <v>0</v>
      </c>
      <c r="AF47" s="9">
        <v>0</v>
      </c>
      <c r="AG47" s="4">
        <v>0.6</v>
      </c>
      <c r="AH47" s="5">
        <v>2.57</v>
      </c>
      <c r="AI47" s="10">
        <f t="shared" si="0"/>
        <v>0.23346303501945526</v>
      </c>
      <c r="AJ47" s="13">
        <v>89</v>
      </c>
      <c r="AK47" s="14">
        <v>10.756972111554193</v>
      </c>
      <c r="AL47" s="15">
        <v>10.15</v>
      </c>
      <c r="AM47" s="15">
        <v>5</v>
      </c>
      <c r="AN47" s="54">
        <v>109</v>
      </c>
      <c r="AO47" s="15">
        <v>2</v>
      </c>
      <c r="AP47" s="54">
        <v>0.3</v>
      </c>
      <c r="AQ47" s="55">
        <v>7.0000000000000007E-2</v>
      </c>
      <c r="AR47" s="54">
        <v>0.01</v>
      </c>
      <c r="AS47" s="12">
        <v>61</v>
      </c>
      <c r="AT47" s="54">
        <v>9.6</v>
      </c>
      <c r="AU47" s="12">
        <v>55</v>
      </c>
      <c r="AV47" s="15">
        <v>8.4</v>
      </c>
      <c r="AW47" s="15">
        <v>4.38</v>
      </c>
      <c r="AX47" s="15">
        <v>4.5999999999999996</v>
      </c>
      <c r="AY47" s="55">
        <v>0.09</v>
      </c>
      <c r="AZ47" s="15">
        <v>1.26</v>
      </c>
      <c r="BA47" s="12">
        <v>32</v>
      </c>
      <c r="BB47" s="12">
        <v>129.6</v>
      </c>
      <c r="BC47" s="54">
        <v>0.35</v>
      </c>
      <c r="BD47" s="54">
        <v>894</v>
      </c>
      <c r="BE47" s="54">
        <v>3.7</v>
      </c>
      <c r="BF47" s="15">
        <v>0.90900000000000003</v>
      </c>
      <c r="BG47" s="15">
        <v>39.4</v>
      </c>
      <c r="BH47" s="54">
        <v>23.1</v>
      </c>
      <c r="BI47" s="18">
        <v>3.7999999999999999E-2</v>
      </c>
      <c r="BJ47" s="12">
        <v>32.9</v>
      </c>
      <c r="BK47" s="12">
        <v>65.400000000000006</v>
      </c>
      <c r="BL47" s="15">
        <v>3.2</v>
      </c>
      <c r="BM47" s="54">
        <v>0.3</v>
      </c>
      <c r="BN47" s="15">
        <v>8</v>
      </c>
      <c r="BO47" s="54">
        <v>6.3</v>
      </c>
      <c r="BP47" s="54">
        <v>56</v>
      </c>
      <c r="BQ47" s="54">
        <v>2.6</v>
      </c>
      <c r="BR47" s="54">
        <v>19.2</v>
      </c>
      <c r="BS47" s="55">
        <v>0.81799999999999995</v>
      </c>
      <c r="BT47" s="54">
        <v>0.7</v>
      </c>
      <c r="BU47" s="15">
        <v>5.2</v>
      </c>
      <c r="BV47" s="54">
        <v>106</v>
      </c>
      <c r="BW47" s="15">
        <v>2.1</v>
      </c>
      <c r="BX47" s="15">
        <v>7.7</v>
      </c>
      <c r="BY47" s="12">
        <v>64</v>
      </c>
      <c r="BZ47" s="12">
        <v>151.4</v>
      </c>
      <c r="CA47" s="42">
        <v>-26.116</v>
      </c>
      <c r="CB47" s="43">
        <v>6.2129700000000003E-2</v>
      </c>
      <c r="CC47" s="18">
        <v>10.594932599999998</v>
      </c>
      <c r="CD47" s="18">
        <v>9.6572170797541261</v>
      </c>
    </row>
    <row r="48" spans="1:82" ht="13.8" x14ac:dyDescent="0.25">
      <c r="A48" s="46" t="s">
        <v>156</v>
      </c>
      <c r="B48" s="21">
        <v>99</v>
      </c>
      <c r="C48" s="13">
        <v>1895.5192701249482</v>
      </c>
      <c r="D48" s="21" t="s">
        <v>7</v>
      </c>
      <c r="E48" s="22">
        <v>54.661556921924898</v>
      </c>
      <c r="F48" s="23">
        <v>3.7605780132175801</v>
      </c>
      <c r="G48" s="23">
        <v>-0.21739657784188199</v>
      </c>
      <c r="H48" s="23">
        <v>1.17993756503828</v>
      </c>
      <c r="I48" s="21" t="s">
        <v>6</v>
      </c>
      <c r="J48" s="22" t="s">
        <v>4</v>
      </c>
      <c r="K48" s="22" t="s">
        <v>10</v>
      </c>
      <c r="L48" s="24">
        <v>76.5</v>
      </c>
      <c r="M48" s="22">
        <v>152.5</v>
      </c>
      <c r="N48" s="22">
        <v>605</v>
      </c>
      <c r="O48" s="25">
        <v>64.042799552221297</v>
      </c>
      <c r="P48" s="25">
        <v>35.957200447778696</v>
      </c>
      <c r="Q48" s="25">
        <v>6.9745198561481399</v>
      </c>
      <c r="R48" s="25">
        <v>6.7277526972224404</v>
      </c>
      <c r="S48" s="25">
        <v>13.0738771137807</v>
      </c>
      <c r="T48" s="7">
        <v>0</v>
      </c>
      <c r="U48" s="7">
        <v>0</v>
      </c>
      <c r="V48" s="7">
        <v>1.7142857142857144</v>
      </c>
      <c r="W48" s="7">
        <v>0</v>
      </c>
      <c r="X48" s="15">
        <v>3.0476190476190479</v>
      </c>
      <c r="Y48" s="15">
        <v>73.333333333333314</v>
      </c>
      <c r="Z48" s="15">
        <v>0</v>
      </c>
      <c r="AA48" s="15">
        <v>0</v>
      </c>
      <c r="AB48" s="15">
        <v>2.8571428571428572</v>
      </c>
      <c r="AC48" s="15">
        <v>17.523809523809522</v>
      </c>
      <c r="AD48" s="7">
        <v>1.5238095238095239</v>
      </c>
      <c r="AE48" s="7">
        <v>0</v>
      </c>
      <c r="AF48" s="7">
        <v>0</v>
      </c>
      <c r="AG48" s="11">
        <v>0.46</v>
      </c>
      <c r="AH48" s="11">
        <v>2.35</v>
      </c>
      <c r="AI48" s="10">
        <f t="shared" si="0"/>
        <v>0.19574468085106383</v>
      </c>
      <c r="AJ48" s="13">
        <v>90.07936507936661</v>
      </c>
      <c r="AK48" s="14">
        <v>9.920634920634356</v>
      </c>
      <c r="AL48" s="15">
        <v>10.58</v>
      </c>
      <c r="AM48" s="15">
        <v>3</v>
      </c>
      <c r="AN48" s="54">
        <v>130</v>
      </c>
      <c r="AO48" s="15">
        <v>3</v>
      </c>
      <c r="AP48" s="54">
        <v>0.2</v>
      </c>
      <c r="AQ48" s="55">
        <v>0.06</v>
      </c>
      <c r="AR48" s="54">
        <v>0.01</v>
      </c>
      <c r="AS48" s="12">
        <v>54</v>
      </c>
      <c r="AT48" s="54">
        <v>7.4</v>
      </c>
      <c r="AU48" s="12">
        <v>59</v>
      </c>
      <c r="AV48" s="15">
        <v>7.5</v>
      </c>
      <c r="AW48" s="15">
        <v>3.81</v>
      </c>
      <c r="AX48" s="15">
        <v>4.3</v>
      </c>
      <c r="AY48" s="55">
        <v>0.1</v>
      </c>
      <c r="AZ48" s="15">
        <v>1.29</v>
      </c>
      <c r="BA48" s="12">
        <v>29.7</v>
      </c>
      <c r="BB48" s="12">
        <v>126</v>
      </c>
      <c r="BC48" s="54">
        <v>0.3</v>
      </c>
      <c r="BD48" s="54">
        <v>582</v>
      </c>
      <c r="BE48" s="54">
        <v>2.8</v>
      </c>
      <c r="BF48" s="15">
        <v>0.70199999999999996</v>
      </c>
      <c r="BG48" s="15">
        <v>35.1</v>
      </c>
      <c r="BH48" s="54">
        <v>22.1</v>
      </c>
      <c r="BI48" s="18">
        <v>3.5999999999999997E-2</v>
      </c>
      <c r="BJ48" s="12">
        <v>31.7</v>
      </c>
      <c r="BK48" s="12">
        <v>63.5</v>
      </c>
      <c r="BL48" s="15">
        <v>2.4</v>
      </c>
      <c r="BM48" s="54">
        <v>0.2</v>
      </c>
      <c r="BN48" s="15">
        <v>8</v>
      </c>
      <c r="BO48" s="54">
        <v>6.2</v>
      </c>
      <c r="BP48" s="54">
        <v>53</v>
      </c>
      <c r="BQ48" s="54">
        <v>2.5</v>
      </c>
      <c r="BR48" s="54">
        <v>16.8</v>
      </c>
      <c r="BS48" s="55">
        <v>0.80400000000000005</v>
      </c>
      <c r="BT48" s="54">
        <v>0.5</v>
      </c>
      <c r="BU48" s="15">
        <v>4.5</v>
      </c>
      <c r="BV48" s="54">
        <v>93</v>
      </c>
      <c r="BW48" s="15">
        <v>2</v>
      </c>
      <c r="BX48" s="15">
        <v>6.7</v>
      </c>
      <c r="BY48" s="12">
        <v>61</v>
      </c>
      <c r="BZ48" s="12">
        <v>149.69999999999999</v>
      </c>
      <c r="CA48" s="58"/>
      <c r="CB48" s="58"/>
      <c r="CC48" s="58"/>
      <c r="CD48" s="58"/>
    </row>
    <row r="49" spans="1:82" ht="13.8" x14ac:dyDescent="0.25">
      <c r="A49" s="46" t="s">
        <v>129</v>
      </c>
      <c r="B49" s="21">
        <v>101</v>
      </c>
      <c r="C49" s="13">
        <v>1893.2238701249482</v>
      </c>
      <c r="D49" s="21" t="s">
        <v>1</v>
      </c>
      <c r="E49" s="22">
        <v>33.587645392208998</v>
      </c>
      <c r="F49" s="23">
        <v>4.45948201535486</v>
      </c>
      <c r="G49" s="23">
        <v>0.16946508409979499</v>
      </c>
      <c r="H49" s="23">
        <v>0.77494836172184001</v>
      </c>
      <c r="I49" s="21" t="s">
        <v>5</v>
      </c>
      <c r="J49" s="22" t="s">
        <v>11</v>
      </c>
      <c r="K49" s="22" t="s">
        <v>3</v>
      </c>
      <c r="L49" s="22">
        <v>152.5</v>
      </c>
      <c r="M49" s="22">
        <v>302.5</v>
      </c>
      <c r="N49" s="22">
        <v>605</v>
      </c>
      <c r="O49" s="25">
        <v>31.724077116262801</v>
      </c>
      <c r="P49" s="25">
        <v>68.275922883737195</v>
      </c>
      <c r="Q49" s="25">
        <v>6.1961614024482401</v>
      </c>
      <c r="R49" s="25">
        <v>7.79491421617365</v>
      </c>
      <c r="S49" s="25">
        <v>12.550607287449401</v>
      </c>
      <c r="T49" s="7">
        <v>2.606995437757984</v>
      </c>
      <c r="U49" s="7">
        <v>0.86899847925266138</v>
      </c>
      <c r="V49" s="7">
        <v>0</v>
      </c>
      <c r="W49" s="7">
        <v>0</v>
      </c>
      <c r="X49" s="15">
        <v>7.2995872257223544</v>
      </c>
      <c r="Y49" s="15">
        <v>66.478383662828591</v>
      </c>
      <c r="Z49" s="15">
        <v>0</v>
      </c>
      <c r="AA49" s="15">
        <v>0</v>
      </c>
      <c r="AB49" s="15">
        <v>4.1711927004127753</v>
      </c>
      <c r="AC49" s="15">
        <v>18.574842494025638</v>
      </c>
      <c r="AD49" s="7">
        <v>0</v>
      </c>
      <c r="AE49" s="7">
        <v>0</v>
      </c>
      <c r="AF49" s="7">
        <v>0</v>
      </c>
      <c r="AG49" s="11">
        <v>0.64600000000000002</v>
      </c>
      <c r="AH49" s="11">
        <v>1.76</v>
      </c>
      <c r="AI49" s="10">
        <f t="shared" si="0"/>
        <v>0.36704545454545456</v>
      </c>
      <c r="AJ49" s="13">
        <v>90.944881889761632</v>
      </c>
      <c r="AK49" s="14">
        <v>9.0551181102374958</v>
      </c>
      <c r="AL49" s="15">
        <v>10.29</v>
      </c>
      <c r="AM49" s="15">
        <v>4</v>
      </c>
      <c r="AN49" s="54">
        <v>115</v>
      </c>
      <c r="AO49" s="15">
        <v>2</v>
      </c>
      <c r="AP49" s="54">
        <v>0.2</v>
      </c>
      <c r="AQ49" s="55">
        <v>7.0000000000000007E-2</v>
      </c>
      <c r="AR49" s="54">
        <v>0.01</v>
      </c>
      <c r="AS49" s="12">
        <v>60</v>
      </c>
      <c r="AT49" s="54">
        <v>8.1</v>
      </c>
      <c r="AU49" s="12">
        <v>60</v>
      </c>
      <c r="AV49" s="15">
        <v>7.5</v>
      </c>
      <c r="AW49" s="15">
        <v>4.01</v>
      </c>
      <c r="AX49" s="15">
        <v>4.2</v>
      </c>
      <c r="AY49" s="55">
        <v>0.1</v>
      </c>
      <c r="AZ49" s="15">
        <v>1.22</v>
      </c>
      <c r="BA49" s="12">
        <v>31.6</v>
      </c>
      <c r="BB49" s="12">
        <v>117.8</v>
      </c>
      <c r="BC49" s="54">
        <v>0.33</v>
      </c>
      <c r="BD49" s="54">
        <v>425</v>
      </c>
      <c r="BE49" s="54">
        <v>3</v>
      </c>
      <c r="BF49" s="15">
        <v>0.71899999999999997</v>
      </c>
      <c r="BG49" s="15">
        <v>36.299999999999997</v>
      </c>
      <c r="BH49" s="54">
        <v>22.1</v>
      </c>
      <c r="BI49" s="18">
        <v>3.9E-2</v>
      </c>
      <c r="BJ49" s="12">
        <v>33.1</v>
      </c>
      <c r="BK49" s="12">
        <v>63.7</v>
      </c>
      <c r="BL49" s="15">
        <v>2.6</v>
      </c>
      <c r="BM49" s="54">
        <v>0.2</v>
      </c>
      <c r="BN49" s="15">
        <v>8</v>
      </c>
      <c r="BO49" s="54">
        <v>5.9</v>
      </c>
      <c r="BP49" s="54">
        <v>53</v>
      </c>
      <c r="BQ49" s="54">
        <v>2.4</v>
      </c>
      <c r="BR49" s="54">
        <v>17.3</v>
      </c>
      <c r="BS49" s="55">
        <v>0.79400000000000004</v>
      </c>
      <c r="BT49" s="54">
        <v>0.6</v>
      </c>
      <c r="BU49" s="15">
        <v>4.8</v>
      </c>
      <c r="BV49" s="54">
        <v>100</v>
      </c>
      <c r="BW49" s="15">
        <v>1.8</v>
      </c>
      <c r="BX49" s="15">
        <v>7.2</v>
      </c>
      <c r="BY49" s="12">
        <v>61</v>
      </c>
      <c r="BZ49" s="12">
        <v>141.9</v>
      </c>
      <c r="CA49" s="42">
        <v>-26.356999999999999</v>
      </c>
      <c r="CB49" s="43">
        <v>6.3040200000000005E-2</v>
      </c>
      <c r="CC49" s="18">
        <v>10.4496725</v>
      </c>
      <c r="CD49" s="18">
        <v>10.247429418053876</v>
      </c>
    </row>
    <row r="50" spans="1:82" ht="13.8" x14ac:dyDescent="0.25">
      <c r="A50" s="46" t="s">
        <v>157</v>
      </c>
      <c r="B50" s="21">
        <v>103</v>
      </c>
      <c r="C50" s="13">
        <v>1890.9284701249483</v>
      </c>
      <c r="D50" s="21" t="s">
        <v>1</v>
      </c>
      <c r="E50" s="22">
        <v>30.5731617966551</v>
      </c>
      <c r="F50" s="23">
        <v>4.3577720445330099</v>
      </c>
      <c r="G50" s="23">
        <v>0.20597101144470201</v>
      </c>
      <c r="H50" s="23">
        <v>0.98740941987242103</v>
      </c>
      <c r="I50" s="21" t="s">
        <v>5</v>
      </c>
      <c r="J50" s="22" t="s">
        <v>11</v>
      </c>
      <c r="K50" s="22" t="s">
        <v>8</v>
      </c>
      <c r="L50" s="22">
        <v>152.5</v>
      </c>
      <c r="M50" s="24">
        <v>76.5</v>
      </c>
      <c r="N50" s="22">
        <v>605</v>
      </c>
      <c r="O50" s="25">
        <v>27.434183692020099</v>
      </c>
      <c r="P50" s="25">
        <v>72.565816307979901</v>
      </c>
      <c r="Q50" s="25">
        <v>5.7129755542203</v>
      </c>
      <c r="R50" s="25">
        <v>5.39910186268619</v>
      </c>
      <c r="S50" s="25">
        <v>9.7996584548243302</v>
      </c>
      <c r="T50" s="7">
        <v>0</v>
      </c>
      <c r="U50" s="7">
        <v>0.85686465433300896</v>
      </c>
      <c r="V50" s="7">
        <v>0</v>
      </c>
      <c r="W50" s="7">
        <v>0</v>
      </c>
      <c r="X50" s="15">
        <v>4.4401168451801363</v>
      </c>
      <c r="Y50" s="15">
        <v>73.612463485881207</v>
      </c>
      <c r="Z50" s="15">
        <v>0</v>
      </c>
      <c r="AA50" s="15">
        <v>0</v>
      </c>
      <c r="AB50" s="15">
        <v>1.8695228821811103</v>
      </c>
      <c r="AC50" s="15">
        <v>16.650438169425509</v>
      </c>
      <c r="AD50" s="7">
        <v>2.5705939629990264</v>
      </c>
      <c r="AE50" s="7">
        <v>0</v>
      </c>
      <c r="AF50" s="7">
        <v>0</v>
      </c>
      <c r="AG50" s="4">
        <v>1.25</v>
      </c>
      <c r="AH50" s="5">
        <v>3.64</v>
      </c>
      <c r="AI50" s="10">
        <f t="shared" si="0"/>
        <v>0.34340659340659341</v>
      </c>
      <c r="AJ50" s="13">
        <v>88</v>
      </c>
      <c r="AK50" s="14">
        <v>11.55378486055632</v>
      </c>
      <c r="AL50" s="15">
        <v>9.59</v>
      </c>
      <c r="AM50" s="15">
        <v>6</v>
      </c>
      <c r="AN50" s="54">
        <v>116</v>
      </c>
      <c r="AO50" s="15">
        <v>2</v>
      </c>
      <c r="AP50" s="54">
        <v>0.3</v>
      </c>
      <c r="AQ50" s="55">
        <v>7.0000000000000007E-2</v>
      </c>
      <c r="AR50" s="54">
        <v>0.01</v>
      </c>
      <c r="AS50" s="12">
        <v>72</v>
      </c>
      <c r="AT50" s="54">
        <v>11.5</v>
      </c>
      <c r="AU50" s="12">
        <v>57</v>
      </c>
      <c r="AV50" s="15">
        <v>9.3000000000000007</v>
      </c>
      <c r="AW50" s="15">
        <v>5.04</v>
      </c>
      <c r="AX50" s="15">
        <v>4.8</v>
      </c>
      <c r="AY50" s="55">
        <v>0.09</v>
      </c>
      <c r="AZ50" s="15">
        <v>1.3</v>
      </c>
      <c r="BA50" s="12">
        <v>36.6</v>
      </c>
      <c r="BB50" s="12">
        <v>113.4</v>
      </c>
      <c r="BC50" s="54">
        <v>0.32</v>
      </c>
      <c r="BD50" s="54">
        <v>424</v>
      </c>
      <c r="BE50" s="54">
        <v>5.2</v>
      </c>
      <c r="BF50" s="15">
        <v>0.83799999999999997</v>
      </c>
      <c r="BG50" s="15">
        <v>39.299999999999997</v>
      </c>
      <c r="BH50" s="54">
        <v>22.7</v>
      </c>
      <c r="BI50" s="18">
        <v>3.9E-2</v>
      </c>
      <c r="BJ50" s="12">
        <v>40.4</v>
      </c>
      <c r="BK50" s="12">
        <v>66.400000000000006</v>
      </c>
      <c r="BL50" s="15">
        <v>4</v>
      </c>
      <c r="BM50" s="54">
        <v>0.2</v>
      </c>
      <c r="BN50" s="15">
        <v>8</v>
      </c>
      <c r="BO50" s="54">
        <v>5.9</v>
      </c>
      <c r="BP50" s="54">
        <v>60</v>
      </c>
      <c r="BQ50" s="54">
        <v>2.6</v>
      </c>
      <c r="BR50" s="54">
        <v>18.899999999999999</v>
      </c>
      <c r="BS50" s="55">
        <v>0.85499999999999998</v>
      </c>
      <c r="BT50" s="54">
        <v>0.9</v>
      </c>
      <c r="BU50" s="15">
        <v>5.6</v>
      </c>
      <c r="BV50" s="54">
        <v>137</v>
      </c>
      <c r="BW50" s="15">
        <v>2.1</v>
      </c>
      <c r="BX50" s="15">
        <v>9</v>
      </c>
      <c r="BY50" s="12">
        <v>67</v>
      </c>
      <c r="BZ50" s="12">
        <v>165.3</v>
      </c>
      <c r="CA50" s="58"/>
      <c r="CB50" s="58"/>
      <c r="CC50" s="58"/>
      <c r="CD50" s="58"/>
    </row>
    <row r="51" spans="1:82" ht="13.8" x14ac:dyDescent="0.25">
      <c r="A51" s="46" t="s">
        <v>130</v>
      </c>
      <c r="B51" s="21">
        <v>104</v>
      </c>
      <c r="C51" s="13">
        <v>1888.6330701249483</v>
      </c>
      <c r="D51" s="21" t="s">
        <v>1</v>
      </c>
      <c r="E51" s="22">
        <v>30.448052256795599</v>
      </c>
      <c r="F51" s="23">
        <v>4.3344680762951402</v>
      </c>
      <c r="G51" s="23">
        <v>0.20104814296264001</v>
      </c>
      <c r="H51" s="23">
        <v>0.99252466329809097</v>
      </c>
      <c r="I51" s="21" t="s">
        <v>5</v>
      </c>
      <c r="J51" s="22" t="s">
        <v>11</v>
      </c>
      <c r="K51" s="22" t="s">
        <v>8</v>
      </c>
      <c r="L51" s="22">
        <v>152.5</v>
      </c>
      <c r="M51" s="24">
        <v>76.5</v>
      </c>
      <c r="N51" s="22">
        <v>605</v>
      </c>
      <c r="O51" s="25">
        <v>27.606851160816099</v>
      </c>
      <c r="P51" s="25">
        <v>72.393148839183894</v>
      </c>
      <c r="Q51" s="25">
        <v>5.6705914196778995</v>
      </c>
      <c r="R51" s="25">
        <v>5.3494420120485904</v>
      </c>
      <c r="S51" s="25">
        <v>9.0704590095576698</v>
      </c>
      <c r="T51" s="7">
        <v>0</v>
      </c>
      <c r="U51" s="7">
        <v>4.2451578668081718</v>
      </c>
      <c r="V51" s="7">
        <v>0</v>
      </c>
      <c r="W51" s="7">
        <v>0</v>
      </c>
      <c r="X51" s="15">
        <v>1.2735473600424518</v>
      </c>
      <c r="Y51" s="15">
        <v>79.596710002653211</v>
      </c>
      <c r="Z51" s="15">
        <v>0</v>
      </c>
      <c r="AA51" s="15">
        <v>0</v>
      </c>
      <c r="AB51" s="15">
        <v>2.5470947200849037</v>
      </c>
      <c r="AC51" s="15">
        <v>10.984345980366143</v>
      </c>
      <c r="AD51" s="7">
        <v>1.3531440700451047</v>
      </c>
      <c r="AE51" s="7">
        <v>0</v>
      </c>
      <c r="AF51" s="7">
        <v>0</v>
      </c>
      <c r="AG51" s="11">
        <v>0.745</v>
      </c>
      <c r="AH51" s="11">
        <v>2.27</v>
      </c>
      <c r="AI51" s="10">
        <f t="shared" si="0"/>
        <v>0.32819383259911894</v>
      </c>
      <c r="AJ51" s="13">
        <v>93.253968253968026</v>
      </c>
      <c r="AK51" s="14">
        <v>6.7460317460301216</v>
      </c>
      <c r="AL51" s="15">
        <v>10.34</v>
      </c>
      <c r="AM51" s="15">
        <v>6</v>
      </c>
      <c r="AN51" s="54">
        <v>119</v>
      </c>
      <c r="AO51" s="15">
        <v>2</v>
      </c>
      <c r="AP51" s="54">
        <v>0.3</v>
      </c>
      <c r="AQ51" s="55">
        <v>7.0000000000000007E-2</v>
      </c>
      <c r="AR51" s="54">
        <v>0.01</v>
      </c>
      <c r="AS51" s="12">
        <v>64</v>
      </c>
      <c r="AT51" s="54">
        <v>8.8000000000000007</v>
      </c>
      <c r="AU51" s="12">
        <v>56</v>
      </c>
      <c r="AV51" s="15">
        <v>7.5</v>
      </c>
      <c r="AW51" s="15">
        <v>4.3499999999999996</v>
      </c>
      <c r="AX51" s="15">
        <v>4.2</v>
      </c>
      <c r="AY51" s="55">
        <v>0.08</v>
      </c>
      <c r="AZ51" s="15">
        <v>1.1000000000000001</v>
      </c>
      <c r="BA51" s="12">
        <v>31.2</v>
      </c>
      <c r="BB51" s="12">
        <v>118.5</v>
      </c>
      <c r="BC51" s="54">
        <v>0.32</v>
      </c>
      <c r="BD51" s="54">
        <v>163</v>
      </c>
      <c r="BE51" s="54">
        <v>3.6</v>
      </c>
      <c r="BF51" s="15">
        <v>0.72299999999999998</v>
      </c>
      <c r="BG51" s="15">
        <v>35.299999999999997</v>
      </c>
      <c r="BH51" s="54">
        <v>23.5</v>
      </c>
      <c r="BI51" s="18">
        <v>4.2000000000000003E-2</v>
      </c>
      <c r="BJ51" s="12">
        <v>39.9</v>
      </c>
      <c r="BK51" s="12">
        <v>60</v>
      </c>
      <c r="BL51" s="15">
        <v>2.8</v>
      </c>
      <c r="BM51" s="54">
        <v>0.2</v>
      </c>
      <c r="BN51" s="15">
        <v>8</v>
      </c>
      <c r="BO51" s="54">
        <v>6.1</v>
      </c>
      <c r="BP51" s="54">
        <v>54</v>
      </c>
      <c r="BQ51" s="54">
        <v>2.4</v>
      </c>
      <c r="BR51" s="54">
        <v>17.600000000000001</v>
      </c>
      <c r="BS51" s="55">
        <v>0.79</v>
      </c>
      <c r="BT51" s="54">
        <v>0.7</v>
      </c>
      <c r="BU51" s="15">
        <v>4.5999999999999996</v>
      </c>
      <c r="BV51" s="54">
        <v>112</v>
      </c>
      <c r="BW51" s="15">
        <v>2</v>
      </c>
      <c r="BX51" s="15">
        <v>7.7</v>
      </c>
      <c r="BY51" s="12">
        <v>66</v>
      </c>
      <c r="BZ51" s="12">
        <v>146</v>
      </c>
      <c r="CA51" s="42">
        <v>-26.094999999999999</v>
      </c>
      <c r="CB51" s="43">
        <v>6.7930299999999999E-2</v>
      </c>
      <c r="CC51" s="18">
        <v>9.5342413999999991</v>
      </c>
      <c r="CD51" s="18">
        <v>10.967123654687231</v>
      </c>
    </row>
    <row r="52" spans="1:82" ht="13.8" x14ac:dyDescent="0.25">
      <c r="A52" s="46" t="s">
        <v>158</v>
      </c>
      <c r="B52" s="21">
        <v>106</v>
      </c>
      <c r="C52" s="13">
        <v>1886.3376701249483</v>
      </c>
      <c r="D52" s="21" t="s">
        <v>1</v>
      </c>
      <c r="E52" s="22">
        <v>32.150856026848103</v>
      </c>
      <c r="F52" s="23">
        <v>4.4163320622782303</v>
      </c>
      <c r="G52" s="23">
        <v>0.18367071357440801</v>
      </c>
      <c r="H52" s="23">
        <v>0.95989371940103196</v>
      </c>
      <c r="I52" s="21" t="s">
        <v>5</v>
      </c>
      <c r="J52" s="22" t="s">
        <v>11</v>
      </c>
      <c r="K52" s="22" t="s">
        <v>8</v>
      </c>
      <c r="L52" s="22">
        <v>152.5</v>
      </c>
      <c r="M52" s="24">
        <v>76.5</v>
      </c>
      <c r="N52" s="22">
        <v>605</v>
      </c>
      <c r="O52" s="25">
        <v>30.057043147569402</v>
      </c>
      <c r="P52" s="25">
        <v>69.942956852430598</v>
      </c>
      <c r="Q52" s="25">
        <v>6.5752814668167003</v>
      </c>
      <c r="R52" s="25">
        <v>6.0493552288741901</v>
      </c>
      <c r="S52" s="25">
        <v>9.8006414615213302</v>
      </c>
      <c r="T52" s="7">
        <v>0</v>
      </c>
      <c r="U52" s="7">
        <v>4.1131105398457581</v>
      </c>
      <c r="V52" s="7">
        <v>0</v>
      </c>
      <c r="W52" s="7">
        <v>0</v>
      </c>
      <c r="X52" s="15">
        <v>3.2133676092544987</v>
      </c>
      <c r="Y52" s="15">
        <v>67.480719794344466</v>
      </c>
      <c r="Z52" s="15">
        <v>0</v>
      </c>
      <c r="AA52" s="15">
        <v>0</v>
      </c>
      <c r="AB52" s="15">
        <v>4.6272493573264786</v>
      </c>
      <c r="AC52" s="15">
        <v>17.352185089974292</v>
      </c>
      <c r="AD52" s="7">
        <v>0</v>
      </c>
      <c r="AE52" s="7">
        <v>3.2133676092544987</v>
      </c>
      <c r="AF52" s="7">
        <v>0</v>
      </c>
      <c r="AG52" s="11">
        <v>0.625</v>
      </c>
      <c r="AH52" s="11">
        <v>1.73</v>
      </c>
      <c r="AI52" s="10">
        <f t="shared" si="0"/>
        <v>0.36127167630057805</v>
      </c>
      <c r="AJ52" s="13">
        <v>90.513833992094547</v>
      </c>
      <c r="AK52" s="14">
        <v>9.4861660079054975</v>
      </c>
      <c r="AL52" s="15">
        <v>11.17</v>
      </c>
      <c r="AM52" s="15">
        <v>5</v>
      </c>
      <c r="AN52" s="54">
        <v>124</v>
      </c>
      <c r="AO52" s="15">
        <v>2</v>
      </c>
      <c r="AP52" s="54">
        <v>0.3</v>
      </c>
      <c r="AQ52" s="55">
        <v>7.0000000000000007E-2</v>
      </c>
      <c r="AR52" s="54">
        <v>0.01</v>
      </c>
      <c r="AS52" s="12">
        <v>55</v>
      </c>
      <c r="AT52" s="54">
        <v>8.8000000000000007</v>
      </c>
      <c r="AU52" s="12">
        <v>63</v>
      </c>
      <c r="AV52" s="15">
        <v>7.4</v>
      </c>
      <c r="AW52" s="15">
        <v>4.46</v>
      </c>
      <c r="AX52" s="15">
        <v>4.0999999999999996</v>
      </c>
      <c r="AY52" s="55">
        <v>0.14000000000000001</v>
      </c>
      <c r="AZ52" s="15">
        <v>1.0900000000000001</v>
      </c>
      <c r="BA52" s="12">
        <v>27.3</v>
      </c>
      <c r="BB52" s="12">
        <v>131.1</v>
      </c>
      <c r="BC52" s="54">
        <v>0.33</v>
      </c>
      <c r="BD52" s="54">
        <v>170</v>
      </c>
      <c r="BE52" s="54">
        <v>3.2</v>
      </c>
      <c r="BF52" s="15">
        <v>0.69899999999999995</v>
      </c>
      <c r="BG52" s="15">
        <v>37.700000000000003</v>
      </c>
      <c r="BH52" s="54">
        <v>25</v>
      </c>
      <c r="BI52" s="18">
        <v>4.9000000000000002E-2</v>
      </c>
      <c r="BJ52" s="12">
        <v>38.299999999999997</v>
      </c>
      <c r="BK52" s="12">
        <v>59.1</v>
      </c>
      <c r="BL52" s="15">
        <v>2.7</v>
      </c>
      <c r="BM52" s="54">
        <v>0.2</v>
      </c>
      <c r="BN52" s="15">
        <v>9</v>
      </c>
      <c r="BO52" s="54">
        <v>6.5</v>
      </c>
      <c r="BP52" s="54">
        <v>53</v>
      </c>
      <c r="BQ52" s="54">
        <v>2.6</v>
      </c>
      <c r="BR52" s="54">
        <v>17.600000000000001</v>
      </c>
      <c r="BS52" s="55">
        <v>0.80400000000000005</v>
      </c>
      <c r="BT52" s="54">
        <v>0.7</v>
      </c>
      <c r="BU52" s="15">
        <v>4.5999999999999996</v>
      </c>
      <c r="BV52" s="54">
        <v>109</v>
      </c>
      <c r="BW52" s="15">
        <v>1.9</v>
      </c>
      <c r="BX52" s="15">
        <v>6.9</v>
      </c>
      <c r="BY52" s="12">
        <v>66</v>
      </c>
      <c r="BZ52" s="12">
        <v>138.80000000000001</v>
      </c>
      <c r="CA52" s="58"/>
      <c r="CB52" s="58"/>
      <c r="CC52" s="58"/>
      <c r="CD52" s="58"/>
    </row>
    <row r="53" spans="1:82" ht="13.8" x14ac:dyDescent="0.25">
      <c r="A53" s="46" t="s">
        <v>131</v>
      </c>
      <c r="B53" s="21">
        <v>108</v>
      </c>
      <c r="C53" s="13">
        <v>1884.0422701249483</v>
      </c>
      <c r="D53" s="21" t="s">
        <v>1</v>
      </c>
      <c r="E53" s="22">
        <v>30.192657400075301</v>
      </c>
      <c r="F53" s="23">
        <v>4.3351793432717898</v>
      </c>
      <c r="G53" s="23">
        <v>0.20975630937973699</v>
      </c>
      <c r="H53" s="23">
        <v>0.99217169679153705</v>
      </c>
      <c r="I53" s="21" t="s">
        <v>5</v>
      </c>
      <c r="J53" s="22" t="s">
        <v>11</v>
      </c>
      <c r="K53" s="22" t="s">
        <v>8</v>
      </c>
      <c r="L53" s="22">
        <v>152.5</v>
      </c>
      <c r="M53" s="24">
        <v>76.5</v>
      </c>
      <c r="N53" s="22">
        <v>605</v>
      </c>
      <c r="O53" s="25">
        <v>26.827210902692698</v>
      </c>
      <c r="P53" s="25">
        <v>73.172789097307302</v>
      </c>
      <c r="Q53" s="25">
        <v>5.4160926830718603</v>
      </c>
      <c r="R53" s="25">
        <v>4.6846971844246497</v>
      </c>
      <c r="S53" s="25">
        <v>10.8361495693884</v>
      </c>
      <c r="T53" s="7">
        <v>0</v>
      </c>
      <c r="U53" s="7">
        <v>0</v>
      </c>
      <c r="V53" s="7">
        <v>0</v>
      </c>
      <c r="W53" s="7">
        <v>0</v>
      </c>
      <c r="X53" s="15">
        <v>3.5061613578237618</v>
      </c>
      <c r="Y53" s="15">
        <v>69.518716577540104</v>
      </c>
      <c r="Z53" s="15">
        <v>0.55800976517089051</v>
      </c>
      <c r="AA53" s="15">
        <v>1.6926296210183678</v>
      </c>
      <c r="AB53" s="15">
        <v>3.3852592420367356</v>
      </c>
      <c r="AC53" s="15">
        <v>16.503138804929087</v>
      </c>
      <c r="AD53" s="7">
        <v>0</v>
      </c>
      <c r="AE53" s="7">
        <v>4.8360846314810519</v>
      </c>
      <c r="AF53" s="7">
        <v>1.3299232736572892</v>
      </c>
      <c r="AG53" s="4">
        <v>0.55000000000000004</v>
      </c>
      <c r="AH53" s="5">
        <v>2.52</v>
      </c>
      <c r="AI53" s="10">
        <f t="shared" si="0"/>
        <v>0.21825396825396828</v>
      </c>
      <c r="AJ53" s="13">
        <v>90</v>
      </c>
      <c r="AK53" s="14">
        <v>9.5617529880481715</v>
      </c>
      <c r="AL53" s="15">
        <v>11.33</v>
      </c>
      <c r="AM53" s="15">
        <v>5</v>
      </c>
      <c r="AN53" s="54">
        <v>131</v>
      </c>
      <c r="AO53" s="15">
        <v>2</v>
      </c>
      <c r="AP53" s="54">
        <v>0.3</v>
      </c>
      <c r="AQ53" s="55">
        <v>0.08</v>
      </c>
      <c r="AR53" s="54">
        <v>0.01</v>
      </c>
      <c r="AS53" s="12">
        <v>53</v>
      </c>
      <c r="AT53" s="54">
        <v>8</v>
      </c>
      <c r="AU53" s="12">
        <v>60</v>
      </c>
      <c r="AV53" s="15">
        <v>8.1999999999999993</v>
      </c>
      <c r="AW53" s="15">
        <v>4.53</v>
      </c>
      <c r="AX53" s="15">
        <v>4</v>
      </c>
      <c r="AY53" s="55">
        <v>0.06</v>
      </c>
      <c r="AZ53" s="15">
        <v>1.05</v>
      </c>
      <c r="BA53" s="12">
        <v>28.9</v>
      </c>
      <c r="BB53" s="12">
        <v>122.8</v>
      </c>
      <c r="BC53" s="54">
        <v>0.32</v>
      </c>
      <c r="BD53" s="54">
        <v>121</v>
      </c>
      <c r="BE53" s="54">
        <v>3.3</v>
      </c>
      <c r="BF53" s="15">
        <v>0.69899999999999995</v>
      </c>
      <c r="BG53" s="15">
        <v>37</v>
      </c>
      <c r="BH53" s="54">
        <v>24.4</v>
      </c>
      <c r="BI53" s="18">
        <v>4.8000000000000001E-2</v>
      </c>
      <c r="BJ53" s="12">
        <v>37</v>
      </c>
      <c r="BK53" s="12">
        <v>57.9</v>
      </c>
      <c r="BL53" s="15">
        <v>2.7</v>
      </c>
      <c r="BM53" s="54">
        <v>0.2</v>
      </c>
      <c r="BN53" s="15">
        <v>9</v>
      </c>
      <c r="BO53" s="54">
        <v>6.7</v>
      </c>
      <c r="BP53" s="54">
        <v>57</v>
      </c>
      <c r="BQ53" s="54">
        <v>2.5</v>
      </c>
      <c r="BR53" s="54">
        <v>17.600000000000001</v>
      </c>
      <c r="BS53" s="55">
        <v>0.81200000000000006</v>
      </c>
      <c r="BT53" s="54">
        <v>0.6</v>
      </c>
      <c r="BU53" s="15">
        <v>4.4000000000000004</v>
      </c>
      <c r="BV53" s="54">
        <v>110</v>
      </c>
      <c r="BW53" s="15">
        <v>2.1</v>
      </c>
      <c r="BX53" s="15">
        <v>7</v>
      </c>
      <c r="BY53" s="12">
        <v>60</v>
      </c>
      <c r="BZ53" s="12">
        <v>134.19999999999999</v>
      </c>
      <c r="CA53" s="42">
        <v>-24.978999999999999</v>
      </c>
      <c r="CB53" s="43">
        <v>6.3919900000000002E-2</v>
      </c>
      <c r="CC53" s="18">
        <v>10.5188904</v>
      </c>
      <c r="CD53" s="18">
        <v>8.6045190934278679</v>
      </c>
    </row>
    <row r="54" spans="1:82" ht="13.8" x14ac:dyDescent="0.25">
      <c r="A54" s="46" t="s">
        <v>159</v>
      </c>
      <c r="B54" s="21">
        <v>110</v>
      </c>
      <c r="C54" s="13">
        <v>1881.7468701249484</v>
      </c>
      <c r="D54" s="21" t="s">
        <v>1</v>
      </c>
      <c r="E54" s="22">
        <v>30.634641459311201</v>
      </c>
      <c r="F54" s="23">
        <v>4.3827418882137099</v>
      </c>
      <c r="G54" s="23">
        <v>0.21628127057149199</v>
      </c>
      <c r="H54" s="23">
        <v>0.97806290788210704</v>
      </c>
      <c r="I54" s="21" t="s">
        <v>5</v>
      </c>
      <c r="J54" s="22" t="s">
        <v>11</v>
      </c>
      <c r="K54" s="22" t="s">
        <v>8</v>
      </c>
      <c r="L54" s="22">
        <v>152.5</v>
      </c>
      <c r="M54" s="22">
        <v>302.5</v>
      </c>
      <c r="N54" s="22">
        <v>605</v>
      </c>
      <c r="O54" s="25">
        <v>26.785492828369499</v>
      </c>
      <c r="P54" s="25">
        <v>73.214507171630501</v>
      </c>
      <c r="Q54" s="25">
        <v>5.3671397709586799</v>
      </c>
      <c r="R54" s="25">
        <v>6.1546145090478301</v>
      </c>
      <c r="S54" s="25">
        <v>10.6390392343608</v>
      </c>
      <c r="T54" s="7">
        <v>0</v>
      </c>
      <c r="U54" s="7">
        <v>2.2753128555176345</v>
      </c>
      <c r="V54" s="7">
        <v>3.1854379977246872</v>
      </c>
      <c r="W54" s="7">
        <v>0</v>
      </c>
      <c r="X54" s="15">
        <v>7.0534698521046666</v>
      </c>
      <c r="Y54" s="15">
        <v>68.25938566552901</v>
      </c>
      <c r="Z54" s="15">
        <v>0</v>
      </c>
      <c r="AA54" s="15">
        <v>0</v>
      </c>
      <c r="AB54" s="15">
        <v>3.8680318543799777</v>
      </c>
      <c r="AC54" s="15">
        <v>15.358361774744029</v>
      </c>
      <c r="AD54" s="7">
        <v>0</v>
      </c>
      <c r="AE54" s="7">
        <v>0</v>
      </c>
      <c r="AF54" s="7">
        <v>0</v>
      </c>
      <c r="AG54" s="11">
        <v>0.57699999999999996</v>
      </c>
      <c r="AH54" s="11">
        <v>2.21</v>
      </c>
      <c r="AI54" s="10">
        <f t="shared" si="0"/>
        <v>0.26108597285067869</v>
      </c>
      <c r="AJ54" s="13">
        <v>96.812749003984905</v>
      </c>
      <c r="AK54" s="14">
        <v>3.1872509960141699</v>
      </c>
      <c r="AL54" s="15">
        <v>12.05</v>
      </c>
      <c r="AM54" s="15">
        <v>6</v>
      </c>
      <c r="AN54" s="54">
        <v>148</v>
      </c>
      <c r="AO54" s="15">
        <v>2</v>
      </c>
      <c r="AP54" s="54">
        <v>0.3</v>
      </c>
      <c r="AQ54" s="55">
        <v>0.09</v>
      </c>
      <c r="AR54" s="54">
        <v>0.01</v>
      </c>
      <c r="AS54" s="12">
        <v>53</v>
      </c>
      <c r="AT54" s="54">
        <v>7.9</v>
      </c>
      <c r="AU54" s="12">
        <v>61</v>
      </c>
      <c r="AV54" s="15">
        <v>7.8</v>
      </c>
      <c r="AW54" s="15">
        <v>4.62</v>
      </c>
      <c r="AX54" s="15">
        <v>3.6</v>
      </c>
      <c r="AY54" s="55">
        <v>0.17</v>
      </c>
      <c r="AZ54" s="15">
        <v>0.94</v>
      </c>
      <c r="BA54" s="12">
        <v>29.1</v>
      </c>
      <c r="BB54" s="12">
        <v>106.7</v>
      </c>
      <c r="BC54" s="54">
        <v>0.32</v>
      </c>
      <c r="BD54" s="54">
        <v>125</v>
      </c>
      <c r="BE54" s="54">
        <v>3.2</v>
      </c>
      <c r="BF54" s="15">
        <v>0.67100000000000004</v>
      </c>
      <c r="BG54" s="15">
        <v>35.200000000000003</v>
      </c>
      <c r="BH54" s="54">
        <v>23.7</v>
      </c>
      <c r="BI54" s="18">
        <v>5.1999999999999998E-2</v>
      </c>
      <c r="BJ54" s="12">
        <v>34.799999999999997</v>
      </c>
      <c r="BK54" s="12">
        <v>57.1</v>
      </c>
      <c r="BL54" s="15">
        <v>2.5</v>
      </c>
      <c r="BM54" s="54">
        <v>0.2</v>
      </c>
      <c r="BN54" s="15">
        <v>10</v>
      </c>
      <c r="BO54" s="54">
        <v>6.6</v>
      </c>
      <c r="BP54" s="54">
        <v>57</v>
      </c>
      <c r="BQ54" s="54">
        <v>2.4</v>
      </c>
      <c r="BR54" s="54">
        <v>16.600000000000001</v>
      </c>
      <c r="BS54" s="55">
        <v>0.81699999999999995</v>
      </c>
      <c r="BT54" s="54">
        <v>0.6</v>
      </c>
      <c r="BU54" s="15">
        <v>4.4000000000000004</v>
      </c>
      <c r="BV54" s="54">
        <v>111</v>
      </c>
      <c r="BW54" s="15">
        <v>2</v>
      </c>
      <c r="BX54" s="15">
        <v>7.2</v>
      </c>
      <c r="BY54" s="12">
        <v>59</v>
      </c>
      <c r="BZ54" s="12">
        <v>127.2</v>
      </c>
      <c r="CA54" s="58"/>
      <c r="CB54" s="58"/>
      <c r="CC54" s="58"/>
      <c r="CD54" s="58"/>
    </row>
    <row r="55" spans="1:82" ht="13.8" x14ac:dyDescent="0.25">
      <c r="A55" s="46" t="s">
        <v>132</v>
      </c>
      <c r="B55" s="21">
        <v>112</v>
      </c>
      <c r="C55" s="13">
        <v>1879.4514701249484</v>
      </c>
      <c r="D55" s="21" t="s">
        <v>1</v>
      </c>
      <c r="E55" s="22">
        <v>28.947961850020601</v>
      </c>
      <c r="F55" s="23">
        <v>4.2592987408961598</v>
      </c>
      <c r="G55" s="23">
        <v>0.217277095549507</v>
      </c>
      <c r="H55" s="23">
        <v>1.03120155516894</v>
      </c>
      <c r="I55" s="21" t="s">
        <v>5</v>
      </c>
      <c r="J55" s="22" t="s">
        <v>11</v>
      </c>
      <c r="K55" s="22" t="s">
        <v>8</v>
      </c>
      <c r="L55" s="22">
        <v>152.5</v>
      </c>
      <c r="M55" s="24">
        <v>76.5</v>
      </c>
      <c r="N55" s="22">
        <v>605</v>
      </c>
      <c r="O55" s="25">
        <v>25.192634038218497</v>
      </c>
      <c r="P55" s="25">
        <v>74.8073659617815</v>
      </c>
      <c r="Q55" s="25">
        <v>5.03609008581076</v>
      </c>
      <c r="R55" s="25">
        <v>4.80168523662498</v>
      </c>
      <c r="S55" s="25">
        <v>8.3187905948926595</v>
      </c>
      <c r="T55" s="7">
        <v>0</v>
      </c>
      <c r="U55" s="7">
        <v>0</v>
      </c>
      <c r="V55" s="7">
        <v>2.1840021840021837</v>
      </c>
      <c r="W55" s="7">
        <v>0.76440076440076421</v>
      </c>
      <c r="X55" s="15">
        <v>6.1152061152061137</v>
      </c>
      <c r="Y55" s="15">
        <v>72.072072072072061</v>
      </c>
      <c r="Z55" s="15">
        <v>0</v>
      </c>
      <c r="AA55" s="15">
        <v>0</v>
      </c>
      <c r="AB55" s="15">
        <v>1.2012012012012012</v>
      </c>
      <c r="AC55" s="15">
        <v>15.069615069615068</v>
      </c>
      <c r="AD55" s="7">
        <v>0</v>
      </c>
      <c r="AE55" s="7">
        <v>2.5935025935025933</v>
      </c>
      <c r="AF55" s="7">
        <v>0</v>
      </c>
      <c r="AG55" s="11">
        <v>0.45100000000000001</v>
      </c>
      <c r="AH55" s="11">
        <v>1.46</v>
      </c>
      <c r="AI55" s="10">
        <f t="shared" si="0"/>
        <v>0.30890410958904113</v>
      </c>
      <c r="AJ55" s="13">
        <v>95.238095238096037</v>
      </c>
      <c r="AK55" s="14">
        <v>4.7619047619049422</v>
      </c>
      <c r="AL55" s="15">
        <v>12.04</v>
      </c>
      <c r="AM55" s="15">
        <v>4</v>
      </c>
      <c r="AN55" s="54">
        <v>205</v>
      </c>
      <c r="AO55" s="15">
        <v>2</v>
      </c>
      <c r="AP55" s="54">
        <v>0.3</v>
      </c>
      <c r="AQ55" s="55">
        <v>0.08</v>
      </c>
      <c r="AR55" s="54">
        <v>0.01</v>
      </c>
      <c r="AS55" s="12">
        <v>66</v>
      </c>
      <c r="AT55" s="54">
        <v>7.5</v>
      </c>
      <c r="AU55" s="12">
        <v>63</v>
      </c>
      <c r="AV55" s="15">
        <v>7.7</v>
      </c>
      <c r="AW55" s="15">
        <v>4.55</v>
      </c>
      <c r="AX55" s="15">
        <v>4.5</v>
      </c>
      <c r="AY55" s="55">
        <v>0.12</v>
      </c>
      <c r="AZ55" s="15">
        <v>0.99</v>
      </c>
      <c r="BA55" s="12">
        <v>34.1</v>
      </c>
      <c r="BB55" s="12">
        <v>110.1</v>
      </c>
      <c r="BC55" s="54">
        <v>0.34</v>
      </c>
      <c r="BD55" s="54">
        <v>123</v>
      </c>
      <c r="BE55" s="54">
        <v>3</v>
      </c>
      <c r="BF55" s="15">
        <v>0.69499999999999995</v>
      </c>
      <c r="BG55" s="15">
        <v>39.4</v>
      </c>
      <c r="BH55" s="54">
        <v>24.1</v>
      </c>
      <c r="BI55" s="18">
        <v>6.3E-2</v>
      </c>
      <c r="BJ55" s="12">
        <v>36.5</v>
      </c>
      <c r="BK55" s="12">
        <v>57.1</v>
      </c>
      <c r="BL55" s="15">
        <v>1.8</v>
      </c>
      <c r="BM55" s="54">
        <v>0.2</v>
      </c>
      <c r="BN55" s="15">
        <v>10</v>
      </c>
      <c r="BO55" s="54">
        <v>7.1</v>
      </c>
      <c r="BP55" s="54">
        <v>54</v>
      </c>
      <c r="BQ55" s="54">
        <v>2.8</v>
      </c>
      <c r="BR55" s="54">
        <v>19.8</v>
      </c>
      <c r="BS55" s="55">
        <v>0.85699999999999998</v>
      </c>
      <c r="BT55" s="54">
        <v>0.6</v>
      </c>
      <c r="BU55" s="15">
        <v>5</v>
      </c>
      <c r="BV55" s="54">
        <v>113</v>
      </c>
      <c r="BW55" s="15">
        <v>2.2999999999999998</v>
      </c>
      <c r="BX55" s="15">
        <v>8.1999999999999993</v>
      </c>
      <c r="BY55" s="12">
        <v>66</v>
      </c>
      <c r="BZ55" s="12">
        <v>148.69999999999999</v>
      </c>
      <c r="CA55" s="42">
        <v>-23.207000000000001</v>
      </c>
      <c r="CB55" s="43">
        <v>5.8495499999999999E-2</v>
      </c>
      <c r="CC55" s="18">
        <v>8.6451325999999984</v>
      </c>
      <c r="CD55" s="18">
        <v>7.7099947859237039</v>
      </c>
    </row>
    <row r="56" spans="1:82" ht="13.8" x14ac:dyDescent="0.25">
      <c r="A56" s="46" t="s">
        <v>160</v>
      </c>
      <c r="B56" s="21">
        <v>114</v>
      </c>
      <c r="C56" s="13">
        <v>1877.1560701249484</v>
      </c>
      <c r="D56" s="21" t="s">
        <v>1</v>
      </c>
      <c r="E56" s="22">
        <v>28.0501674036041</v>
      </c>
      <c r="F56" s="23">
        <v>4.2168319600331099</v>
      </c>
      <c r="G56" s="23">
        <v>0.224043993581347</v>
      </c>
      <c r="H56" s="23">
        <v>1.05050480405784</v>
      </c>
      <c r="I56" s="21" t="s">
        <v>5</v>
      </c>
      <c r="J56" s="22" t="s">
        <v>11</v>
      </c>
      <c r="K56" s="22" t="s">
        <v>8</v>
      </c>
      <c r="L56" s="22">
        <v>152.5</v>
      </c>
      <c r="M56" s="24">
        <v>76.5</v>
      </c>
      <c r="N56" s="22">
        <v>605</v>
      </c>
      <c r="O56" s="25">
        <v>23.967684871052398</v>
      </c>
      <c r="P56" s="25">
        <v>76.032315128947602</v>
      </c>
      <c r="Q56" s="25">
        <v>5.1238085632154897</v>
      </c>
      <c r="R56" s="25">
        <v>4.0874476776438602</v>
      </c>
      <c r="S56" s="25">
        <v>7.6125876241868005</v>
      </c>
      <c r="T56" s="7">
        <v>0</v>
      </c>
      <c r="U56" s="7">
        <v>2.7674294837679616</v>
      </c>
      <c r="V56" s="7">
        <v>0</v>
      </c>
      <c r="W56" s="7">
        <v>0</v>
      </c>
      <c r="X56" s="15">
        <v>1.5965939329430552</v>
      </c>
      <c r="Y56" s="15">
        <v>78.233102714209693</v>
      </c>
      <c r="Z56" s="15">
        <v>0</v>
      </c>
      <c r="AA56" s="15">
        <v>0</v>
      </c>
      <c r="AB56" s="15">
        <v>1.5965939329430552</v>
      </c>
      <c r="AC56" s="15">
        <v>15.806279936136244</v>
      </c>
      <c r="AD56" s="7">
        <v>0</v>
      </c>
      <c r="AE56" s="7">
        <v>0</v>
      </c>
      <c r="AF56" s="7">
        <v>0</v>
      </c>
      <c r="AG56" s="4">
        <v>0.47</v>
      </c>
      <c r="AH56" s="5">
        <v>1.33</v>
      </c>
      <c r="AI56" s="10">
        <f t="shared" si="0"/>
        <v>0.35338345864661652</v>
      </c>
      <c r="AJ56" s="13">
        <v>93</v>
      </c>
      <c r="AK56" s="14">
        <v>7.1428571428574132</v>
      </c>
      <c r="AL56" s="15">
        <v>12.16</v>
      </c>
      <c r="AM56" s="15">
        <v>4</v>
      </c>
      <c r="AN56" s="54">
        <v>193</v>
      </c>
      <c r="AO56" s="15">
        <v>2</v>
      </c>
      <c r="AP56" s="54">
        <v>0.3</v>
      </c>
      <c r="AQ56" s="55">
        <v>7.0000000000000007E-2</v>
      </c>
      <c r="AR56" s="54">
        <v>0.01</v>
      </c>
      <c r="AS56" s="12">
        <v>55</v>
      </c>
      <c r="AT56" s="54">
        <v>7.8</v>
      </c>
      <c r="AU56" s="12">
        <v>68</v>
      </c>
      <c r="AV56" s="15">
        <v>7.4</v>
      </c>
      <c r="AW56" s="15">
        <v>4.1900000000000004</v>
      </c>
      <c r="AX56" s="15">
        <v>4</v>
      </c>
      <c r="AY56" s="55">
        <v>0.08</v>
      </c>
      <c r="AZ56" s="15">
        <v>0.95</v>
      </c>
      <c r="BA56" s="12">
        <v>30.1</v>
      </c>
      <c r="BB56" s="12">
        <v>104.7</v>
      </c>
      <c r="BC56" s="54">
        <v>0.32</v>
      </c>
      <c r="BD56" s="54">
        <v>108</v>
      </c>
      <c r="BE56" s="54">
        <v>2.6</v>
      </c>
      <c r="BF56" s="15">
        <v>0.74199999999999999</v>
      </c>
      <c r="BG56" s="15">
        <v>39.799999999999997</v>
      </c>
      <c r="BH56" s="54">
        <v>25.5</v>
      </c>
      <c r="BI56" s="18">
        <v>5.6000000000000001E-2</v>
      </c>
      <c r="BJ56" s="12">
        <v>35.799999999999997</v>
      </c>
      <c r="BK56" s="12">
        <v>57.5</v>
      </c>
      <c r="BL56" s="15">
        <v>1.5</v>
      </c>
      <c r="BM56" s="54">
        <v>0.2</v>
      </c>
      <c r="BN56" s="15">
        <v>10</v>
      </c>
      <c r="BO56" s="54">
        <v>6.9</v>
      </c>
      <c r="BP56" s="54">
        <v>55</v>
      </c>
      <c r="BQ56" s="54">
        <v>2.6</v>
      </c>
      <c r="BR56" s="54">
        <v>17.600000000000001</v>
      </c>
      <c r="BS56" s="55">
        <v>0.82899999999999996</v>
      </c>
      <c r="BT56" s="54">
        <v>0.6</v>
      </c>
      <c r="BU56" s="15">
        <v>4.3</v>
      </c>
      <c r="BV56" s="54">
        <v>112</v>
      </c>
      <c r="BW56" s="15">
        <v>2.2999999999999998</v>
      </c>
      <c r="BX56" s="15">
        <v>7</v>
      </c>
      <c r="BY56" s="12">
        <v>65</v>
      </c>
      <c r="BZ56" s="12">
        <v>144.1</v>
      </c>
      <c r="CA56" s="58"/>
      <c r="CB56" s="58"/>
      <c r="CC56" s="58"/>
      <c r="CD56" s="58"/>
    </row>
    <row r="57" spans="1:82" ht="13.8" x14ac:dyDescent="0.25">
      <c r="A57" s="46" t="s">
        <v>133</v>
      </c>
      <c r="B57" s="21">
        <v>116</v>
      </c>
      <c r="C57" s="13">
        <v>1874.8606701249485</v>
      </c>
      <c r="D57" s="21" t="s">
        <v>1</v>
      </c>
      <c r="E57" s="22">
        <v>24.3839982085812</v>
      </c>
      <c r="F57" s="23">
        <v>3.6362222146843202</v>
      </c>
      <c r="G57" s="23">
        <v>0.14619491323110201</v>
      </c>
      <c r="H57" s="23">
        <v>0.98466611148265704</v>
      </c>
      <c r="I57" s="21" t="s">
        <v>6</v>
      </c>
      <c r="J57" s="22" t="s">
        <v>11</v>
      </c>
      <c r="K57" s="22" t="s">
        <v>8</v>
      </c>
      <c r="L57" s="24">
        <v>76.5</v>
      </c>
      <c r="M57" s="22">
        <v>152.5</v>
      </c>
      <c r="N57" s="22">
        <v>605</v>
      </c>
      <c r="O57" s="25">
        <v>22.739336972575998</v>
      </c>
      <c r="P57" s="25">
        <v>77.260663027424002</v>
      </c>
      <c r="Q57" s="25">
        <v>4.8302759822733599</v>
      </c>
      <c r="R57" s="25">
        <v>4.0111612202308802</v>
      </c>
      <c r="S57" s="25">
        <v>6.8905684562656804</v>
      </c>
      <c r="T57" s="7">
        <v>2.298850574712644</v>
      </c>
      <c r="U57" s="7">
        <v>3.0651340996168583</v>
      </c>
      <c r="V57" s="7">
        <v>2.6053639846743297</v>
      </c>
      <c r="W57" s="7">
        <v>0</v>
      </c>
      <c r="X57" s="15">
        <v>2.298850574712644</v>
      </c>
      <c r="Y57" s="15">
        <v>76.628352490421463</v>
      </c>
      <c r="Z57" s="15">
        <v>0</v>
      </c>
      <c r="AA57" s="15">
        <v>0</v>
      </c>
      <c r="AB57" s="15">
        <v>0.84291187739463624</v>
      </c>
      <c r="AC57" s="15">
        <v>10.344827586206897</v>
      </c>
      <c r="AD57" s="7">
        <v>1.9157088122605366</v>
      </c>
      <c r="AE57" s="7">
        <v>0</v>
      </c>
      <c r="AF57" s="7">
        <v>0</v>
      </c>
      <c r="AG57" s="11">
        <v>0.40799999999999997</v>
      </c>
      <c r="AH57" s="11">
        <v>1.21</v>
      </c>
      <c r="AI57" s="10">
        <f t="shared" si="0"/>
        <v>0.33719008264462808</v>
      </c>
      <c r="AJ57" s="13">
        <v>93.650793650795322</v>
      </c>
      <c r="AK57" s="14">
        <v>6.3492063492056499</v>
      </c>
      <c r="AL57" s="15">
        <v>12.43</v>
      </c>
      <c r="AM57" s="15">
        <v>4</v>
      </c>
      <c r="AN57" s="54">
        <v>190</v>
      </c>
      <c r="AO57" s="15">
        <v>2</v>
      </c>
      <c r="AP57" s="54">
        <v>0.3</v>
      </c>
      <c r="AQ57" s="55">
        <v>7.0000000000000007E-2</v>
      </c>
      <c r="AR57" s="54">
        <v>0.01</v>
      </c>
      <c r="AS57" s="12">
        <v>54</v>
      </c>
      <c r="AT57" s="54">
        <v>7.6</v>
      </c>
      <c r="AU57" s="12">
        <v>65</v>
      </c>
      <c r="AV57" s="15">
        <v>7.4</v>
      </c>
      <c r="AW57" s="15">
        <v>4.16</v>
      </c>
      <c r="AX57" s="15">
        <v>4</v>
      </c>
      <c r="AY57" s="55">
        <v>0.12</v>
      </c>
      <c r="AZ57" s="15">
        <v>0.92</v>
      </c>
      <c r="BA57" s="12">
        <v>29</v>
      </c>
      <c r="BB57" s="12">
        <v>100.4</v>
      </c>
      <c r="BC57" s="54">
        <v>0.31</v>
      </c>
      <c r="BD57" s="54">
        <v>103</v>
      </c>
      <c r="BE57" s="54">
        <v>2.2999999999999998</v>
      </c>
      <c r="BF57" s="15">
        <v>0.68300000000000005</v>
      </c>
      <c r="BG57" s="15">
        <v>39.200000000000003</v>
      </c>
      <c r="BH57" s="54">
        <v>24.1</v>
      </c>
      <c r="BI57" s="18">
        <v>5.8000000000000003E-2</v>
      </c>
      <c r="BJ57" s="12">
        <v>34.1</v>
      </c>
      <c r="BK57" s="12">
        <v>53.2</v>
      </c>
      <c r="BL57" s="15">
        <v>1.4</v>
      </c>
      <c r="BM57" s="54">
        <v>0.2</v>
      </c>
      <c r="BN57" s="15">
        <v>10</v>
      </c>
      <c r="BO57" s="54">
        <v>6.9</v>
      </c>
      <c r="BP57" s="54">
        <v>51</v>
      </c>
      <c r="BQ57" s="54">
        <v>2.7</v>
      </c>
      <c r="BR57" s="54">
        <v>17.600000000000001</v>
      </c>
      <c r="BS57" s="55">
        <v>0.84</v>
      </c>
      <c r="BT57" s="54">
        <v>0.6</v>
      </c>
      <c r="BU57" s="15">
        <v>4.4000000000000004</v>
      </c>
      <c r="BV57" s="54">
        <v>112</v>
      </c>
      <c r="BW57" s="15">
        <v>2</v>
      </c>
      <c r="BX57" s="15">
        <v>6.7</v>
      </c>
      <c r="BY57" s="12">
        <v>60</v>
      </c>
      <c r="BZ57" s="12">
        <v>130.4</v>
      </c>
      <c r="CA57" s="42">
        <v>-22.870999999999999</v>
      </c>
      <c r="CB57" s="43">
        <v>5.51631E-2</v>
      </c>
      <c r="CC57" s="18">
        <v>11.004390599999999</v>
      </c>
      <c r="CD57" s="18">
        <v>7.3962485792132782</v>
      </c>
    </row>
    <row r="58" spans="1:82" ht="13.8" x14ac:dyDescent="0.25">
      <c r="A58" s="46" t="s">
        <v>161</v>
      </c>
      <c r="B58" s="21">
        <v>118</v>
      </c>
      <c r="C58" s="13">
        <v>1872.4444701249486</v>
      </c>
      <c r="D58" s="21" t="s">
        <v>1</v>
      </c>
      <c r="E58" s="22">
        <v>24.589579484634299</v>
      </c>
      <c r="F58" s="23">
        <v>3.6468691531586801</v>
      </c>
      <c r="G58" s="23">
        <v>0.142451074017416</v>
      </c>
      <c r="H58" s="23">
        <v>0.98044126813282495</v>
      </c>
      <c r="I58" s="21" t="s">
        <v>6</v>
      </c>
      <c r="J58" s="22" t="s">
        <v>11</v>
      </c>
      <c r="K58" s="22" t="s">
        <v>8</v>
      </c>
      <c r="L58" s="24">
        <v>76.5</v>
      </c>
      <c r="M58" s="22">
        <v>152.5</v>
      </c>
      <c r="N58" s="22">
        <v>605</v>
      </c>
      <c r="O58" s="25">
        <v>23.249761424855201</v>
      </c>
      <c r="P58" s="25">
        <v>76.750238575144806</v>
      </c>
      <c r="Q58" s="25">
        <v>4.9603779335568401</v>
      </c>
      <c r="R58" s="25">
        <v>3.8775441091808096</v>
      </c>
      <c r="S58" s="25">
        <v>7.0710149344711999</v>
      </c>
      <c r="T58" s="7">
        <v>0</v>
      </c>
      <c r="U58" s="7">
        <v>0</v>
      </c>
      <c r="V58" s="7">
        <v>3.3176665745092628</v>
      </c>
      <c r="W58" s="7">
        <v>0</v>
      </c>
      <c r="X58" s="15">
        <v>0</v>
      </c>
      <c r="Y58" s="15">
        <v>77.412220071882771</v>
      </c>
      <c r="Z58" s="15">
        <v>0</v>
      </c>
      <c r="AA58" s="15">
        <v>0</v>
      </c>
      <c r="AB58" s="15">
        <v>1.6588332872546314</v>
      </c>
      <c r="AC58" s="15">
        <v>16.090682886369919</v>
      </c>
      <c r="AD58" s="7">
        <v>0</v>
      </c>
      <c r="AE58" s="7">
        <v>1.5205971799834122</v>
      </c>
      <c r="AF58" s="7">
        <v>0</v>
      </c>
      <c r="AG58" s="11">
        <v>0.39400000000000002</v>
      </c>
      <c r="AH58" s="11">
        <v>0.94299999999999995</v>
      </c>
      <c r="AI58" s="10">
        <f t="shared" si="0"/>
        <v>0.41781548250265116</v>
      </c>
      <c r="AJ58" s="13">
        <v>92.430278884461885</v>
      </c>
      <c r="AK58" s="14">
        <v>7.5697211155400224</v>
      </c>
      <c r="AL58" s="15">
        <v>11.95</v>
      </c>
      <c r="AM58" s="15">
        <v>4</v>
      </c>
      <c r="AN58" s="54">
        <v>173</v>
      </c>
      <c r="AO58" s="15">
        <v>2</v>
      </c>
      <c r="AP58" s="54">
        <v>0.3</v>
      </c>
      <c r="AQ58" s="55">
        <v>7.0000000000000007E-2</v>
      </c>
      <c r="AR58" s="54">
        <v>0.01</v>
      </c>
      <c r="AS58" s="12">
        <v>48</v>
      </c>
      <c r="AT58" s="54">
        <v>7.9</v>
      </c>
      <c r="AU58" s="12">
        <v>68</v>
      </c>
      <c r="AV58" s="15">
        <v>8</v>
      </c>
      <c r="AW58" s="15">
        <v>4.05</v>
      </c>
      <c r="AX58" s="15">
        <v>4.3</v>
      </c>
      <c r="AY58" s="55">
        <v>0.1</v>
      </c>
      <c r="AZ58" s="15">
        <v>0.93</v>
      </c>
      <c r="BA58" s="12">
        <v>25.3</v>
      </c>
      <c r="BB58" s="12">
        <v>96.7</v>
      </c>
      <c r="BC58" s="54">
        <v>0.28000000000000003</v>
      </c>
      <c r="BD58" s="54">
        <v>100</v>
      </c>
      <c r="BE58" s="54">
        <v>2.2000000000000002</v>
      </c>
      <c r="BF58" s="15">
        <v>0.628</v>
      </c>
      <c r="BG58" s="15">
        <v>41.5</v>
      </c>
      <c r="BH58" s="54">
        <v>23.4</v>
      </c>
      <c r="BI58" s="18">
        <v>5.6000000000000001E-2</v>
      </c>
      <c r="BJ58" s="12">
        <v>36.700000000000003</v>
      </c>
      <c r="BK58" s="12">
        <v>52</v>
      </c>
      <c r="BL58" s="15">
        <v>1.2</v>
      </c>
      <c r="BM58" s="54">
        <v>0.1</v>
      </c>
      <c r="BN58" s="15">
        <v>10</v>
      </c>
      <c r="BO58" s="54">
        <v>6.9</v>
      </c>
      <c r="BP58" s="54">
        <v>49</v>
      </c>
      <c r="BQ58" s="54">
        <v>2.6</v>
      </c>
      <c r="BR58" s="54">
        <v>16.600000000000001</v>
      </c>
      <c r="BS58" s="55">
        <v>0.88600000000000001</v>
      </c>
      <c r="BT58" s="54">
        <v>0.6</v>
      </c>
      <c r="BU58" s="15">
        <v>4.4000000000000004</v>
      </c>
      <c r="BV58" s="54">
        <v>113</v>
      </c>
      <c r="BW58" s="15">
        <v>2.2999999999999998</v>
      </c>
      <c r="BX58" s="15">
        <v>6.1</v>
      </c>
      <c r="BY58" s="12">
        <v>64</v>
      </c>
      <c r="BZ58" s="12">
        <v>143.30000000000001</v>
      </c>
      <c r="CA58" s="58"/>
      <c r="CB58" s="58"/>
      <c r="CC58" s="58"/>
      <c r="CD58" s="58"/>
    </row>
    <row r="59" spans="1:82" ht="13.8" x14ac:dyDescent="0.25">
      <c r="A59" s="46" t="s">
        <v>134</v>
      </c>
      <c r="B59" s="21">
        <v>120</v>
      </c>
      <c r="C59" s="13">
        <v>1870.0282701249487</v>
      </c>
      <c r="D59" s="21" t="s">
        <v>1</v>
      </c>
      <c r="E59" s="22">
        <v>28.3417047224291</v>
      </c>
      <c r="F59" s="23">
        <v>4.2725602132448</v>
      </c>
      <c r="G59" s="23">
        <v>0.22722302678535899</v>
      </c>
      <c r="H59" s="23">
        <v>1.05870695538714</v>
      </c>
      <c r="I59" s="21" t="s">
        <v>5</v>
      </c>
      <c r="J59" s="22" t="s">
        <v>11</v>
      </c>
      <c r="K59" s="22" t="s">
        <v>8</v>
      </c>
      <c r="L59" s="24">
        <v>76.5</v>
      </c>
      <c r="M59" s="22">
        <v>152.5</v>
      </c>
      <c r="N59" s="22">
        <v>605</v>
      </c>
      <c r="O59" s="25">
        <v>24.323994241149098</v>
      </c>
      <c r="P59" s="25">
        <v>75.676005758850891</v>
      </c>
      <c r="Q59" s="25">
        <v>6.2040783861442304</v>
      </c>
      <c r="R59" s="25">
        <v>3.9799560544447603</v>
      </c>
      <c r="S59" s="25">
        <v>6.9418069378299601</v>
      </c>
      <c r="T59" s="7">
        <v>2.7426160337552745</v>
      </c>
      <c r="U59" s="7">
        <v>0</v>
      </c>
      <c r="V59" s="7">
        <v>3.375527426160339</v>
      </c>
      <c r="W59" s="7">
        <v>0</v>
      </c>
      <c r="X59" s="15">
        <v>1.4767932489451476</v>
      </c>
      <c r="Y59" s="15">
        <v>77.531645569620267</v>
      </c>
      <c r="Z59" s="15">
        <v>0</v>
      </c>
      <c r="AA59" s="15">
        <v>0</v>
      </c>
      <c r="AB59" s="15">
        <v>1.2658227848101267</v>
      </c>
      <c r="AC59" s="15">
        <v>13.60759493670886</v>
      </c>
      <c r="AD59" s="7">
        <v>0</v>
      </c>
      <c r="AE59" s="7">
        <v>0</v>
      </c>
      <c r="AF59" s="7">
        <v>0</v>
      </c>
      <c r="AG59" s="4">
        <v>0.37</v>
      </c>
      <c r="AH59" s="5">
        <v>1.07</v>
      </c>
      <c r="AI59" s="10">
        <f t="shared" si="0"/>
        <v>0.34579439252336447</v>
      </c>
      <c r="AJ59" s="13">
        <v>93</v>
      </c>
      <c r="AK59" s="14">
        <v>7.480314960629272</v>
      </c>
      <c r="AL59" s="15">
        <v>12.28</v>
      </c>
      <c r="AM59" s="15">
        <v>4</v>
      </c>
      <c r="AN59" s="54">
        <v>198</v>
      </c>
      <c r="AO59" s="15">
        <v>2</v>
      </c>
      <c r="AP59" s="54">
        <v>0.3</v>
      </c>
      <c r="AQ59" s="55">
        <v>7.0000000000000007E-2</v>
      </c>
      <c r="AR59" s="54">
        <v>0.01</v>
      </c>
      <c r="AS59" s="12">
        <v>53</v>
      </c>
      <c r="AT59" s="54">
        <v>7.5</v>
      </c>
      <c r="AU59" s="12">
        <v>65</v>
      </c>
      <c r="AV59" s="15">
        <v>7.6</v>
      </c>
      <c r="AW59" s="15">
        <v>4.0999999999999996</v>
      </c>
      <c r="AX59" s="15">
        <v>4.4000000000000004</v>
      </c>
      <c r="AY59" s="55">
        <v>0.09</v>
      </c>
      <c r="AZ59" s="15">
        <v>0.85</v>
      </c>
      <c r="BA59" s="12">
        <v>29.2</v>
      </c>
      <c r="BB59" s="12">
        <v>90.1</v>
      </c>
      <c r="BC59" s="54">
        <v>0.27</v>
      </c>
      <c r="BD59" s="54">
        <v>98</v>
      </c>
      <c r="BE59" s="54">
        <v>2.1</v>
      </c>
      <c r="BF59" s="15">
        <v>0.56799999999999995</v>
      </c>
      <c r="BG59" s="15">
        <v>39.799999999999997</v>
      </c>
      <c r="BH59" s="54">
        <v>24.5</v>
      </c>
      <c r="BI59" s="18">
        <v>5.7000000000000002E-2</v>
      </c>
      <c r="BJ59" s="12">
        <v>35.299999999999997</v>
      </c>
      <c r="BK59" s="12">
        <v>53.9</v>
      </c>
      <c r="BL59" s="15">
        <v>1.1000000000000001</v>
      </c>
      <c r="BM59" s="54">
        <v>0.2</v>
      </c>
      <c r="BN59" s="15">
        <v>9</v>
      </c>
      <c r="BO59" s="54">
        <v>6.3</v>
      </c>
      <c r="BP59" s="54">
        <v>49</v>
      </c>
      <c r="BQ59" s="54">
        <v>2.9</v>
      </c>
      <c r="BR59" s="54">
        <v>17.3</v>
      </c>
      <c r="BS59" s="55">
        <v>0.89700000000000002</v>
      </c>
      <c r="BT59" s="54">
        <v>0.6</v>
      </c>
      <c r="BU59" s="15">
        <v>4.5999999999999996</v>
      </c>
      <c r="BV59" s="54">
        <v>116</v>
      </c>
      <c r="BW59" s="15">
        <v>2.2000000000000002</v>
      </c>
      <c r="BX59" s="15">
        <v>6.5</v>
      </c>
      <c r="BY59" s="12">
        <v>75</v>
      </c>
      <c r="BZ59" s="12">
        <v>149.69999999999999</v>
      </c>
      <c r="CA59" s="42">
        <v>-23.062000000000001</v>
      </c>
      <c r="CB59" s="43">
        <v>5.3723300000000002E-2</v>
      </c>
      <c r="CC59" s="18">
        <v>11.194496099999999</v>
      </c>
      <c r="CD59" s="18">
        <v>6.8871420780182895</v>
      </c>
    </row>
    <row r="60" spans="1:82" ht="13.8" x14ac:dyDescent="0.25">
      <c r="A60" s="46" t="s">
        <v>162</v>
      </c>
      <c r="B60" s="21">
        <v>122</v>
      </c>
      <c r="C60" s="13">
        <v>1867.6120701249488</v>
      </c>
      <c r="D60" s="21" t="s">
        <v>1</v>
      </c>
      <c r="E60" s="22">
        <v>24.073124843038901</v>
      </c>
      <c r="F60" s="23">
        <v>3.5999739912906299</v>
      </c>
      <c r="G60" s="23">
        <v>0.144789748249086</v>
      </c>
      <c r="H60" s="23">
        <v>0.98329644293152896</v>
      </c>
      <c r="I60" s="21" t="s">
        <v>6</v>
      </c>
      <c r="J60" s="22" t="s">
        <v>11</v>
      </c>
      <c r="K60" s="22" t="s">
        <v>8</v>
      </c>
      <c r="L60" s="24">
        <v>76.5</v>
      </c>
      <c r="M60" s="22">
        <v>152.5</v>
      </c>
      <c r="N60" s="22">
        <v>605</v>
      </c>
      <c r="O60" s="25">
        <v>22.260614356876502</v>
      </c>
      <c r="P60" s="25">
        <v>77.739385643123498</v>
      </c>
      <c r="Q60" s="25">
        <v>4.4629131062468295</v>
      </c>
      <c r="R60" s="25">
        <v>3.8846619064341197</v>
      </c>
      <c r="S60" s="25">
        <v>6.9273089078777899</v>
      </c>
      <c r="T60" s="7">
        <v>4.2796005706134093</v>
      </c>
      <c r="U60" s="7">
        <v>0</v>
      </c>
      <c r="V60" s="7">
        <v>5.1355206847360915</v>
      </c>
      <c r="W60" s="7">
        <v>0</v>
      </c>
      <c r="X60" s="15">
        <v>6.8473609129814541</v>
      </c>
      <c r="Y60" s="15">
        <v>62.767475035663338</v>
      </c>
      <c r="Z60" s="15">
        <v>0</v>
      </c>
      <c r="AA60" s="15">
        <v>0</v>
      </c>
      <c r="AB60" s="15">
        <v>1.7118402282453635</v>
      </c>
      <c r="AC60" s="15">
        <v>19.258202567760339</v>
      </c>
      <c r="AD60" s="7">
        <v>0</v>
      </c>
      <c r="AE60" s="7">
        <v>0</v>
      </c>
      <c r="AF60" s="7">
        <v>0</v>
      </c>
      <c r="AG60" s="11">
        <v>0.33300000000000002</v>
      </c>
      <c r="AH60" s="11">
        <v>0.66400000000000003</v>
      </c>
      <c r="AI60" s="10">
        <f t="shared" si="0"/>
        <v>0.50150602409638556</v>
      </c>
      <c r="AJ60" s="13">
        <v>100</v>
      </c>
      <c r="AK60" s="14">
        <v>0</v>
      </c>
      <c r="AL60" s="15">
        <v>11.08</v>
      </c>
      <c r="AM60" s="15">
        <v>3</v>
      </c>
      <c r="AN60" s="54">
        <v>188</v>
      </c>
      <c r="AO60" s="15">
        <v>2</v>
      </c>
      <c r="AP60" s="54">
        <v>0.3</v>
      </c>
      <c r="AQ60" s="55">
        <v>0.06</v>
      </c>
      <c r="AR60" s="54">
        <v>0.01</v>
      </c>
      <c r="AS60" s="12">
        <v>39</v>
      </c>
      <c r="AT60" s="54">
        <v>7.2</v>
      </c>
      <c r="AU60" s="12">
        <v>60</v>
      </c>
      <c r="AV60" s="15">
        <v>7.8</v>
      </c>
      <c r="AW60" s="15">
        <v>3.71</v>
      </c>
      <c r="AX60" s="15">
        <v>3.6</v>
      </c>
      <c r="AY60" s="55">
        <v>0.09</v>
      </c>
      <c r="AZ60" s="15">
        <v>0.85</v>
      </c>
      <c r="BA60" s="12">
        <v>20.6</v>
      </c>
      <c r="BB60" s="12">
        <v>76.099999999999994</v>
      </c>
      <c r="BC60" s="54">
        <v>0.27</v>
      </c>
      <c r="BD60" s="54">
        <v>94</v>
      </c>
      <c r="BE60" s="54">
        <v>1.9</v>
      </c>
      <c r="BF60" s="15">
        <v>0.56699999999999995</v>
      </c>
      <c r="BG60" s="15">
        <v>37.700000000000003</v>
      </c>
      <c r="BH60" s="54">
        <v>23.5</v>
      </c>
      <c r="BI60" s="18">
        <v>5.2999999999999999E-2</v>
      </c>
      <c r="BJ60" s="12">
        <v>34.1</v>
      </c>
      <c r="BK60" s="12">
        <v>48.6</v>
      </c>
      <c r="BL60" s="15">
        <v>0.9</v>
      </c>
      <c r="BM60" s="54">
        <v>0.2</v>
      </c>
      <c r="BN60" s="15">
        <v>9</v>
      </c>
      <c r="BO60" s="54">
        <v>7.6</v>
      </c>
      <c r="BP60" s="54">
        <v>45</v>
      </c>
      <c r="BQ60" s="54">
        <v>2.6</v>
      </c>
      <c r="BR60" s="54">
        <v>13.9</v>
      </c>
      <c r="BS60" s="55">
        <v>0.82799999999999996</v>
      </c>
      <c r="BT60" s="54">
        <v>0.6</v>
      </c>
      <c r="BU60" s="15">
        <v>3.9</v>
      </c>
      <c r="BV60" s="54">
        <v>108</v>
      </c>
      <c r="BW60" s="15">
        <v>2</v>
      </c>
      <c r="BX60" s="15">
        <v>5.0999999999999996</v>
      </c>
      <c r="BY60" s="12">
        <v>60</v>
      </c>
      <c r="BZ60" s="12">
        <v>129.9</v>
      </c>
      <c r="CA60" s="58"/>
      <c r="CB60" s="58"/>
      <c r="CC60" s="58"/>
      <c r="CD60" s="58"/>
    </row>
    <row r="61" spans="1:82" ht="13.8" x14ac:dyDescent="0.25">
      <c r="A61" s="46" t="s">
        <v>135</v>
      </c>
      <c r="B61" s="21">
        <v>124</v>
      </c>
      <c r="C61" s="13">
        <v>1865.1958701249489</v>
      </c>
      <c r="D61" s="21" t="s">
        <v>1</v>
      </c>
      <c r="E61" s="22">
        <v>24.294830410693901</v>
      </c>
      <c r="F61" s="23">
        <v>3.6010267919358698</v>
      </c>
      <c r="G61" s="23">
        <v>0.143934985918964</v>
      </c>
      <c r="H61" s="23">
        <v>0.973624395596145</v>
      </c>
      <c r="I61" s="21" t="s">
        <v>6</v>
      </c>
      <c r="J61" s="22" t="s">
        <v>11</v>
      </c>
      <c r="K61" s="22" t="s">
        <v>8</v>
      </c>
      <c r="L61" s="22">
        <v>152.5</v>
      </c>
      <c r="M61" s="24">
        <v>76.5</v>
      </c>
      <c r="N61" s="22">
        <v>605</v>
      </c>
      <c r="O61" s="25">
        <v>22.4348486097816</v>
      </c>
      <c r="P61" s="25">
        <v>77.565151390218404</v>
      </c>
      <c r="Q61" s="25">
        <v>4.10504051974437</v>
      </c>
      <c r="R61" s="25">
        <v>3.8897438424392203</v>
      </c>
      <c r="S61" s="25">
        <v>7.7173245597410398</v>
      </c>
      <c r="T61" s="7">
        <v>0</v>
      </c>
      <c r="U61" s="7">
        <v>1.1107481215289121</v>
      </c>
      <c r="V61" s="7">
        <v>2.9402156158118267</v>
      </c>
      <c r="W61" s="7">
        <v>0</v>
      </c>
      <c r="X61" s="15">
        <v>3.5282587389741922</v>
      </c>
      <c r="Y61" s="15">
        <v>78.89578569095066</v>
      </c>
      <c r="Z61" s="15">
        <v>0</v>
      </c>
      <c r="AA61" s="15">
        <v>0</v>
      </c>
      <c r="AB61" s="15">
        <v>0</v>
      </c>
      <c r="AC61" s="15">
        <v>13.524991832734401</v>
      </c>
      <c r="AD61" s="7">
        <v>0</v>
      </c>
      <c r="AE61" s="7">
        <v>0</v>
      </c>
      <c r="AF61" s="7">
        <v>0</v>
      </c>
      <c r="AG61" s="11">
        <v>0.36299999999999999</v>
      </c>
      <c r="AH61" s="11">
        <v>0.73</v>
      </c>
      <c r="AI61" s="10">
        <f t="shared" si="0"/>
        <v>0.49726027397260275</v>
      </c>
      <c r="AJ61" s="13">
        <v>100.00000000000004</v>
      </c>
      <c r="AK61" s="14">
        <v>0</v>
      </c>
      <c r="AL61" s="15">
        <v>11.83</v>
      </c>
      <c r="AM61" s="15">
        <v>3</v>
      </c>
      <c r="AN61" s="54">
        <v>199</v>
      </c>
      <c r="AO61" s="15">
        <v>3</v>
      </c>
      <c r="AP61" s="54">
        <v>0.3</v>
      </c>
      <c r="AQ61" s="55">
        <v>0.06</v>
      </c>
      <c r="AR61" s="54">
        <v>0.01</v>
      </c>
      <c r="AS61" s="12">
        <v>49</v>
      </c>
      <c r="AT61" s="54">
        <v>7.4</v>
      </c>
      <c r="AU61" s="12">
        <v>64</v>
      </c>
      <c r="AV61" s="15">
        <v>7.6</v>
      </c>
      <c r="AW61" s="15">
        <v>3.85</v>
      </c>
      <c r="AX61" s="15">
        <v>4.2</v>
      </c>
      <c r="AY61" s="55">
        <v>0.14000000000000001</v>
      </c>
      <c r="AZ61" s="15">
        <v>0.92</v>
      </c>
      <c r="BA61" s="12">
        <v>24.9</v>
      </c>
      <c r="BB61" s="12">
        <v>81.5</v>
      </c>
      <c r="BC61" s="54">
        <v>0.28999999999999998</v>
      </c>
      <c r="BD61" s="54">
        <v>106</v>
      </c>
      <c r="BE61" s="54">
        <v>1.8</v>
      </c>
      <c r="BF61" s="15">
        <v>0.65300000000000002</v>
      </c>
      <c r="BG61" s="15">
        <v>43.7</v>
      </c>
      <c r="BH61" s="54">
        <v>24.3</v>
      </c>
      <c r="BI61" s="18">
        <v>5.8000000000000003E-2</v>
      </c>
      <c r="BJ61" s="12">
        <v>37.9</v>
      </c>
      <c r="BK61" s="12">
        <v>53.6</v>
      </c>
      <c r="BL61" s="15">
        <v>0.8</v>
      </c>
      <c r="BM61" s="54">
        <v>0.1</v>
      </c>
      <c r="BN61" s="15">
        <v>10</v>
      </c>
      <c r="BO61" s="54">
        <v>7.9</v>
      </c>
      <c r="BP61" s="54">
        <v>49</v>
      </c>
      <c r="BQ61" s="54">
        <v>2.9</v>
      </c>
      <c r="BR61" s="54">
        <v>17.399999999999999</v>
      </c>
      <c r="BS61" s="55">
        <v>0.88500000000000001</v>
      </c>
      <c r="BT61" s="54">
        <v>0.6</v>
      </c>
      <c r="BU61" s="15">
        <v>4.5999999999999996</v>
      </c>
      <c r="BV61" s="54">
        <v>116</v>
      </c>
      <c r="BW61" s="15">
        <v>2.2999999999999998</v>
      </c>
      <c r="BX61" s="15">
        <v>5.8</v>
      </c>
      <c r="BY61" s="12">
        <v>63</v>
      </c>
      <c r="BZ61" s="12">
        <v>154</v>
      </c>
      <c r="CA61" s="42">
        <v>-23.405999999999999</v>
      </c>
      <c r="CB61" s="43">
        <v>5.12045E-2</v>
      </c>
      <c r="CC61" s="18">
        <v>11.588355699999999</v>
      </c>
      <c r="CD61" s="18">
        <v>7.0892206739642019</v>
      </c>
    </row>
    <row r="62" spans="1:82" ht="13.8" x14ac:dyDescent="0.25">
      <c r="A62" s="46" t="s">
        <v>163</v>
      </c>
      <c r="B62" s="21">
        <v>126</v>
      </c>
      <c r="C62" s="13">
        <v>1862.779670124949</v>
      </c>
      <c r="D62" s="21" t="s">
        <v>1</v>
      </c>
      <c r="E62" s="22">
        <v>22.8571788657169</v>
      </c>
      <c r="F62" s="23">
        <v>3.5114805315273898</v>
      </c>
      <c r="G62" s="23">
        <v>0.150086111246998</v>
      </c>
      <c r="H62" s="23">
        <v>1.00158209025268</v>
      </c>
      <c r="I62" s="21" t="s">
        <v>6</v>
      </c>
      <c r="J62" s="22" t="s">
        <v>11</v>
      </c>
      <c r="K62" s="22" t="s">
        <v>8</v>
      </c>
      <c r="L62" s="24">
        <v>76.5</v>
      </c>
      <c r="M62" s="22">
        <v>152.5</v>
      </c>
      <c r="N62" s="22">
        <v>605</v>
      </c>
      <c r="O62" s="25">
        <v>20.099405805610299</v>
      </c>
      <c r="P62" s="25">
        <v>79.900594194389697</v>
      </c>
      <c r="Q62" s="25">
        <v>4.1164065795023204</v>
      </c>
      <c r="R62" s="25">
        <v>3.3802384877880503</v>
      </c>
      <c r="S62" s="25">
        <v>6.2512940454737196</v>
      </c>
      <c r="T62" s="7">
        <v>0</v>
      </c>
      <c r="U62" s="7">
        <v>0</v>
      </c>
      <c r="V62" s="7">
        <v>0</v>
      </c>
      <c r="W62" s="7">
        <v>0</v>
      </c>
      <c r="X62" s="15">
        <v>0</v>
      </c>
      <c r="Y62" s="15">
        <v>81.395348837209298</v>
      </c>
      <c r="Z62" s="15">
        <v>0</v>
      </c>
      <c r="AA62" s="15">
        <v>0</v>
      </c>
      <c r="AB62" s="15">
        <v>0.71556350626118093</v>
      </c>
      <c r="AC62" s="15">
        <v>16.100178890876567</v>
      </c>
      <c r="AD62" s="7">
        <v>1.7889087656529521</v>
      </c>
      <c r="AE62" s="7">
        <v>0</v>
      </c>
      <c r="AF62" s="7">
        <v>0</v>
      </c>
      <c r="AG62" s="4">
        <v>0.33</v>
      </c>
      <c r="AH62" s="5">
        <v>0.63</v>
      </c>
      <c r="AI62" s="10">
        <f t="shared" si="0"/>
        <v>0.52380952380952384</v>
      </c>
      <c r="AJ62" s="13">
        <v>89</v>
      </c>
      <c r="AK62" s="14">
        <v>11.111111111113411</v>
      </c>
      <c r="AL62" s="15">
        <v>12.36</v>
      </c>
      <c r="AM62" s="15">
        <v>3</v>
      </c>
      <c r="AN62" s="54">
        <v>214</v>
      </c>
      <c r="AO62" s="15">
        <v>2</v>
      </c>
      <c r="AP62" s="54">
        <v>0.3</v>
      </c>
      <c r="AQ62" s="55">
        <v>0.06</v>
      </c>
      <c r="AR62" s="54">
        <v>0.01</v>
      </c>
      <c r="AS62" s="12">
        <v>55</v>
      </c>
      <c r="AT62" s="54">
        <v>7.7</v>
      </c>
      <c r="AU62" s="12">
        <v>67</v>
      </c>
      <c r="AV62" s="15">
        <v>7.8</v>
      </c>
      <c r="AW62" s="15">
        <v>3.91</v>
      </c>
      <c r="AX62" s="15">
        <v>4.5999999999999996</v>
      </c>
      <c r="AY62" s="55">
        <v>0.11</v>
      </c>
      <c r="AZ62" s="15">
        <v>0.96</v>
      </c>
      <c r="BA62" s="12">
        <v>28</v>
      </c>
      <c r="BB62" s="12">
        <v>77.7</v>
      </c>
      <c r="BC62" s="54">
        <v>0.28999999999999998</v>
      </c>
      <c r="BD62" s="54">
        <v>109</v>
      </c>
      <c r="BE62" s="54">
        <v>1.6</v>
      </c>
      <c r="BF62" s="15">
        <v>0.64800000000000002</v>
      </c>
      <c r="BG62" s="15">
        <v>45</v>
      </c>
      <c r="BH62" s="54">
        <v>26.2</v>
      </c>
      <c r="BI62" s="18">
        <v>0.06</v>
      </c>
      <c r="BJ62" s="12">
        <v>36.1</v>
      </c>
      <c r="BK62" s="12">
        <v>54.6</v>
      </c>
      <c r="BL62" s="15">
        <v>0.6</v>
      </c>
      <c r="BM62" s="54">
        <v>0.2</v>
      </c>
      <c r="BN62" s="15">
        <v>10</v>
      </c>
      <c r="BO62" s="54">
        <v>7.2</v>
      </c>
      <c r="BP62" s="54">
        <v>51</v>
      </c>
      <c r="BQ62" s="54">
        <v>3</v>
      </c>
      <c r="BR62" s="54">
        <v>18.2</v>
      </c>
      <c r="BS62" s="55">
        <v>0.92</v>
      </c>
      <c r="BT62" s="54">
        <v>0.6</v>
      </c>
      <c r="BU62" s="15">
        <v>4.9000000000000004</v>
      </c>
      <c r="BV62" s="54">
        <v>116</v>
      </c>
      <c r="BW62" s="15">
        <v>2.4</v>
      </c>
      <c r="BX62" s="15">
        <v>6.6</v>
      </c>
      <c r="BY62" s="12">
        <v>60</v>
      </c>
      <c r="BZ62" s="12">
        <v>156.19999999999999</v>
      </c>
      <c r="CA62" s="58"/>
      <c r="CB62" s="58"/>
      <c r="CC62" s="58"/>
      <c r="CD62" s="58"/>
    </row>
    <row r="63" spans="1:82" ht="13.8" x14ac:dyDescent="0.25">
      <c r="A63" s="46" t="s">
        <v>164</v>
      </c>
      <c r="B63" s="21">
        <v>128</v>
      </c>
      <c r="C63" s="13">
        <v>1860.3634701249491</v>
      </c>
      <c r="D63" s="21" t="s">
        <v>1</v>
      </c>
      <c r="E63" s="22">
        <v>23.008713134221001</v>
      </c>
      <c r="F63" s="23">
        <v>3.52228998251727</v>
      </c>
      <c r="G63" s="23">
        <v>0.15587282821328899</v>
      </c>
      <c r="H63" s="23">
        <v>0.998312349699638</v>
      </c>
      <c r="I63" s="21" t="s">
        <v>6</v>
      </c>
      <c r="J63" s="22" t="s">
        <v>11</v>
      </c>
      <c r="K63" s="22" t="s">
        <v>8</v>
      </c>
      <c r="L63" s="22">
        <v>152.5</v>
      </c>
      <c r="M63" s="24">
        <v>76.5</v>
      </c>
      <c r="N63" s="22">
        <v>605</v>
      </c>
      <c r="O63" s="25">
        <v>19.854592747752601</v>
      </c>
      <c r="P63" s="25">
        <v>80.145407252247409</v>
      </c>
      <c r="Q63" s="25">
        <v>3.88649336782884</v>
      </c>
      <c r="R63" s="25">
        <v>3.28200073918936</v>
      </c>
      <c r="S63" s="25">
        <v>7.3335797297852308</v>
      </c>
      <c r="T63" s="7">
        <v>4.3907793633369918</v>
      </c>
      <c r="U63" s="7">
        <v>0</v>
      </c>
      <c r="V63" s="7">
        <v>7.9034028540065853</v>
      </c>
      <c r="W63" s="7">
        <v>0</v>
      </c>
      <c r="X63" s="15">
        <v>3.5126234906695943</v>
      </c>
      <c r="Y63" s="15">
        <v>48.298572996706916</v>
      </c>
      <c r="Z63" s="15">
        <v>0</v>
      </c>
      <c r="AA63" s="15">
        <v>0</v>
      </c>
      <c r="AB63" s="15">
        <v>3.9517014270032935</v>
      </c>
      <c r="AC63" s="15">
        <v>31.942919868276608</v>
      </c>
      <c r="AD63" s="7">
        <v>0</v>
      </c>
      <c r="AE63" s="7">
        <v>0</v>
      </c>
      <c r="AF63" s="7">
        <v>0</v>
      </c>
      <c r="AG63" s="11">
        <v>0.42199999999999999</v>
      </c>
      <c r="AH63" s="11">
        <v>0.53800000000000003</v>
      </c>
      <c r="AI63" s="10">
        <f t="shared" si="0"/>
        <v>0.78438661710037172</v>
      </c>
      <c r="AJ63" s="13">
        <v>100.00000000000098</v>
      </c>
      <c r="AK63" s="14">
        <v>0</v>
      </c>
      <c r="AL63" s="15">
        <v>12.54</v>
      </c>
      <c r="AM63" s="15">
        <v>3</v>
      </c>
      <c r="AN63" s="54">
        <v>194</v>
      </c>
      <c r="AO63" s="15">
        <v>2</v>
      </c>
      <c r="AP63" s="54">
        <v>0.3</v>
      </c>
      <c r="AQ63" s="55">
        <v>0.06</v>
      </c>
      <c r="AR63" s="54">
        <v>0.01</v>
      </c>
      <c r="AS63" s="12">
        <v>51</v>
      </c>
      <c r="AT63" s="54">
        <v>7.5</v>
      </c>
      <c r="AU63" s="12">
        <v>66</v>
      </c>
      <c r="AV63" s="15">
        <v>8.1999999999999993</v>
      </c>
      <c r="AW63" s="15">
        <v>3.9</v>
      </c>
      <c r="AX63" s="15">
        <v>4.3</v>
      </c>
      <c r="AY63" s="55">
        <v>0.11</v>
      </c>
      <c r="AZ63" s="15">
        <v>0.86</v>
      </c>
      <c r="BA63" s="12">
        <v>26.6</v>
      </c>
      <c r="BB63" s="12">
        <v>66.5</v>
      </c>
      <c r="BC63" s="54">
        <v>0.28000000000000003</v>
      </c>
      <c r="BD63" s="54">
        <v>101</v>
      </c>
      <c r="BE63" s="54">
        <v>1.7</v>
      </c>
      <c r="BF63" s="15">
        <v>0.59399999999999997</v>
      </c>
      <c r="BG63" s="15">
        <v>42.3</v>
      </c>
      <c r="BH63" s="54">
        <v>24.6</v>
      </c>
      <c r="BI63" s="18">
        <v>5.3999999999999999E-2</v>
      </c>
      <c r="BJ63" s="12">
        <v>38.9</v>
      </c>
      <c r="BK63" s="12">
        <v>52.3</v>
      </c>
      <c r="BL63" s="15">
        <v>0.5</v>
      </c>
      <c r="BM63" s="54">
        <v>0.1</v>
      </c>
      <c r="BN63" s="15">
        <v>10</v>
      </c>
      <c r="BO63" s="54">
        <v>9.4</v>
      </c>
      <c r="BP63" s="54">
        <v>48</v>
      </c>
      <c r="BQ63" s="54">
        <v>3</v>
      </c>
      <c r="BR63" s="54">
        <v>16.899999999999999</v>
      </c>
      <c r="BS63" s="55">
        <v>0.91400000000000003</v>
      </c>
      <c r="BT63" s="54">
        <v>0.6</v>
      </c>
      <c r="BU63" s="15">
        <v>4.4000000000000004</v>
      </c>
      <c r="BV63" s="54">
        <v>119</v>
      </c>
      <c r="BW63" s="15">
        <v>2.2999999999999998</v>
      </c>
      <c r="BX63" s="15">
        <v>5.9</v>
      </c>
      <c r="BY63" s="12">
        <v>62</v>
      </c>
      <c r="BZ63" s="12">
        <v>148.80000000000001</v>
      </c>
      <c r="CA63" s="58"/>
      <c r="CB63" s="58"/>
      <c r="CC63" s="58"/>
      <c r="CD63" s="58"/>
    </row>
    <row r="64" spans="1:82" ht="13.8" x14ac:dyDescent="0.25">
      <c r="A64" s="46" t="s">
        <v>165</v>
      </c>
      <c r="B64" s="21">
        <v>130</v>
      </c>
      <c r="C64" s="13">
        <v>1857.9472701249492</v>
      </c>
      <c r="D64" s="21" t="s">
        <v>1</v>
      </c>
      <c r="E64" s="22">
        <v>22.4416535483182</v>
      </c>
      <c r="F64" s="23">
        <v>3.48304708563996</v>
      </c>
      <c r="G64" s="23">
        <v>0.15848343549107699</v>
      </c>
      <c r="H64" s="23">
        <v>1.0087548512065601</v>
      </c>
      <c r="I64" s="21" t="s">
        <v>6</v>
      </c>
      <c r="J64" s="22" t="s">
        <v>11</v>
      </c>
      <c r="K64" s="22" t="s">
        <v>8</v>
      </c>
      <c r="L64" s="22">
        <v>152.5</v>
      </c>
      <c r="M64" s="24">
        <v>76.5</v>
      </c>
      <c r="N64" s="22">
        <v>605</v>
      </c>
      <c r="O64" s="25">
        <v>18.807376094567498</v>
      </c>
      <c r="P64" s="25">
        <v>81.192623905432498</v>
      </c>
      <c r="Q64" s="25">
        <v>3.9058389422255599</v>
      </c>
      <c r="R64" s="25">
        <v>2.9054631179746502</v>
      </c>
      <c r="S64" s="25">
        <v>7.3046568041272302</v>
      </c>
      <c r="T64" s="7">
        <v>3.9148936170212765</v>
      </c>
      <c r="U64" s="7">
        <v>0</v>
      </c>
      <c r="V64" s="7">
        <v>3.5744680851063837</v>
      </c>
      <c r="W64" s="7">
        <v>0</v>
      </c>
      <c r="X64" s="15">
        <v>0.85106382978723405</v>
      </c>
      <c r="Y64" s="15">
        <v>74.042553191489347</v>
      </c>
      <c r="Z64" s="15">
        <v>0</v>
      </c>
      <c r="AA64" s="15">
        <v>0</v>
      </c>
      <c r="AB64" s="15">
        <v>0.5957446808510638</v>
      </c>
      <c r="AC64" s="15">
        <v>14.638297872340425</v>
      </c>
      <c r="AD64" s="7">
        <v>2.3829787234042552</v>
      </c>
      <c r="AE64" s="7">
        <v>0</v>
      </c>
      <c r="AF64" s="7">
        <v>0</v>
      </c>
      <c r="AG64" s="4">
        <v>0.47</v>
      </c>
      <c r="AH64" s="5">
        <v>0.72</v>
      </c>
      <c r="AI64" s="10">
        <f t="shared" si="0"/>
        <v>0.65277777777777779</v>
      </c>
      <c r="AJ64" s="13">
        <v>92</v>
      </c>
      <c r="AK64" s="14">
        <v>7.5098814229270578</v>
      </c>
      <c r="AL64" s="15">
        <v>11.62</v>
      </c>
      <c r="AM64" s="15">
        <v>5</v>
      </c>
      <c r="AN64" s="54">
        <v>208</v>
      </c>
      <c r="AO64" s="15">
        <v>3</v>
      </c>
      <c r="AP64" s="54">
        <v>0.3</v>
      </c>
      <c r="AQ64" s="55">
        <v>7.0000000000000007E-2</v>
      </c>
      <c r="AR64" s="54">
        <v>0.01</v>
      </c>
      <c r="AS64" s="12">
        <v>49</v>
      </c>
      <c r="AT64" s="54">
        <v>8.4</v>
      </c>
      <c r="AU64" s="12">
        <v>67</v>
      </c>
      <c r="AV64" s="15">
        <v>8.3000000000000007</v>
      </c>
      <c r="AW64" s="15">
        <v>4</v>
      </c>
      <c r="AX64" s="15">
        <v>4.5999999999999996</v>
      </c>
      <c r="AY64" s="55">
        <v>0.14000000000000001</v>
      </c>
      <c r="AZ64" s="15">
        <v>0.97</v>
      </c>
      <c r="BA64" s="12">
        <v>23.2</v>
      </c>
      <c r="BB64" s="12">
        <v>76.900000000000006</v>
      </c>
      <c r="BC64" s="54">
        <v>0.32</v>
      </c>
      <c r="BD64" s="54">
        <v>125</v>
      </c>
      <c r="BE64" s="54">
        <v>2.2999999999999998</v>
      </c>
      <c r="BF64" s="15">
        <v>0.65400000000000003</v>
      </c>
      <c r="BG64" s="15">
        <v>44.7</v>
      </c>
      <c r="BH64" s="54">
        <v>23.9</v>
      </c>
      <c r="BI64" s="18">
        <v>5.6000000000000001E-2</v>
      </c>
      <c r="BJ64" s="12">
        <v>40.200000000000003</v>
      </c>
      <c r="BK64" s="12">
        <v>53.9</v>
      </c>
      <c r="BL64" s="15">
        <v>0.8</v>
      </c>
      <c r="BM64" s="54">
        <v>0.2</v>
      </c>
      <c r="BN64" s="15">
        <v>9</v>
      </c>
      <c r="BO64" s="54">
        <v>7.5</v>
      </c>
      <c r="BP64" s="54">
        <v>51</v>
      </c>
      <c r="BQ64" s="54">
        <v>3.1</v>
      </c>
      <c r="BR64" s="54">
        <v>16.399999999999999</v>
      </c>
      <c r="BS64" s="55">
        <v>0.92800000000000005</v>
      </c>
      <c r="BT64" s="54">
        <v>0.7</v>
      </c>
      <c r="BU64" s="15">
        <v>5</v>
      </c>
      <c r="BV64" s="54">
        <v>123</v>
      </c>
      <c r="BW64" s="15">
        <v>2.5</v>
      </c>
      <c r="BX64" s="15">
        <v>5.9</v>
      </c>
      <c r="BY64" s="12">
        <v>63</v>
      </c>
      <c r="BZ64" s="12">
        <v>160.9</v>
      </c>
      <c r="CA64" s="58"/>
      <c r="CB64" s="58"/>
      <c r="CC64" s="58"/>
      <c r="CD64" s="58"/>
    </row>
    <row r="65" spans="1:84" s="6" customFormat="1" ht="15" x14ac:dyDescent="0.25">
      <c r="A65" s="62" t="s">
        <v>74</v>
      </c>
      <c r="B65" s="62"/>
      <c r="C65" s="30" t="s">
        <v>82</v>
      </c>
      <c r="D65" s="34" t="s">
        <v>67</v>
      </c>
      <c r="E65" s="35">
        <f>MAX(E5:E64)</f>
        <v>74.366910933160099</v>
      </c>
      <c r="F65" s="34">
        <f t="shared" ref="F65:S65" si="1">MAX(F5:F64)</f>
        <v>4.8011333447491698</v>
      </c>
      <c r="G65" s="34">
        <f t="shared" si="1"/>
        <v>0.22722302678535899</v>
      </c>
      <c r="H65" s="34">
        <f t="shared" si="1"/>
        <v>1.31609158220322</v>
      </c>
      <c r="I65" s="34" t="s">
        <v>67</v>
      </c>
      <c r="J65" s="34" t="s">
        <v>67</v>
      </c>
      <c r="K65" s="34" t="s">
        <v>67</v>
      </c>
      <c r="L65" s="36">
        <f t="shared" si="1"/>
        <v>152.5</v>
      </c>
      <c r="M65" s="36">
        <f t="shared" si="1"/>
        <v>605</v>
      </c>
      <c r="N65" s="36">
        <f t="shared" si="1"/>
        <v>605</v>
      </c>
      <c r="O65" s="36">
        <f t="shared" si="1"/>
        <v>69.85830884578121</v>
      </c>
      <c r="P65" s="36">
        <f t="shared" si="1"/>
        <v>81.192623905432498</v>
      </c>
      <c r="Q65" s="36">
        <f t="shared" si="1"/>
        <v>10.416786986235401</v>
      </c>
      <c r="R65" s="36">
        <f t="shared" si="1"/>
        <v>16.9703444319148</v>
      </c>
      <c r="S65" s="36">
        <f t="shared" si="1"/>
        <v>34.067274530280599</v>
      </c>
      <c r="T65" s="37">
        <v>4.39077936333699</v>
      </c>
      <c r="U65" s="37">
        <v>4.2451578668081718</v>
      </c>
      <c r="V65" s="37">
        <v>7.9034028540065853</v>
      </c>
      <c r="W65" s="37">
        <v>0.85337470907680379</v>
      </c>
      <c r="X65" s="38">
        <v>16.453382084095065</v>
      </c>
      <c r="Y65" s="38">
        <v>87.352138307552323</v>
      </c>
      <c r="Z65" s="38">
        <v>2.8165708250205377</v>
      </c>
      <c r="AA65" s="38">
        <v>11.391551827441583</v>
      </c>
      <c r="AB65" s="38">
        <v>7.1330589849108375</v>
      </c>
      <c r="AC65" s="38">
        <v>31.942919868276608</v>
      </c>
      <c r="AD65" s="37">
        <v>4.6711739397664411</v>
      </c>
      <c r="AE65" s="37">
        <v>4.8360846314810519</v>
      </c>
      <c r="AF65" s="37">
        <v>1.3500482160077143</v>
      </c>
      <c r="AG65" s="39">
        <f>MAX(AG5:AG64)</f>
        <v>1.8</v>
      </c>
      <c r="AH65" s="39">
        <f t="shared" ref="AH65:AK65" si="2">MAX(AH5:AH64)</f>
        <v>3.64</v>
      </c>
      <c r="AI65" s="39">
        <f t="shared" si="2"/>
        <v>4.3497757847533629</v>
      </c>
      <c r="AJ65" s="40">
        <f t="shared" si="2"/>
        <v>100.00000000000098</v>
      </c>
      <c r="AK65" s="40">
        <f t="shared" si="2"/>
        <v>16.334661354583236</v>
      </c>
      <c r="AL65" s="1">
        <f t="shared" ref="AL65:BZ65" si="3">MAX(AL5:AL64)</f>
        <v>12.54</v>
      </c>
      <c r="AM65" s="1">
        <f t="shared" si="3"/>
        <v>26</v>
      </c>
      <c r="AN65" s="1">
        <f t="shared" si="3"/>
        <v>322</v>
      </c>
      <c r="AO65" s="1">
        <f t="shared" si="3"/>
        <v>3</v>
      </c>
      <c r="AP65" s="1">
        <f t="shared" si="3"/>
        <v>0.4</v>
      </c>
      <c r="AQ65" s="17">
        <f t="shared" si="3"/>
        <v>0.65</v>
      </c>
      <c r="AR65" s="1">
        <f t="shared" si="3"/>
        <v>4.7</v>
      </c>
      <c r="AS65" s="16">
        <f t="shared" si="3"/>
        <v>119</v>
      </c>
      <c r="AT65" s="1">
        <f t="shared" si="3"/>
        <v>13.9</v>
      </c>
      <c r="AU65" s="16">
        <f t="shared" si="3"/>
        <v>87</v>
      </c>
      <c r="AV65" s="1">
        <f t="shared" si="3"/>
        <v>23.3</v>
      </c>
      <c r="AW65" s="1">
        <f t="shared" si="3"/>
        <v>5.93</v>
      </c>
      <c r="AX65" s="1">
        <f t="shared" si="3"/>
        <v>7.5</v>
      </c>
      <c r="AY65" s="17">
        <f t="shared" si="3"/>
        <v>0.17</v>
      </c>
      <c r="AZ65" s="1">
        <f t="shared" si="3"/>
        <v>2.16</v>
      </c>
      <c r="BA65" s="16">
        <f t="shared" si="3"/>
        <v>61.4</v>
      </c>
      <c r="BB65" s="16">
        <f t="shared" si="3"/>
        <v>131.1</v>
      </c>
      <c r="BC65" s="17">
        <f t="shared" si="3"/>
        <v>1.5</v>
      </c>
      <c r="BD65" s="16">
        <f t="shared" si="3"/>
        <v>998</v>
      </c>
      <c r="BE65" s="1">
        <f t="shared" si="3"/>
        <v>8.6999999999999993</v>
      </c>
      <c r="BF65" s="1">
        <f t="shared" si="3"/>
        <v>2.0459999999999998</v>
      </c>
      <c r="BG65" s="1">
        <f t="shared" si="3"/>
        <v>47.9</v>
      </c>
      <c r="BH65" s="1">
        <f t="shared" si="3"/>
        <v>40.799999999999997</v>
      </c>
      <c r="BI65" s="19">
        <f t="shared" si="3"/>
        <v>8.1000000000000003E-2</v>
      </c>
      <c r="BJ65" s="16">
        <f t="shared" si="3"/>
        <v>62.9</v>
      </c>
      <c r="BK65" s="16">
        <f t="shared" si="3"/>
        <v>98.4</v>
      </c>
      <c r="BL65" s="1">
        <f t="shared" si="3"/>
        <v>4</v>
      </c>
      <c r="BM65" s="1">
        <f t="shared" si="3"/>
        <v>0.9</v>
      </c>
      <c r="BN65" s="1">
        <f t="shared" si="3"/>
        <v>13</v>
      </c>
      <c r="BO65" s="1">
        <f t="shared" si="3"/>
        <v>10.8</v>
      </c>
      <c r="BP65" s="16">
        <f t="shared" si="3"/>
        <v>113</v>
      </c>
      <c r="BQ65" s="1">
        <f t="shared" si="3"/>
        <v>3.2</v>
      </c>
      <c r="BR65" s="1">
        <f t="shared" si="3"/>
        <v>27.7</v>
      </c>
      <c r="BS65" s="17">
        <f t="shared" si="3"/>
        <v>1.056</v>
      </c>
      <c r="BT65" s="1">
        <f t="shared" si="3"/>
        <v>1</v>
      </c>
      <c r="BU65" s="1">
        <f t="shared" si="3"/>
        <v>8.8000000000000007</v>
      </c>
      <c r="BV65" s="16">
        <f t="shared" si="3"/>
        <v>137</v>
      </c>
      <c r="BW65" s="1">
        <f t="shared" si="3"/>
        <v>2.5</v>
      </c>
      <c r="BX65" s="1">
        <f t="shared" si="3"/>
        <v>16.5</v>
      </c>
      <c r="BY65" s="16">
        <f t="shared" si="3"/>
        <v>1067</v>
      </c>
      <c r="BZ65" s="16">
        <f t="shared" si="3"/>
        <v>236.4</v>
      </c>
      <c r="CA65" s="45">
        <f>MAX(CA6:CA61)</f>
        <v>-22.007999999999999</v>
      </c>
      <c r="CB65" s="45">
        <f>MAX(CB6:CB61)</f>
        <v>0.1812896</v>
      </c>
      <c r="CC65" s="45">
        <f>MAX(CC6:CC61)</f>
        <v>12.7426373</v>
      </c>
      <c r="CD65" s="45">
        <f>MAX(CD6:CD61)</f>
        <v>10.967123654687231</v>
      </c>
      <c r="CE65" s="2"/>
      <c r="CF65" s="2"/>
    </row>
    <row r="66" spans="1:84" s="6" customFormat="1" ht="15" x14ac:dyDescent="0.25">
      <c r="A66" s="62" t="s">
        <v>75</v>
      </c>
      <c r="B66" s="62"/>
      <c r="C66" s="30" t="s">
        <v>82</v>
      </c>
      <c r="D66" s="34" t="s">
        <v>67</v>
      </c>
      <c r="E66" s="35">
        <f>MIN(E5:E64)</f>
        <v>22.4416535483182</v>
      </c>
      <c r="F66" s="34">
        <f t="shared" ref="F66:S66" si="4">MIN(F5:F64)</f>
        <v>3.1009376127782402</v>
      </c>
      <c r="G66" s="34">
        <f t="shared" si="4"/>
        <v>-0.45288996047768898</v>
      </c>
      <c r="H66" s="34">
        <f t="shared" si="4"/>
        <v>0.70800838669058896</v>
      </c>
      <c r="I66" s="34" t="s">
        <v>67</v>
      </c>
      <c r="J66" s="34" t="s">
        <v>67</v>
      </c>
      <c r="K66" s="34" t="s">
        <v>67</v>
      </c>
      <c r="L66" s="36">
        <f t="shared" si="4"/>
        <v>76.5</v>
      </c>
      <c r="M66" s="36">
        <f t="shared" si="4"/>
        <v>76.5</v>
      </c>
      <c r="N66" s="36">
        <f t="shared" si="4"/>
        <v>76.5</v>
      </c>
      <c r="O66" s="36">
        <f t="shared" si="4"/>
        <v>18.807376094567498</v>
      </c>
      <c r="P66" s="36">
        <f t="shared" si="4"/>
        <v>30.141691154218801</v>
      </c>
      <c r="Q66" s="36">
        <f t="shared" si="4"/>
        <v>0.31269456935316498</v>
      </c>
      <c r="R66" s="36">
        <f t="shared" si="4"/>
        <v>1.0709097198201301</v>
      </c>
      <c r="S66" s="36">
        <f t="shared" si="4"/>
        <v>6.2512940454737196</v>
      </c>
      <c r="T66" s="37">
        <v>0</v>
      </c>
      <c r="U66" s="37">
        <v>0</v>
      </c>
      <c r="V66" s="37">
        <v>0</v>
      </c>
      <c r="W66" s="37">
        <v>0</v>
      </c>
      <c r="X66" s="38">
        <v>0</v>
      </c>
      <c r="Y66" s="38">
        <v>48.298572996706916</v>
      </c>
      <c r="Z66" s="38">
        <v>0</v>
      </c>
      <c r="AA66" s="38">
        <v>0</v>
      </c>
      <c r="AB66" s="38">
        <v>0</v>
      </c>
      <c r="AC66" s="38">
        <v>7.9884504331087607</v>
      </c>
      <c r="AD66" s="37">
        <v>0</v>
      </c>
      <c r="AE66" s="37">
        <v>0</v>
      </c>
      <c r="AF66" s="37">
        <v>0</v>
      </c>
      <c r="AG66" s="39">
        <f>MIN(AG5:AG64)</f>
        <v>0.33</v>
      </c>
      <c r="AH66" s="39">
        <f t="shared" ref="AH66:AK66" si="5">MIN(AH5:AH64)</f>
        <v>0.184</v>
      </c>
      <c r="AI66" s="39">
        <f t="shared" si="5"/>
        <v>0.19574468085106383</v>
      </c>
      <c r="AJ66" s="40">
        <f t="shared" si="5"/>
        <v>83.665338645418657</v>
      </c>
      <c r="AK66" s="40">
        <f t="shared" si="5"/>
        <v>0</v>
      </c>
      <c r="AL66" s="1">
        <f t="shared" ref="AL66:BZ66" si="6">MIN(AL5:AL64)</f>
        <v>6.31</v>
      </c>
      <c r="AM66" s="1">
        <f t="shared" si="6"/>
        <v>3</v>
      </c>
      <c r="AN66" s="1">
        <f t="shared" si="6"/>
        <v>98</v>
      </c>
      <c r="AO66" s="1">
        <f t="shared" si="6"/>
        <v>2</v>
      </c>
      <c r="AP66" s="1">
        <f t="shared" si="6"/>
        <v>0.2</v>
      </c>
      <c r="AQ66" s="17">
        <f t="shared" si="6"/>
        <v>0.06</v>
      </c>
      <c r="AR66" s="1">
        <f t="shared" si="6"/>
        <v>0.01</v>
      </c>
      <c r="AS66" s="16">
        <f t="shared" si="6"/>
        <v>39</v>
      </c>
      <c r="AT66" s="1">
        <f t="shared" si="6"/>
        <v>7.2</v>
      </c>
      <c r="AU66" s="16">
        <f t="shared" si="6"/>
        <v>55</v>
      </c>
      <c r="AV66" s="1">
        <f t="shared" si="6"/>
        <v>7.4</v>
      </c>
      <c r="AW66" s="1">
        <f t="shared" si="6"/>
        <v>3.48</v>
      </c>
      <c r="AX66" s="1">
        <f t="shared" si="6"/>
        <v>2</v>
      </c>
      <c r="AY66" s="17">
        <f t="shared" si="6"/>
        <v>0.06</v>
      </c>
      <c r="AZ66" s="1">
        <f t="shared" si="6"/>
        <v>0.85</v>
      </c>
      <c r="BA66" s="16">
        <f t="shared" si="6"/>
        <v>20.6</v>
      </c>
      <c r="BB66" s="16">
        <f t="shared" si="6"/>
        <v>66.5</v>
      </c>
      <c r="BC66" s="17">
        <f t="shared" si="6"/>
        <v>0.27</v>
      </c>
      <c r="BD66" s="16">
        <f t="shared" si="6"/>
        <v>94</v>
      </c>
      <c r="BE66" s="1">
        <f t="shared" si="6"/>
        <v>0.9</v>
      </c>
      <c r="BF66" s="1">
        <f t="shared" si="6"/>
        <v>0.56699999999999995</v>
      </c>
      <c r="BG66" s="1">
        <f t="shared" si="6"/>
        <v>14.4</v>
      </c>
      <c r="BH66" s="1">
        <f t="shared" si="6"/>
        <v>19.600000000000001</v>
      </c>
      <c r="BI66" s="19">
        <f t="shared" si="6"/>
        <v>3.5000000000000003E-2</v>
      </c>
      <c r="BJ66" s="16">
        <f t="shared" si="6"/>
        <v>24</v>
      </c>
      <c r="BK66" s="16">
        <f t="shared" si="6"/>
        <v>48.6</v>
      </c>
      <c r="BL66" s="1">
        <f t="shared" si="6"/>
        <v>0.5</v>
      </c>
      <c r="BM66" s="1">
        <f t="shared" si="6"/>
        <v>0.1</v>
      </c>
      <c r="BN66" s="1">
        <f t="shared" si="6"/>
        <v>7</v>
      </c>
      <c r="BO66" s="1">
        <f t="shared" si="6"/>
        <v>2.7</v>
      </c>
      <c r="BP66" s="16">
        <f t="shared" si="6"/>
        <v>45</v>
      </c>
      <c r="BQ66" s="1">
        <f t="shared" si="6"/>
        <v>1</v>
      </c>
      <c r="BR66" s="1">
        <f t="shared" si="6"/>
        <v>10.5</v>
      </c>
      <c r="BS66" s="17">
        <f t="shared" si="6"/>
        <v>0.46800000000000003</v>
      </c>
      <c r="BT66" s="1">
        <f t="shared" si="6"/>
        <v>0.5</v>
      </c>
      <c r="BU66" s="1">
        <f t="shared" si="6"/>
        <v>3.9</v>
      </c>
      <c r="BV66" s="16">
        <f t="shared" si="6"/>
        <v>76</v>
      </c>
      <c r="BW66" s="1">
        <f t="shared" si="6"/>
        <v>1.1000000000000001</v>
      </c>
      <c r="BX66" s="1">
        <f t="shared" si="6"/>
        <v>5.0999999999999996</v>
      </c>
      <c r="BY66" s="16">
        <f t="shared" si="6"/>
        <v>57</v>
      </c>
      <c r="BZ66" s="16">
        <f t="shared" si="6"/>
        <v>63.3</v>
      </c>
      <c r="CA66" s="45">
        <f>MIN(CA6:CA61)</f>
        <v>-26.376000000000001</v>
      </c>
      <c r="CB66" s="45">
        <f>MIN(CB6:CB61)</f>
        <v>4.9272000000000003E-2</v>
      </c>
      <c r="CC66" s="45">
        <f>MIN(CC6:CC61)</f>
        <v>7.7745469000000007</v>
      </c>
      <c r="CD66" s="45">
        <f>MIN(CD6:CD61)</f>
        <v>6.8871420780182895</v>
      </c>
      <c r="CE66" s="2"/>
    </row>
    <row r="67" spans="1:84" s="6" customFormat="1" ht="15" x14ac:dyDescent="0.3">
      <c r="A67" s="62" t="s">
        <v>76</v>
      </c>
      <c r="B67" s="62"/>
      <c r="C67" s="30" t="s">
        <v>82</v>
      </c>
      <c r="D67" s="34" t="s">
        <v>67</v>
      </c>
      <c r="E67" s="35">
        <f>AVERAGE(E5:E64)</f>
        <v>40.233415928200408</v>
      </c>
      <c r="F67" s="34">
        <f t="shared" ref="F67:S67" si="7">AVERAGE(F5:F64)</f>
        <v>3.9487590691183954</v>
      </c>
      <c r="G67" s="34">
        <f t="shared" si="7"/>
        <v>-4.4165509908335503E-2</v>
      </c>
      <c r="H67" s="34">
        <f t="shared" si="7"/>
        <v>0.89819750535774279</v>
      </c>
      <c r="I67" s="34" t="s">
        <v>67</v>
      </c>
      <c r="J67" s="34" t="s">
        <v>67</v>
      </c>
      <c r="K67" s="34" t="s">
        <v>67</v>
      </c>
      <c r="L67" s="36">
        <f t="shared" si="7"/>
        <v>130.96666666666667</v>
      </c>
      <c r="M67" s="36">
        <f t="shared" si="7"/>
        <v>130.71666666666667</v>
      </c>
      <c r="N67" s="36">
        <f t="shared" si="7"/>
        <v>505.27659574468083</v>
      </c>
      <c r="O67" s="36">
        <f t="shared" si="7"/>
        <v>40.404379246187865</v>
      </c>
      <c r="P67" s="36">
        <f t="shared" si="7"/>
        <v>59.595620753812128</v>
      </c>
      <c r="Q67" s="36">
        <f t="shared" si="7"/>
        <v>5.3776159979157248</v>
      </c>
      <c r="R67" s="36">
        <f t="shared" si="7"/>
        <v>5.234453957849345</v>
      </c>
      <c r="S67" s="36">
        <f t="shared" si="7"/>
        <v>17.783517899637697</v>
      </c>
      <c r="T67" s="37">
        <v>1.087306424932482</v>
      </c>
      <c r="U67" s="37">
        <v>0.77936961860805143</v>
      </c>
      <c r="V67" s="37">
        <v>0.69130398565636275</v>
      </c>
      <c r="W67" s="37">
        <v>2.6962924557959466E-2</v>
      </c>
      <c r="X67" s="38">
        <v>3.6537900881434435</v>
      </c>
      <c r="Y67" s="38">
        <v>72.192493506825883</v>
      </c>
      <c r="Z67" s="38">
        <v>0.1923713925654528</v>
      </c>
      <c r="AA67" s="38">
        <v>1.4984815191096756</v>
      </c>
      <c r="AB67" s="38">
        <v>1.9413010097417573</v>
      </c>
      <c r="AC67" s="38">
        <v>16.818316135488566</v>
      </c>
      <c r="AD67" s="37">
        <v>0.85028330710139144</v>
      </c>
      <c r="AE67" s="37">
        <v>0.26802008726898718</v>
      </c>
      <c r="AF67" s="37">
        <v>8.8490289430547972E-2</v>
      </c>
      <c r="AG67" s="39">
        <f>AVERAGE(AG5:AG64)</f>
        <v>0.91229999999999967</v>
      </c>
      <c r="AH67" s="39">
        <f t="shared" ref="AH67:AK67" si="8">AVERAGE(AH5:AH64)</f>
        <v>1.1308833333333332</v>
      </c>
      <c r="AI67" s="39">
        <f t="shared" si="8"/>
        <v>1.3817548481638189</v>
      </c>
      <c r="AJ67" s="40">
        <f t="shared" si="8"/>
        <v>89.744363065601107</v>
      </c>
      <c r="AK67" s="40">
        <f t="shared" si="8"/>
        <v>10.244045220269959</v>
      </c>
      <c r="AL67" s="1">
        <f t="shared" ref="AL67:BZ67" si="9">AVERAGE(AL5:AL64)</f>
        <v>8.9676666666666662</v>
      </c>
      <c r="AM67" s="1">
        <f t="shared" si="9"/>
        <v>9.5</v>
      </c>
      <c r="AN67" s="1">
        <f t="shared" si="9"/>
        <v>207.56666666666666</v>
      </c>
      <c r="AO67" s="1">
        <f t="shared" si="9"/>
        <v>2.5166666666666666</v>
      </c>
      <c r="AP67" s="1">
        <f t="shared" si="9"/>
        <v>0.27333333333333354</v>
      </c>
      <c r="AQ67" s="17">
        <f t="shared" si="9"/>
        <v>0.25366666666666682</v>
      </c>
      <c r="AR67" s="1">
        <f t="shared" si="9"/>
        <v>1.357666666666669</v>
      </c>
      <c r="AS67" s="16">
        <f t="shared" si="9"/>
        <v>73.316666666666663</v>
      </c>
      <c r="AT67" s="1">
        <f t="shared" si="9"/>
        <v>10.361666666666666</v>
      </c>
      <c r="AU67" s="16">
        <f t="shared" si="9"/>
        <v>64.566666666666663</v>
      </c>
      <c r="AV67" s="1">
        <f t="shared" si="9"/>
        <v>14.03</v>
      </c>
      <c r="AW67" s="1">
        <f t="shared" si="9"/>
        <v>4.5943333333333332</v>
      </c>
      <c r="AX67" s="1">
        <f t="shared" si="9"/>
        <v>3.4750000000000001</v>
      </c>
      <c r="AY67" s="17">
        <f t="shared" si="9"/>
        <v>9.2203389830508464E-2</v>
      </c>
      <c r="AZ67" s="1">
        <f t="shared" si="9"/>
        <v>1.5013333333333336</v>
      </c>
      <c r="BA67" s="16">
        <f t="shared" si="9"/>
        <v>36.085000000000001</v>
      </c>
      <c r="BB67" s="16">
        <f t="shared" si="9"/>
        <v>95.548333333333332</v>
      </c>
      <c r="BC67" s="17">
        <f t="shared" si="9"/>
        <v>0.8998333333333336</v>
      </c>
      <c r="BD67" s="16">
        <f t="shared" si="9"/>
        <v>361.6</v>
      </c>
      <c r="BE67" s="1">
        <f t="shared" si="9"/>
        <v>2.8233333333333324</v>
      </c>
      <c r="BF67" s="1">
        <f t="shared" si="9"/>
        <v>1.2644333333333329</v>
      </c>
      <c r="BG67" s="1">
        <f t="shared" si="9"/>
        <v>27.34</v>
      </c>
      <c r="BH67" s="1">
        <f t="shared" si="9"/>
        <v>25.046666666666663</v>
      </c>
      <c r="BI67" s="19">
        <f t="shared" si="9"/>
        <v>6.1449999999999991E-2</v>
      </c>
      <c r="BJ67" s="16">
        <f t="shared" si="9"/>
        <v>36.741666666666667</v>
      </c>
      <c r="BK67" s="16">
        <f t="shared" si="9"/>
        <v>77.451666666666682</v>
      </c>
      <c r="BL67" s="1">
        <f t="shared" si="9"/>
        <v>1.5166666666666668</v>
      </c>
      <c r="BM67" s="1">
        <f t="shared" si="9"/>
        <v>0.38499999999999995</v>
      </c>
      <c r="BN67" s="1">
        <f t="shared" si="9"/>
        <v>10.433333333333334</v>
      </c>
      <c r="BO67" s="1">
        <f t="shared" si="9"/>
        <v>6.4516666666666653</v>
      </c>
      <c r="BP67" s="16">
        <f t="shared" si="9"/>
        <v>75.150000000000006</v>
      </c>
      <c r="BQ67" s="1">
        <f t="shared" si="9"/>
        <v>1.8583333333333334</v>
      </c>
      <c r="BR67" s="1">
        <f t="shared" si="9"/>
        <v>15.778333333333336</v>
      </c>
      <c r="BS67" s="17">
        <f t="shared" si="9"/>
        <v>0.6658333333333335</v>
      </c>
      <c r="BT67" s="1">
        <f t="shared" si="9"/>
        <v>0.71000000000000063</v>
      </c>
      <c r="BU67" s="1">
        <f t="shared" si="9"/>
        <v>5.1666666666666652</v>
      </c>
      <c r="BV67" s="16">
        <f t="shared" si="9"/>
        <v>94.35</v>
      </c>
      <c r="BW67" s="1">
        <f t="shared" si="9"/>
        <v>1.675</v>
      </c>
      <c r="BX67" s="1">
        <f t="shared" si="9"/>
        <v>11.373333333333338</v>
      </c>
      <c r="BY67" s="16">
        <f t="shared" si="9"/>
        <v>331.76666666666665</v>
      </c>
      <c r="BZ67" s="16">
        <f t="shared" si="9"/>
        <v>114.36166666666664</v>
      </c>
      <c r="CA67" s="45">
        <f>AVERAGE(CA6:CA61)</f>
        <v>-23.538821428571428</v>
      </c>
      <c r="CB67" s="45">
        <f>AVERAGE(CB6:CB61)</f>
        <v>0.10094903571428573</v>
      </c>
      <c r="CC67" s="45">
        <f>AVERAGE(CC6:CC61)</f>
        <v>9.8803480464285709</v>
      </c>
      <c r="CD67" s="45">
        <f>AVERAGE(CD6:CD61)</f>
        <v>8.8210560753710627</v>
      </c>
    </row>
    <row r="68" spans="1:84" s="6" customFormat="1" ht="15" x14ac:dyDescent="0.3">
      <c r="A68" s="62" t="s">
        <v>77</v>
      </c>
      <c r="B68" s="62"/>
      <c r="C68" s="30" t="s">
        <v>82</v>
      </c>
      <c r="D68" s="34" t="s">
        <v>67</v>
      </c>
      <c r="E68" s="35">
        <f>STDEV(E5:E64)</f>
        <v>14.807690684540225</v>
      </c>
      <c r="F68" s="34">
        <f t="shared" ref="F68:S68" si="10">STDEV(F5:F64)</f>
        <v>0.46964349740482086</v>
      </c>
      <c r="G68" s="34">
        <f t="shared" si="10"/>
        <v>0.17897723132160431</v>
      </c>
      <c r="H68" s="34">
        <f t="shared" si="10"/>
        <v>0.13208455824428986</v>
      </c>
      <c r="I68" s="34" t="s">
        <v>67</v>
      </c>
      <c r="J68" s="34" t="s">
        <v>67</v>
      </c>
      <c r="K68" s="34" t="s">
        <v>67</v>
      </c>
      <c r="L68" s="36">
        <f t="shared" si="10"/>
        <v>34.53588979041686</v>
      </c>
      <c r="M68" s="36">
        <f t="shared" si="10"/>
        <v>107.73112193218986</v>
      </c>
      <c r="N68" s="36">
        <f t="shared" si="10"/>
        <v>160.79259556384775</v>
      </c>
      <c r="O68" s="36">
        <f t="shared" si="10"/>
        <v>15.014243896385725</v>
      </c>
      <c r="P68" s="36">
        <f t="shared" si="10"/>
        <v>15.014243896385773</v>
      </c>
      <c r="Q68" s="36">
        <f t="shared" si="10"/>
        <v>2.876047209887449</v>
      </c>
      <c r="R68" s="36">
        <f t="shared" si="10"/>
        <v>2.9699622213163885</v>
      </c>
      <c r="S68" s="36">
        <f t="shared" si="10"/>
        <v>8.7900477358608935</v>
      </c>
      <c r="T68" s="37">
        <v>1.4083749626763267</v>
      </c>
      <c r="U68" s="37">
        <v>1.1748869265607418</v>
      </c>
      <c r="V68" s="37">
        <v>1.4884124480944063</v>
      </c>
      <c r="W68" s="37">
        <v>0.14786979613617532</v>
      </c>
      <c r="X68" s="38">
        <v>3.2626976454366945</v>
      </c>
      <c r="Y68" s="38">
        <v>7.4964758287287987</v>
      </c>
      <c r="Z68" s="38">
        <v>0.5749908130707535</v>
      </c>
      <c r="AA68" s="38">
        <v>2.509234297982804</v>
      </c>
      <c r="AB68" s="38">
        <v>1.2081066898523198</v>
      </c>
      <c r="AC68" s="38">
        <v>4.839418487451689</v>
      </c>
      <c r="AD68" s="37">
        <v>1.3421850173044669</v>
      </c>
      <c r="AE68" s="37">
        <v>0.88486113668826682</v>
      </c>
      <c r="AF68" s="37">
        <v>0.30968546113179896</v>
      </c>
      <c r="AG68" s="39">
        <f>STDEV(AG5:AG64)</f>
        <v>0.45264938727077791</v>
      </c>
      <c r="AH68" s="39">
        <f t="shared" ref="AH68:AK68" si="11">STDEV(AH5:AH64)</f>
        <v>0.76044966830330041</v>
      </c>
      <c r="AI68" s="39">
        <f t="shared" si="11"/>
        <v>1.1926559482958412</v>
      </c>
      <c r="AJ68" s="39">
        <f t="shared" si="11"/>
        <v>4.1586417932878499</v>
      </c>
      <c r="AK68" s="39">
        <f t="shared" si="11"/>
        <v>4.1672622219474844</v>
      </c>
      <c r="AL68" s="1">
        <f t="shared" ref="AL68:BZ68" si="12">STDEV(AL5:AL64)</f>
        <v>1.8436830922457288</v>
      </c>
      <c r="AM68" s="1">
        <f t="shared" si="12"/>
        <v>4.9523149868332847</v>
      </c>
      <c r="AN68" s="1">
        <f t="shared" si="12"/>
        <v>72.028564641354521</v>
      </c>
      <c r="AO68" s="1">
        <f t="shared" si="12"/>
        <v>0.50393928429909818</v>
      </c>
      <c r="AP68" s="1">
        <f t="shared" si="12"/>
        <v>5.1639777949430692E-2</v>
      </c>
      <c r="AQ68" s="17">
        <f t="shared" si="12"/>
        <v>0.17203632516169706</v>
      </c>
      <c r="AR68" s="1">
        <f t="shared" si="12"/>
        <v>1.7420379324779569</v>
      </c>
      <c r="AS68" s="16">
        <f t="shared" si="12"/>
        <v>16.141841268827502</v>
      </c>
      <c r="AT68" s="1">
        <f t="shared" si="12"/>
        <v>1.9208130046597673</v>
      </c>
      <c r="AU68" s="16">
        <f t="shared" si="12"/>
        <v>5.558217817856228</v>
      </c>
      <c r="AV68" s="1">
        <f t="shared" si="12"/>
        <v>5.9384783761270805</v>
      </c>
      <c r="AW68" s="1">
        <f t="shared" si="12"/>
        <v>0.46587030517402134</v>
      </c>
      <c r="AX68" s="1">
        <f t="shared" si="12"/>
        <v>1.4070795575787214</v>
      </c>
      <c r="AY68" s="17">
        <f t="shared" si="12"/>
        <v>2.414523559843711E-2</v>
      </c>
      <c r="AZ68" s="1">
        <f t="shared" si="12"/>
        <v>0.37081891357732205</v>
      </c>
      <c r="BA68" s="16">
        <f t="shared" si="12"/>
        <v>7.5441261245455369</v>
      </c>
      <c r="BB68" s="16">
        <f t="shared" si="12"/>
        <v>14.839599926841148</v>
      </c>
      <c r="BC68" s="17">
        <f t="shared" si="12"/>
        <v>0.49157474961929903</v>
      </c>
      <c r="BD68" s="16">
        <f t="shared" si="12"/>
        <v>204.52020744717939</v>
      </c>
      <c r="BE68" s="1">
        <f t="shared" si="12"/>
        <v>1.7017803904073949</v>
      </c>
      <c r="BF68" s="1">
        <f t="shared" si="12"/>
        <v>0.47318919306064017</v>
      </c>
      <c r="BG68" s="1">
        <f t="shared" si="12"/>
        <v>11.571387857519627</v>
      </c>
      <c r="BH68" s="1">
        <f t="shared" si="12"/>
        <v>2.8391611715773157</v>
      </c>
      <c r="BI68" s="19">
        <f t="shared" si="12"/>
        <v>1.3899670767958096E-2</v>
      </c>
      <c r="BJ68" s="16">
        <f t="shared" si="12"/>
        <v>6.9160410853164365</v>
      </c>
      <c r="BK68" s="16">
        <f t="shared" si="12"/>
        <v>14.828196819032035</v>
      </c>
      <c r="BL68" s="1">
        <f t="shared" si="12"/>
        <v>0.87394811672917017</v>
      </c>
      <c r="BM68" s="1">
        <f t="shared" si="12"/>
        <v>0.16957074419880172</v>
      </c>
      <c r="BN68" s="1">
        <f t="shared" si="12"/>
        <v>1.7502219391146359</v>
      </c>
      <c r="BO68" s="1">
        <f t="shared" si="12"/>
        <v>1.7207105023124583</v>
      </c>
      <c r="BP68" s="16">
        <f t="shared" si="12"/>
        <v>17.552656856210252</v>
      </c>
      <c r="BQ68" s="1">
        <f t="shared" si="12"/>
        <v>0.78832404648081511</v>
      </c>
      <c r="BR68" s="1">
        <f t="shared" si="12"/>
        <v>3.6528183531218597</v>
      </c>
      <c r="BS68" s="17">
        <f t="shared" si="12"/>
        <v>0.19135840600303464</v>
      </c>
      <c r="BT68" s="1">
        <f t="shared" si="12"/>
        <v>0.12581934856998309</v>
      </c>
      <c r="BU68" s="1">
        <f t="shared" si="12"/>
        <v>1.2325619820309386</v>
      </c>
      <c r="BV68" s="16">
        <f t="shared" si="12"/>
        <v>13.900158516350142</v>
      </c>
      <c r="BW68" s="1">
        <f t="shared" si="12"/>
        <v>0.45234792369126114</v>
      </c>
      <c r="BX68" s="1">
        <f t="shared" si="12"/>
        <v>3.416007515306811</v>
      </c>
      <c r="BY68" s="16">
        <f t="shared" si="12"/>
        <v>355.05303335864505</v>
      </c>
      <c r="BZ68" s="16">
        <f t="shared" si="12"/>
        <v>47.768176384924388</v>
      </c>
      <c r="CA68" s="45">
        <f>STDEV(CA6:CA61)</f>
        <v>1.4303801373416745</v>
      </c>
      <c r="CB68" s="45">
        <f>STDEV(CB6:CB61)</f>
        <v>4.4451136539085806E-2</v>
      </c>
      <c r="CC68" s="45">
        <f>STDEV(CC6:CC61)</f>
        <v>1.2748074108552772</v>
      </c>
      <c r="CD68" s="45">
        <f>STDEV(CD6:CD61)</f>
        <v>1.0140301969908747</v>
      </c>
    </row>
    <row r="70" spans="1:84" x14ac:dyDescent="0.25">
      <c r="A70" s="3" t="s">
        <v>166</v>
      </c>
    </row>
    <row r="71" spans="1:84" x14ac:dyDescent="0.25">
      <c r="A71" s="63" t="s">
        <v>101</v>
      </c>
      <c r="B71" s="63"/>
      <c r="C71" s="63"/>
      <c r="D71" s="63"/>
      <c r="E71" s="63"/>
      <c r="F71" s="63"/>
      <c r="G71" s="63"/>
      <c r="H71" s="63"/>
      <c r="I71" s="63"/>
      <c r="J71" s="63"/>
    </row>
    <row r="72" spans="1:84" ht="4.8" customHeight="1" x14ac:dyDescent="0.25">
      <c r="A72" s="63"/>
      <c r="B72" s="63"/>
      <c r="C72" s="63"/>
      <c r="D72" s="63"/>
      <c r="E72" s="63"/>
      <c r="F72" s="63"/>
      <c r="G72" s="63"/>
      <c r="H72" s="63"/>
      <c r="I72" s="63"/>
      <c r="J72" s="63"/>
    </row>
  </sheetData>
  <mergeCells count="7">
    <mergeCell ref="A68:B68"/>
    <mergeCell ref="A71:J72"/>
    <mergeCell ref="CD3:CD4"/>
    <mergeCell ref="AI3:AI4"/>
    <mergeCell ref="A65:B65"/>
    <mergeCell ref="A66:B66"/>
    <mergeCell ref="A67:B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Sed.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</dc:creator>
  <cp:lastModifiedBy>Gina</cp:lastModifiedBy>
  <dcterms:created xsi:type="dcterms:W3CDTF">2019-12-24T07:50:50Z</dcterms:created>
  <dcterms:modified xsi:type="dcterms:W3CDTF">2022-02-28T10:47:10Z</dcterms:modified>
</cp:coreProperties>
</file>