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hD defence Documents\Phd thesis draft\Papers\Mennas comment Manuscript_4\corrected RT\"/>
    </mc:Choice>
  </mc:AlternateContent>
  <bookViews>
    <workbookView xWindow="0" yWindow="0" windowWidth="28800" windowHeight="12300"/>
  </bookViews>
  <sheets>
    <sheet name="SLC38A10KO AND WT" sheetId="1" r:id="rId1"/>
    <sheet name="Starved SLC38A10KO AND  WT " sheetId="2" r:id="rId2"/>
    <sheet name="Refeed SLC38A10KO AND  WT" sheetId="3" r:id="rId3"/>
    <sheet name="COMBINE SLC38A10KO V WT CHANGES" sheetId="4" r:id="rId4"/>
    <sheet name="Phospho-protein Fold change" sheetId="10" r:id="rId5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N7" i="1"/>
  <c r="N7" i="2"/>
  <c r="M7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N7" i="3"/>
  <c r="M7" i="3"/>
  <c r="L53" i="10"/>
  <c r="K53" i="10"/>
  <c r="J53" i="10"/>
  <c r="H53" i="10"/>
  <c r="G53" i="10"/>
  <c r="F53" i="10"/>
  <c r="L52" i="10"/>
  <c r="K52" i="10"/>
  <c r="J52" i="10"/>
  <c r="H52" i="10"/>
  <c r="G52" i="10"/>
  <c r="F52" i="10"/>
  <c r="L51" i="10"/>
  <c r="K51" i="10"/>
  <c r="J51" i="10"/>
  <c r="H51" i="10"/>
  <c r="G51" i="10"/>
  <c r="F51" i="10"/>
  <c r="L50" i="10"/>
  <c r="K50" i="10"/>
  <c r="J50" i="10"/>
  <c r="H50" i="10"/>
  <c r="G50" i="10"/>
  <c r="F50" i="10"/>
  <c r="L49" i="10"/>
  <c r="K49" i="10"/>
  <c r="J49" i="10"/>
  <c r="H49" i="10"/>
  <c r="G49" i="10"/>
  <c r="F49" i="10"/>
  <c r="L48" i="10"/>
  <c r="K48" i="10"/>
  <c r="J48" i="10"/>
  <c r="H48" i="10"/>
  <c r="G48" i="10"/>
  <c r="F48" i="10"/>
  <c r="L47" i="10"/>
  <c r="K47" i="10"/>
  <c r="J47" i="10"/>
  <c r="H47" i="10"/>
  <c r="G47" i="10"/>
  <c r="F47" i="10"/>
  <c r="L46" i="10"/>
  <c r="K46" i="10"/>
  <c r="J46" i="10"/>
  <c r="H46" i="10"/>
  <c r="G46" i="10"/>
  <c r="F46" i="10"/>
  <c r="L45" i="10"/>
  <c r="K45" i="10"/>
  <c r="J45" i="10"/>
  <c r="H45" i="10"/>
  <c r="G45" i="10"/>
  <c r="F45" i="10"/>
  <c r="L44" i="10"/>
  <c r="K44" i="10"/>
  <c r="J44" i="10"/>
  <c r="H44" i="10"/>
  <c r="G44" i="10"/>
  <c r="F44" i="10"/>
  <c r="L43" i="10"/>
  <c r="K43" i="10"/>
  <c r="J43" i="10"/>
  <c r="H43" i="10"/>
  <c r="G43" i="10"/>
  <c r="F43" i="10"/>
  <c r="L42" i="10"/>
  <c r="K42" i="10"/>
  <c r="J42" i="10"/>
  <c r="H42" i="10"/>
  <c r="G42" i="10"/>
  <c r="F42" i="10"/>
  <c r="L41" i="10"/>
  <c r="K41" i="10"/>
  <c r="J41" i="10"/>
  <c r="H41" i="10"/>
  <c r="G41" i="10"/>
  <c r="F41" i="10"/>
  <c r="L40" i="10"/>
  <c r="K40" i="10"/>
  <c r="J40" i="10"/>
  <c r="H40" i="10"/>
  <c r="G40" i="10"/>
  <c r="F40" i="10"/>
  <c r="L39" i="10"/>
  <c r="K39" i="10"/>
  <c r="J39" i="10"/>
  <c r="H39" i="10"/>
  <c r="G39" i="10"/>
  <c r="F39" i="10"/>
  <c r="L38" i="10"/>
  <c r="K38" i="10"/>
  <c r="J38" i="10"/>
  <c r="H38" i="10"/>
  <c r="G38" i="10"/>
  <c r="F38" i="10"/>
  <c r="L37" i="10"/>
  <c r="K37" i="10"/>
  <c r="J37" i="10"/>
  <c r="H37" i="10"/>
  <c r="G37" i="10"/>
  <c r="F37" i="10"/>
  <c r="L36" i="10"/>
  <c r="K36" i="10"/>
  <c r="J36" i="10"/>
  <c r="H36" i="10"/>
  <c r="G36" i="10"/>
  <c r="F36" i="10"/>
  <c r="L35" i="10"/>
  <c r="K35" i="10"/>
  <c r="J35" i="10"/>
  <c r="H35" i="10"/>
  <c r="G35" i="10"/>
  <c r="F35" i="10"/>
  <c r="L34" i="10"/>
  <c r="K34" i="10"/>
  <c r="J34" i="10"/>
  <c r="H34" i="10"/>
  <c r="G34" i="10"/>
  <c r="F34" i="10"/>
  <c r="L33" i="10"/>
  <c r="K33" i="10"/>
  <c r="J33" i="10"/>
  <c r="H33" i="10"/>
  <c r="G33" i="10"/>
  <c r="F33" i="10"/>
  <c r="L32" i="10"/>
  <c r="K32" i="10"/>
  <c r="J32" i="10"/>
  <c r="H32" i="10"/>
  <c r="G32" i="10"/>
  <c r="F32" i="10"/>
  <c r="L31" i="10"/>
  <c r="K31" i="10"/>
  <c r="J31" i="10"/>
  <c r="H31" i="10"/>
  <c r="G31" i="10"/>
  <c r="F31" i="10"/>
  <c r="L30" i="10"/>
  <c r="K30" i="10"/>
  <c r="J30" i="10"/>
  <c r="H30" i="10"/>
  <c r="G30" i="10"/>
  <c r="F30" i="10"/>
  <c r="L29" i="10"/>
  <c r="K29" i="10"/>
  <c r="J29" i="10"/>
  <c r="H29" i="10"/>
  <c r="G29" i="10"/>
  <c r="F29" i="10"/>
  <c r="L28" i="10"/>
  <c r="K28" i="10"/>
  <c r="J28" i="10"/>
  <c r="H28" i="10"/>
  <c r="G28" i="10"/>
  <c r="F28" i="10"/>
  <c r="L27" i="10"/>
  <c r="K27" i="10"/>
  <c r="J27" i="10"/>
  <c r="H27" i="10"/>
  <c r="G27" i="10"/>
  <c r="F27" i="10"/>
  <c r="L26" i="10"/>
  <c r="K26" i="10"/>
  <c r="J26" i="10"/>
  <c r="H26" i="10"/>
  <c r="G26" i="10"/>
  <c r="F26" i="10"/>
  <c r="L25" i="10"/>
  <c r="K25" i="10"/>
  <c r="J25" i="10"/>
  <c r="H25" i="10"/>
  <c r="G25" i="10"/>
  <c r="F25" i="10"/>
  <c r="L24" i="10"/>
  <c r="K24" i="10"/>
  <c r="J24" i="10"/>
  <c r="H24" i="10"/>
  <c r="G24" i="10"/>
  <c r="F24" i="10"/>
  <c r="L23" i="10"/>
  <c r="K23" i="10"/>
  <c r="J23" i="10"/>
  <c r="H23" i="10"/>
  <c r="G23" i="10"/>
  <c r="F23" i="10"/>
  <c r="L22" i="10"/>
  <c r="K22" i="10"/>
  <c r="J22" i="10"/>
  <c r="H22" i="10"/>
  <c r="G22" i="10"/>
  <c r="F22" i="10"/>
  <c r="L21" i="10"/>
  <c r="K21" i="10"/>
  <c r="J21" i="10"/>
  <c r="H21" i="10"/>
  <c r="G21" i="10"/>
  <c r="F21" i="10"/>
  <c r="L20" i="10"/>
  <c r="K20" i="10"/>
  <c r="J20" i="10"/>
  <c r="H20" i="10"/>
  <c r="G20" i="10"/>
  <c r="F20" i="10"/>
  <c r="L19" i="10"/>
  <c r="K19" i="10"/>
  <c r="J19" i="10"/>
  <c r="H19" i="10"/>
  <c r="G19" i="10"/>
  <c r="F19" i="10"/>
  <c r="L18" i="10"/>
  <c r="K18" i="10"/>
  <c r="J18" i="10"/>
  <c r="H18" i="10"/>
  <c r="G18" i="10"/>
  <c r="F18" i="10"/>
  <c r="L17" i="10"/>
  <c r="K17" i="10"/>
  <c r="J17" i="10"/>
  <c r="H17" i="10"/>
  <c r="G17" i="10"/>
  <c r="F17" i="10"/>
  <c r="L16" i="10"/>
  <c r="K16" i="10"/>
  <c r="J16" i="10"/>
  <c r="H16" i="10"/>
  <c r="G16" i="10"/>
  <c r="F16" i="10"/>
  <c r="L15" i="10"/>
  <c r="K15" i="10"/>
  <c r="J15" i="10"/>
  <c r="H15" i="10"/>
  <c r="G15" i="10"/>
  <c r="F15" i="10"/>
  <c r="L14" i="10"/>
  <c r="K14" i="10"/>
  <c r="J14" i="10"/>
  <c r="H14" i="10"/>
  <c r="G14" i="10"/>
  <c r="F14" i="10"/>
  <c r="L13" i="10"/>
  <c r="K13" i="10"/>
  <c r="J13" i="10"/>
  <c r="H13" i="10"/>
  <c r="G13" i="10"/>
  <c r="F13" i="10"/>
  <c r="L12" i="10"/>
  <c r="K12" i="10"/>
  <c r="J12" i="10"/>
  <c r="H12" i="10"/>
  <c r="G12" i="10"/>
  <c r="F12" i="10"/>
  <c r="L11" i="10"/>
  <c r="K11" i="10"/>
  <c r="J11" i="10"/>
  <c r="H11" i="10"/>
  <c r="G11" i="10"/>
  <c r="F11" i="10"/>
  <c r="L10" i="10"/>
  <c r="K10" i="10"/>
  <c r="J10" i="10"/>
  <c r="H10" i="10"/>
  <c r="G10" i="10"/>
  <c r="F10" i="10"/>
  <c r="L9" i="10"/>
  <c r="K9" i="10"/>
  <c r="J9" i="10"/>
  <c r="H9" i="10"/>
  <c r="G9" i="10"/>
  <c r="F9" i="10"/>
  <c r="L8" i="10"/>
  <c r="K8" i="10"/>
  <c r="J8" i="10"/>
  <c r="H8" i="10"/>
  <c r="G8" i="10"/>
  <c r="F8" i="10"/>
  <c r="L7" i="10"/>
  <c r="K7" i="10"/>
  <c r="J7" i="10"/>
  <c r="H7" i="10"/>
  <c r="G7" i="10"/>
  <c r="F7" i="10"/>
  <c r="L6" i="10"/>
  <c r="K6" i="10"/>
  <c r="J6" i="10"/>
  <c r="H6" i="10"/>
  <c r="G6" i="10"/>
  <c r="F6" i="10"/>
  <c r="L5" i="10"/>
  <c r="K5" i="10"/>
  <c r="J5" i="10"/>
  <c r="H5" i="10"/>
  <c r="G5" i="10"/>
  <c r="F5" i="10"/>
  <c r="L4" i="10"/>
  <c r="K4" i="10"/>
  <c r="J4" i="10"/>
  <c r="H4" i="10"/>
  <c r="G4" i="10"/>
  <c r="F4" i="10"/>
  <c r="L3" i="10"/>
  <c r="K3" i="10"/>
  <c r="J3" i="10"/>
  <c r="H3" i="10"/>
  <c r="G3" i="10"/>
  <c r="F3" i="10"/>
  <c r="B4" i="1"/>
  <c r="H7" i="1"/>
  <c r="C4" i="3"/>
  <c r="I31" i="3"/>
  <c r="B4" i="3"/>
  <c r="H7" i="3"/>
  <c r="H36" i="3"/>
  <c r="C4" i="2"/>
  <c r="I105" i="2"/>
  <c r="B4" i="2"/>
  <c r="H96" i="2"/>
  <c r="C4" i="1"/>
  <c r="I144" i="1"/>
  <c r="H144" i="1"/>
  <c r="K144" i="1"/>
  <c r="H146" i="1"/>
  <c r="K146" i="1"/>
  <c r="I113" i="3"/>
  <c r="H113" i="3"/>
  <c r="K113" i="3"/>
  <c r="I89" i="3"/>
  <c r="H132" i="3"/>
  <c r="I15" i="3"/>
  <c r="I140" i="3"/>
  <c r="I81" i="3"/>
  <c r="I121" i="3"/>
  <c r="I145" i="3"/>
  <c r="H14" i="3"/>
  <c r="H60" i="3"/>
  <c r="H76" i="3"/>
  <c r="H124" i="3"/>
  <c r="H137" i="3"/>
  <c r="H125" i="3"/>
  <c r="H117" i="3"/>
  <c r="H89" i="3"/>
  <c r="H77" i="3"/>
  <c r="H65" i="3"/>
  <c r="H61" i="3"/>
  <c r="H134" i="3"/>
  <c r="H118" i="3"/>
  <c r="H114" i="3"/>
  <c r="I114" i="3"/>
  <c r="K114" i="3"/>
  <c r="H110" i="3"/>
  <c r="H78" i="3"/>
  <c r="H66" i="3"/>
  <c r="I66" i="3"/>
  <c r="K66" i="3"/>
  <c r="H54" i="3"/>
  <c r="H50" i="3"/>
  <c r="H13" i="3"/>
  <c r="I18" i="3"/>
  <c r="H25" i="3"/>
  <c r="H33" i="3"/>
  <c r="I36" i="3"/>
  <c r="K36" i="3"/>
  <c r="I44" i="3"/>
  <c r="H55" i="3"/>
  <c r="H79" i="3"/>
  <c r="I92" i="3"/>
  <c r="H95" i="3"/>
  <c r="I100" i="3"/>
  <c r="H127" i="3"/>
  <c r="I132" i="3"/>
  <c r="H143" i="3"/>
  <c r="I142" i="3"/>
  <c r="I134" i="3"/>
  <c r="K134" i="3"/>
  <c r="I130" i="3"/>
  <c r="I118" i="3"/>
  <c r="I110" i="3"/>
  <c r="K110" i="3"/>
  <c r="I102" i="3"/>
  <c r="I98" i="3"/>
  <c r="I86" i="3"/>
  <c r="I78" i="3"/>
  <c r="K78" i="3"/>
  <c r="I70" i="3"/>
  <c r="I58" i="3"/>
  <c r="I50" i="3"/>
  <c r="I38" i="3"/>
  <c r="I143" i="3"/>
  <c r="K143" i="3"/>
  <c r="I135" i="3"/>
  <c r="I131" i="3"/>
  <c r="I119" i="3"/>
  <c r="I111" i="3"/>
  <c r="I103" i="3"/>
  <c r="I99" i="3"/>
  <c r="I91" i="3"/>
  <c r="I83" i="3"/>
  <c r="I71" i="3"/>
  <c r="I67" i="3"/>
  <c r="I59" i="3"/>
  <c r="I55" i="3"/>
  <c r="I51" i="3"/>
  <c r="I39" i="3"/>
  <c r="I9" i="3"/>
  <c r="I13" i="3"/>
  <c r="I17" i="3"/>
  <c r="I21" i="3"/>
  <c r="I33" i="3"/>
  <c r="I37" i="3"/>
  <c r="I45" i="3"/>
  <c r="H48" i="3"/>
  <c r="I77" i="3"/>
  <c r="K77" i="3"/>
  <c r="H80" i="3"/>
  <c r="H88" i="3"/>
  <c r="I88" i="3"/>
  <c r="K88" i="3"/>
  <c r="I93" i="3"/>
  <c r="I101" i="3"/>
  <c r="I109" i="3"/>
  <c r="I125" i="3"/>
  <c r="I133" i="3"/>
  <c r="H11" i="3"/>
  <c r="I16" i="3"/>
  <c r="H19" i="3"/>
  <c r="I24" i="3"/>
  <c r="I28" i="3"/>
  <c r="H31" i="3"/>
  <c r="I32" i="3"/>
  <c r="H35" i="3"/>
  <c r="I48" i="3"/>
  <c r="I56" i="3"/>
  <c r="I64" i="3"/>
  <c r="H67" i="3"/>
  <c r="K67" i="3"/>
  <c r="I72" i="3"/>
  <c r="I80" i="3"/>
  <c r="K80" i="3"/>
  <c r="H99" i="3"/>
  <c r="I104" i="3"/>
  <c r="I112" i="3"/>
  <c r="H115" i="3"/>
  <c r="I120" i="3"/>
  <c r="I144" i="3"/>
  <c r="I15" i="2"/>
  <c r="I57" i="2"/>
  <c r="I31" i="2"/>
  <c r="I121" i="2"/>
  <c r="I89" i="2"/>
  <c r="I26" i="2"/>
  <c r="I34" i="2"/>
  <c r="I85" i="2"/>
  <c r="I101" i="2"/>
  <c r="I130" i="2"/>
  <c r="I122" i="2"/>
  <c r="I118" i="2"/>
  <c r="I110" i="2"/>
  <c r="I94" i="2"/>
  <c r="I82" i="2"/>
  <c r="I62" i="2"/>
  <c r="I58" i="2"/>
  <c r="I50" i="2"/>
  <c r="I46" i="2"/>
  <c r="I38" i="2"/>
  <c r="I135" i="2"/>
  <c r="I119" i="2"/>
  <c r="I111" i="2"/>
  <c r="I107" i="2"/>
  <c r="I103" i="2"/>
  <c r="I99" i="2"/>
  <c r="I91" i="2"/>
  <c r="I71" i="2"/>
  <c r="I67" i="2"/>
  <c r="I63" i="2"/>
  <c r="I55" i="2"/>
  <c r="I47" i="2"/>
  <c r="I144" i="2"/>
  <c r="I124" i="2"/>
  <c r="I120" i="2"/>
  <c r="I112" i="2"/>
  <c r="I108" i="2"/>
  <c r="I96" i="2"/>
  <c r="I76" i="2"/>
  <c r="I60" i="2"/>
  <c r="I56" i="2"/>
  <c r="I48" i="2"/>
  <c r="I40" i="2"/>
  <c r="I9" i="2"/>
  <c r="I17" i="2"/>
  <c r="I33" i="2"/>
  <c r="I49" i="2"/>
  <c r="I81" i="2"/>
  <c r="I145" i="2"/>
  <c r="I16" i="2"/>
  <c r="I24" i="2"/>
  <c r="I32" i="2"/>
  <c r="I45" i="2"/>
  <c r="I61" i="2"/>
  <c r="I109" i="2"/>
  <c r="H8" i="1"/>
  <c r="I8" i="1"/>
  <c r="K8" i="1"/>
  <c r="I23" i="1"/>
  <c r="I30" i="1"/>
  <c r="H30" i="1"/>
  <c r="K30" i="1"/>
  <c r="I36" i="1"/>
  <c r="I66" i="1"/>
  <c r="H66" i="1"/>
  <c r="K66" i="1"/>
  <c r="I79" i="1"/>
  <c r="I87" i="1"/>
  <c r="H87" i="1"/>
  <c r="K87" i="1"/>
  <c r="I94" i="1"/>
  <c r="H94" i="1"/>
  <c r="K94" i="1"/>
  <c r="I122" i="1"/>
  <c r="I136" i="1"/>
  <c r="H136" i="1"/>
  <c r="K136" i="1"/>
  <c r="I143" i="1"/>
  <c r="H143" i="1"/>
  <c r="K143" i="1"/>
  <c r="I10" i="1"/>
  <c r="I39" i="1"/>
  <c r="I52" i="1"/>
  <c r="I60" i="1"/>
  <c r="H60" i="1"/>
  <c r="K60" i="1"/>
  <c r="I67" i="1"/>
  <c r="I95" i="1"/>
  <c r="I110" i="1"/>
  <c r="I116" i="1"/>
  <c r="I124" i="1"/>
  <c r="H124" i="1"/>
  <c r="K124" i="1"/>
  <c r="I12" i="1"/>
  <c r="I26" i="1"/>
  <c r="H26" i="1"/>
  <c r="K26" i="1"/>
  <c r="I34" i="1"/>
  <c r="I40" i="1"/>
  <c r="I68" i="1"/>
  <c r="I83" i="1"/>
  <c r="I90" i="1"/>
  <c r="H90" i="1"/>
  <c r="K90" i="1"/>
  <c r="I98" i="1"/>
  <c r="I126" i="1"/>
  <c r="I140" i="1"/>
  <c r="I7" i="1"/>
  <c r="K7" i="1"/>
  <c r="I14" i="1"/>
  <c r="I42" i="1"/>
  <c r="I56" i="1"/>
  <c r="I63" i="1"/>
  <c r="I71" i="1"/>
  <c r="I99" i="1"/>
  <c r="I114" i="1"/>
  <c r="H114" i="1"/>
  <c r="K114" i="1"/>
  <c r="I120" i="1"/>
  <c r="H120" i="1"/>
  <c r="K120" i="1"/>
  <c r="I127" i="1"/>
  <c r="I16" i="1"/>
  <c r="I27" i="1"/>
  <c r="I32" i="1"/>
  <c r="I38" i="1"/>
  <c r="I59" i="1"/>
  <c r="H59" i="1"/>
  <c r="K59" i="1"/>
  <c r="I70" i="1"/>
  <c r="H70" i="1"/>
  <c r="K70" i="1"/>
  <c r="I75" i="1"/>
  <c r="H75" i="1"/>
  <c r="K75" i="1"/>
  <c r="I80" i="1"/>
  <c r="I102" i="1"/>
  <c r="I112" i="1"/>
  <c r="I118" i="1"/>
  <c r="I123" i="1"/>
  <c r="H111" i="1"/>
  <c r="H34" i="1"/>
  <c r="H98" i="1"/>
  <c r="H130" i="1"/>
  <c r="H79" i="1"/>
  <c r="H31" i="1"/>
  <c r="H63" i="1"/>
  <c r="H95" i="1"/>
  <c r="H127" i="1"/>
  <c r="H15" i="1"/>
  <c r="H47" i="1"/>
  <c r="H18" i="1"/>
  <c r="H50" i="1"/>
  <c r="H82" i="1"/>
  <c r="H140" i="1"/>
  <c r="H132" i="1"/>
  <c r="H128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56" i="1"/>
  <c r="K56" i="1"/>
  <c r="H52" i="1"/>
  <c r="K52" i="1"/>
  <c r="H48" i="1"/>
  <c r="H44" i="1"/>
  <c r="H40" i="1"/>
  <c r="H36" i="1"/>
  <c r="K36" i="1"/>
  <c r="H32" i="1"/>
  <c r="H28" i="1"/>
  <c r="H24" i="1"/>
  <c r="H20" i="1"/>
  <c r="H16" i="1"/>
  <c r="H12" i="1"/>
  <c r="H142" i="1"/>
  <c r="H135" i="1"/>
  <c r="H133" i="1"/>
  <c r="H126" i="1"/>
  <c r="K126" i="1"/>
  <c r="H119" i="1"/>
  <c r="H117" i="1"/>
  <c r="H110" i="1"/>
  <c r="H103" i="1"/>
  <c r="H101" i="1"/>
  <c r="H85" i="1"/>
  <c r="H78" i="1"/>
  <c r="H71" i="1"/>
  <c r="H69" i="1"/>
  <c r="H62" i="1"/>
  <c r="H55" i="1"/>
  <c r="H53" i="1"/>
  <c r="H46" i="1"/>
  <c r="H39" i="1"/>
  <c r="K39" i="1"/>
  <c r="H37" i="1"/>
  <c r="H23" i="1"/>
  <c r="H21" i="1"/>
  <c r="H14" i="1"/>
  <c r="H145" i="1"/>
  <c r="H138" i="1"/>
  <c r="H131" i="1"/>
  <c r="H129" i="1"/>
  <c r="H122" i="1"/>
  <c r="H115" i="1"/>
  <c r="H113" i="1"/>
  <c r="H106" i="1"/>
  <c r="H99" i="1"/>
  <c r="K99" i="1"/>
  <c r="H97" i="1"/>
  <c r="H83" i="1"/>
  <c r="H81" i="1"/>
  <c r="H74" i="1"/>
  <c r="H67" i="1"/>
  <c r="K67" i="1"/>
  <c r="H65" i="1"/>
  <c r="H58" i="1"/>
  <c r="H51" i="1"/>
  <c r="H49" i="1"/>
  <c r="H42" i="1"/>
  <c r="H35" i="1"/>
  <c r="H33" i="1"/>
  <c r="H19" i="1"/>
  <c r="H17" i="1"/>
  <c r="H10" i="1"/>
  <c r="H11" i="1"/>
  <c r="H13" i="1"/>
  <c r="H22" i="1"/>
  <c r="H27" i="1"/>
  <c r="H29" i="1"/>
  <c r="H38" i="1"/>
  <c r="K38" i="1"/>
  <c r="H43" i="1"/>
  <c r="H45" i="1"/>
  <c r="H54" i="1"/>
  <c r="H61" i="1"/>
  <c r="H77" i="1"/>
  <c r="I77" i="1"/>
  <c r="K77" i="1"/>
  <c r="H86" i="1"/>
  <c r="H91" i="1"/>
  <c r="H93" i="1"/>
  <c r="H102" i="1"/>
  <c r="H107" i="1"/>
  <c r="H109" i="1"/>
  <c r="H118" i="1"/>
  <c r="H123" i="1"/>
  <c r="K123" i="1"/>
  <c r="H125" i="1"/>
  <c r="H134" i="1"/>
  <c r="H139" i="1"/>
  <c r="H141" i="1"/>
  <c r="H9" i="1"/>
  <c r="H25" i="1"/>
  <c r="H41" i="1"/>
  <c r="H57" i="1"/>
  <c r="H73" i="1"/>
  <c r="H89" i="1"/>
  <c r="H105" i="1"/>
  <c r="H121" i="1"/>
  <c r="H137" i="1"/>
  <c r="I9" i="1"/>
  <c r="K9" i="1"/>
  <c r="I13" i="1"/>
  <c r="K13" i="1"/>
  <c r="I29" i="1"/>
  <c r="K29" i="1"/>
  <c r="I37" i="1"/>
  <c r="K37" i="1"/>
  <c r="I41" i="1"/>
  <c r="K41" i="1"/>
  <c r="I45" i="1"/>
  <c r="K45" i="1"/>
  <c r="I61" i="1"/>
  <c r="I69" i="1"/>
  <c r="K69" i="1"/>
  <c r="I73" i="1"/>
  <c r="I93" i="1"/>
  <c r="I101" i="1"/>
  <c r="I105" i="1"/>
  <c r="I109" i="1"/>
  <c r="I121" i="1"/>
  <c r="I129" i="1"/>
  <c r="K129" i="1"/>
  <c r="I133" i="1"/>
  <c r="K133" i="1"/>
  <c r="I137" i="1"/>
  <c r="K33" i="3"/>
  <c r="K50" i="3"/>
  <c r="K48" i="3"/>
  <c r="K13" i="3"/>
  <c r="K12" i="1"/>
  <c r="K98" i="1"/>
  <c r="K71" i="1"/>
  <c r="K80" i="1"/>
  <c r="K110" i="1"/>
  <c r="K118" i="1"/>
  <c r="K105" i="1"/>
  <c r="K61" i="1"/>
  <c r="K109" i="1"/>
  <c r="K137" i="1"/>
  <c r="H28" i="3"/>
  <c r="K28" i="3"/>
  <c r="I125" i="1"/>
  <c r="K125" i="1"/>
  <c r="I97" i="1"/>
  <c r="K97" i="1"/>
  <c r="I65" i="1"/>
  <c r="K65" i="1"/>
  <c r="I33" i="1"/>
  <c r="K121" i="1"/>
  <c r="I145" i="1"/>
  <c r="K145" i="1"/>
  <c r="K127" i="1"/>
  <c r="I107" i="1"/>
  <c r="K107" i="1"/>
  <c r="I64" i="1"/>
  <c r="K64" i="1"/>
  <c r="I22" i="1"/>
  <c r="K22" i="1"/>
  <c r="I106" i="1"/>
  <c r="K106" i="1"/>
  <c r="I50" i="1"/>
  <c r="K50" i="1"/>
  <c r="I132" i="1"/>
  <c r="K132" i="1"/>
  <c r="I76" i="1"/>
  <c r="K76" i="1"/>
  <c r="I19" i="1"/>
  <c r="K19" i="1"/>
  <c r="I103" i="1"/>
  <c r="K103" i="1"/>
  <c r="I46" i="1"/>
  <c r="K46" i="1"/>
  <c r="I130" i="1"/>
  <c r="K130" i="1"/>
  <c r="I72" i="1"/>
  <c r="K72" i="1"/>
  <c r="I15" i="1"/>
  <c r="K15" i="1"/>
  <c r="H15" i="3"/>
  <c r="K15" i="3"/>
  <c r="H120" i="3"/>
  <c r="H12" i="3"/>
  <c r="H87" i="3"/>
  <c r="I14" i="3"/>
  <c r="K14" i="3"/>
  <c r="H70" i="3"/>
  <c r="K70" i="3"/>
  <c r="H130" i="3"/>
  <c r="H85" i="3"/>
  <c r="H133" i="3"/>
  <c r="K133" i="3"/>
  <c r="H30" i="3"/>
  <c r="I19" i="3"/>
  <c r="K19" i="3"/>
  <c r="I27" i="3"/>
  <c r="I89" i="1"/>
  <c r="K89" i="1"/>
  <c r="I57" i="1"/>
  <c r="K57" i="1"/>
  <c r="I25" i="1"/>
  <c r="K27" i="1"/>
  <c r="K101" i="1"/>
  <c r="K68" i="1"/>
  <c r="I139" i="1"/>
  <c r="K139" i="1"/>
  <c r="I96" i="1"/>
  <c r="K96" i="1"/>
  <c r="I54" i="1"/>
  <c r="K54" i="1"/>
  <c r="I11" i="1"/>
  <c r="K11" i="1"/>
  <c r="I92" i="1"/>
  <c r="K92" i="1"/>
  <c r="I35" i="1"/>
  <c r="K35" i="1"/>
  <c r="I119" i="1"/>
  <c r="K119" i="1"/>
  <c r="I62" i="1"/>
  <c r="K62" i="1"/>
  <c r="I146" i="1"/>
  <c r="I88" i="1"/>
  <c r="K88" i="1"/>
  <c r="I31" i="1"/>
  <c r="K31" i="1"/>
  <c r="I115" i="1"/>
  <c r="K115" i="1"/>
  <c r="I58" i="1"/>
  <c r="K58" i="1"/>
  <c r="I12" i="2"/>
  <c r="I25" i="2"/>
  <c r="I64" i="2"/>
  <c r="I136" i="2"/>
  <c r="I83" i="2"/>
  <c r="I131" i="2"/>
  <c r="I74" i="2"/>
  <c r="I142" i="2"/>
  <c r="I14" i="2"/>
  <c r="I136" i="3"/>
  <c r="I96" i="3"/>
  <c r="H51" i="3"/>
  <c r="H27" i="3"/>
  <c r="I8" i="3"/>
  <c r="I69" i="3"/>
  <c r="I29" i="3"/>
  <c r="I35" i="3"/>
  <c r="K35" i="3"/>
  <c r="I79" i="3"/>
  <c r="K79" i="3"/>
  <c r="I115" i="3"/>
  <c r="K115" i="3"/>
  <c r="I46" i="3"/>
  <c r="H46" i="3"/>
  <c r="K46" i="3"/>
  <c r="I82" i="3"/>
  <c r="I122" i="3"/>
  <c r="I124" i="3"/>
  <c r="I76" i="3"/>
  <c r="I10" i="3"/>
  <c r="H86" i="3"/>
  <c r="K86" i="3"/>
  <c r="H142" i="3"/>
  <c r="H97" i="3"/>
  <c r="H145" i="3"/>
  <c r="I65" i="3"/>
  <c r="K65" i="3"/>
  <c r="I137" i="3"/>
  <c r="K137" i="3"/>
  <c r="I146" i="3"/>
  <c r="H52" i="3"/>
  <c r="I117" i="1"/>
  <c r="K117" i="1"/>
  <c r="I21" i="1"/>
  <c r="K21" i="1"/>
  <c r="K93" i="1"/>
  <c r="K23" i="1"/>
  <c r="K40" i="1"/>
  <c r="I134" i="1"/>
  <c r="I91" i="1"/>
  <c r="K91" i="1"/>
  <c r="I48" i="1"/>
  <c r="K48" i="1"/>
  <c r="I142" i="1"/>
  <c r="K142" i="1"/>
  <c r="I84" i="1"/>
  <c r="I28" i="1"/>
  <c r="K28" i="1"/>
  <c r="I111" i="1"/>
  <c r="K111" i="1"/>
  <c r="I55" i="1"/>
  <c r="K55" i="1"/>
  <c r="I138" i="1"/>
  <c r="K138" i="1"/>
  <c r="I82" i="1"/>
  <c r="K82" i="1"/>
  <c r="I24" i="1"/>
  <c r="K24" i="1"/>
  <c r="I108" i="1"/>
  <c r="K108" i="1"/>
  <c r="I51" i="1"/>
  <c r="H128" i="2"/>
  <c r="H131" i="3"/>
  <c r="K131" i="3"/>
  <c r="H144" i="3"/>
  <c r="K144" i="3"/>
  <c r="H64" i="3"/>
  <c r="K64" i="3"/>
  <c r="K130" i="3"/>
  <c r="H111" i="3"/>
  <c r="K111" i="3"/>
  <c r="I68" i="3"/>
  <c r="I30" i="3"/>
  <c r="K30" i="3"/>
  <c r="H9" i="3"/>
  <c r="K9" i="3"/>
  <c r="H94" i="3"/>
  <c r="H45" i="3"/>
  <c r="K45" i="3"/>
  <c r="H101" i="3"/>
  <c r="K101" i="3"/>
  <c r="H26" i="3"/>
  <c r="I41" i="3"/>
  <c r="I73" i="3"/>
  <c r="I129" i="3"/>
  <c r="H116" i="3"/>
  <c r="K31" i="3"/>
  <c r="H28" i="2"/>
  <c r="K99" i="3"/>
  <c r="I85" i="1"/>
  <c r="K85" i="1"/>
  <c r="I53" i="1"/>
  <c r="K53" i="1"/>
  <c r="K134" i="1"/>
  <c r="I141" i="1"/>
  <c r="K141" i="1"/>
  <c r="I113" i="1"/>
  <c r="K113" i="1"/>
  <c r="I81" i="1"/>
  <c r="K81" i="1"/>
  <c r="I49" i="1"/>
  <c r="K49" i="1"/>
  <c r="I17" i="1"/>
  <c r="K17" i="1"/>
  <c r="K83" i="1"/>
  <c r="K122" i="1"/>
  <c r="K79" i="1"/>
  <c r="I128" i="1"/>
  <c r="K128" i="1"/>
  <c r="I86" i="1"/>
  <c r="K86" i="1"/>
  <c r="I43" i="1"/>
  <c r="K43" i="1"/>
  <c r="I135" i="1"/>
  <c r="K135" i="1"/>
  <c r="I78" i="1"/>
  <c r="K78" i="1"/>
  <c r="I20" i="1"/>
  <c r="K20" i="1"/>
  <c r="I104" i="1"/>
  <c r="K104" i="1"/>
  <c r="I47" i="1"/>
  <c r="K47" i="1"/>
  <c r="I131" i="1"/>
  <c r="K131" i="1"/>
  <c r="I74" i="1"/>
  <c r="K74" i="1"/>
  <c r="I18" i="1"/>
  <c r="I100" i="1"/>
  <c r="K100" i="1"/>
  <c r="I44" i="1"/>
  <c r="K44" i="1"/>
  <c r="H88" i="2"/>
  <c r="H124" i="2"/>
  <c r="K124" i="2"/>
  <c r="I13" i="2"/>
  <c r="I88" i="2"/>
  <c r="K88" i="2"/>
  <c r="I43" i="2"/>
  <c r="I95" i="2"/>
  <c r="I139" i="2"/>
  <c r="I86" i="2"/>
  <c r="I117" i="2"/>
  <c r="I128" i="3"/>
  <c r="H83" i="3"/>
  <c r="K83" i="3"/>
  <c r="I40" i="3"/>
  <c r="I20" i="3"/>
  <c r="I141" i="3"/>
  <c r="H96" i="3"/>
  <c r="K96" i="3"/>
  <c r="I61" i="3"/>
  <c r="I25" i="3"/>
  <c r="K25" i="3"/>
  <c r="I47" i="3"/>
  <c r="I87" i="3"/>
  <c r="I123" i="3"/>
  <c r="H123" i="3"/>
  <c r="K123" i="3"/>
  <c r="I54" i="3"/>
  <c r="I90" i="3"/>
  <c r="I108" i="3"/>
  <c r="I60" i="3"/>
  <c r="K60" i="3"/>
  <c r="I26" i="3"/>
  <c r="H98" i="3"/>
  <c r="K98" i="3"/>
  <c r="H57" i="3"/>
  <c r="H109" i="3"/>
  <c r="K109" i="3"/>
  <c r="H140" i="3"/>
  <c r="K140" i="3"/>
  <c r="I23" i="3"/>
  <c r="H34" i="3"/>
  <c r="K140" i="1"/>
  <c r="K51" i="3"/>
  <c r="K51" i="1"/>
  <c r="K84" i="1"/>
  <c r="K112" i="1"/>
  <c r="H60" i="2"/>
  <c r="K60" i="2"/>
  <c r="K142" i="3"/>
  <c r="H40" i="2"/>
  <c r="K40" i="2"/>
  <c r="K18" i="1"/>
  <c r="H146" i="2"/>
  <c r="H52" i="2"/>
  <c r="H10" i="2"/>
  <c r="H132" i="2"/>
  <c r="H34" i="2"/>
  <c r="K34" i="2"/>
  <c r="H14" i="2"/>
  <c r="H100" i="2"/>
  <c r="H125" i="2"/>
  <c r="H109" i="2"/>
  <c r="K109" i="2"/>
  <c r="H93" i="2"/>
  <c r="H77" i="2"/>
  <c r="H61" i="2"/>
  <c r="K61" i="2"/>
  <c r="H45" i="2"/>
  <c r="K45" i="2"/>
  <c r="H142" i="2"/>
  <c r="H126" i="2"/>
  <c r="H110" i="2"/>
  <c r="K110" i="2"/>
  <c r="H94" i="2"/>
  <c r="K94" i="2"/>
  <c r="H78" i="2"/>
  <c r="H62" i="2"/>
  <c r="H46" i="2"/>
  <c r="K46" i="2"/>
  <c r="H139" i="2"/>
  <c r="K139" i="2"/>
  <c r="H123" i="2"/>
  <c r="H107" i="2"/>
  <c r="H91" i="2"/>
  <c r="H75" i="2"/>
  <c r="H59" i="2"/>
  <c r="H43" i="2"/>
  <c r="H17" i="2"/>
  <c r="K17" i="2"/>
  <c r="H33" i="2"/>
  <c r="K33" i="2"/>
  <c r="H26" i="2"/>
  <c r="H22" i="2"/>
  <c r="H141" i="2"/>
  <c r="H129" i="2"/>
  <c r="H105" i="2"/>
  <c r="H85" i="2"/>
  <c r="K85" i="2"/>
  <c r="H65" i="2"/>
  <c r="H41" i="2"/>
  <c r="H134" i="2"/>
  <c r="H114" i="2"/>
  <c r="H90" i="2"/>
  <c r="H70" i="2"/>
  <c r="H50" i="2"/>
  <c r="H135" i="2"/>
  <c r="H115" i="2"/>
  <c r="H95" i="2"/>
  <c r="K95" i="2"/>
  <c r="H71" i="2"/>
  <c r="H51" i="2"/>
  <c r="H25" i="2"/>
  <c r="H48" i="2"/>
  <c r="K48" i="2"/>
  <c r="H112" i="2"/>
  <c r="K112" i="2"/>
  <c r="H144" i="2"/>
  <c r="K144" i="2"/>
  <c r="H16" i="2"/>
  <c r="K16" i="2"/>
  <c r="H32" i="2"/>
  <c r="K32" i="2"/>
  <c r="H15" i="2"/>
  <c r="H19" i="2"/>
  <c r="H31" i="2"/>
  <c r="K31" i="2"/>
  <c r="H56" i="2"/>
  <c r="K56" i="2"/>
  <c r="H120" i="2"/>
  <c r="K120" i="2"/>
  <c r="H7" i="2"/>
  <c r="H18" i="2"/>
  <c r="H84" i="2"/>
  <c r="H137" i="2"/>
  <c r="H117" i="2"/>
  <c r="K117" i="2"/>
  <c r="H89" i="2"/>
  <c r="K89" i="2"/>
  <c r="H57" i="2"/>
  <c r="K57" i="2"/>
  <c r="H37" i="2"/>
  <c r="H118" i="2"/>
  <c r="H86" i="2"/>
  <c r="H58" i="2"/>
  <c r="K58" i="2"/>
  <c r="H143" i="2"/>
  <c r="H111" i="2"/>
  <c r="K111" i="2"/>
  <c r="H83" i="2"/>
  <c r="K83" i="2"/>
  <c r="H55" i="2"/>
  <c r="K55" i="2"/>
  <c r="H13" i="2"/>
  <c r="K13" i="2"/>
  <c r="H21" i="2"/>
  <c r="H80" i="2"/>
  <c r="H8" i="2"/>
  <c r="H76" i="2"/>
  <c r="K76" i="2"/>
  <c r="H30" i="2"/>
  <c r="H133" i="2"/>
  <c r="H113" i="2"/>
  <c r="H81" i="2"/>
  <c r="K81" i="2"/>
  <c r="H53" i="2"/>
  <c r="H138" i="2"/>
  <c r="H106" i="2"/>
  <c r="H82" i="2"/>
  <c r="H54" i="2"/>
  <c r="H131" i="2"/>
  <c r="K131" i="2"/>
  <c r="H103" i="2"/>
  <c r="K103" i="2"/>
  <c r="H79" i="2"/>
  <c r="H47" i="2"/>
  <c r="K47" i="2"/>
  <c r="H24" i="2"/>
  <c r="K24" i="2"/>
  <c r="H44" i="2"/>
  <c r="K33" i="1"/>
  <c r="H108" i="2"/>
  <c r="K108" i="2"/>
  <c r="K25" i="2"/>
  <c r="K82" i="2"/>
  <c r="H99" i="2"/>
  <c r="K99" i="2"/>
  <c r="H102" i="2"/>
  <c r="H68" i="2"/>
  <c r="K73" i="1"/>
  <c r="K25" i="1"/>
  <c r="H136" i="2"/>
  <c r="K136" i="2"/>
  <c r="H104" i="2"/>
  <c r="H23" i="2"/>
  <c r="H140" i="2"/>
  <c r="K71" i="2"/>
  <c r="H64" i="2"/>
  <c r="K64" i="2"/>
  <c r="H29" i="2"/>
  <c r="H67" i="2"/>
  <c r="K67" i="2"/>
  <c r="H127" i="2"/>
  <c r="H74" i="2"/>
  <c r="H130" i="2"/>
  <c r="K130" i="2"/>
  <c r="H73" i="2"/>
  <c r="H36" i="2"/>
  <c r="K26" i="2"/>
  <c r="H9" i="2"/>
  <c r="K9" i="2"/>
  <c r="H87" i="2"/>
  <c r="H38" i="2"/>
  <c r="K38" i="2"/>
  <c r="H98" i="2"/>
  <c r="H97" i="2"/>
  <c r="H145" i="2"/>
  <c r="K145" i="2"/>
  <c r="K105" i="2"/>
  <c r="K15" i="2"/>
  <c r="H27" i="2"/>
  <c r="H11" i="2"/>
  <c r="K96" i="2"/>
  <c r="K43" i="2"/>
  <c r="K118" i="2"/>
  <c r="H39" i="2"/>
  <c r="H42" i="2"/>
  <c r="H49" i="2"/>
  <c r="K49" i="2"/>
  <c r="H101" i="2"/>
  <c r="K101" i="2"/>
  <c r="K32" i="1"/>
  <c r="K63" i="1"/>
  <c r="K34" i="1"/>
  <c r="K116" i="1"/>
  <c r="H72" i="2"/>
  <c r="H35" i="2"/>
  <c r="H92" i="2"/>
  <c r="H20" i="2"/>
  <c r="H12" i="2"/>
  <c r="K91" i="2"/>
  <c r="K107" i="2"/>
  <c r="K142" i="2"/>
  <c r="H63" i="2"/>
  <c r="K63" i="2"/>
  <c r="H119" i="2"/>
  <c r="K119" i="2"/>
  <c r="H66" i="2"/>
  <c r="H122" i="2"/>
  <c r="K122" i="2"/>
  <c r="H69" i="2"/>
  <c r="H121" i="2"/>
  <c r="K121" i="2"/>
  <c r="H116" i="2"/>
  <c r="K135" i="2"/>
  <c r="K50" i="2"/>
  <c r="K62" i="2"/>
  <c r="K120" i="3"/>
  <c r="H56" i="3"/>
  <c r="K56" i="3"/>
  <c r="K61" i="3"/>
  <c r="K132" i="3"/>
  <c r="I133" i="2"/>
  <c r="I7" i="2"/>
  <c r="K7" i="2"/>
  <c r="I41" i="2"/>
  <c r="I27" i="2"/>
  <c r="I23" i="2"/>
  <c r="K23" i="2"/>
  <c r="I22" i="2"/>
  <c r="K22" i="2"/>
  <c r="I37" i="2"/>
  <c r="K37" i="2"/>
  <c r="I35" i="2"/>
  <c r="I11" i="2"/>
  <c r="I10" i="2"/>
  <c r="K10" i="2"/>
  <c r="I18" i="2"/>
  <c r="I69" i="2"/>
  <c r="K69" i="2"/>
  <c r="I146" i="2"/>
  <c r="I134" i="2"/>
  <c r="K134" i="2"/>
  <c r="I106" i="2"/>
  <c r="K106" i="2"/>
  <c r="I98" i="2"/>
  <c r="I78" i="2"/>
  <c r="K78" i="2"/>
  <c r="I70" i="2"/>
  <c r="I42" i="2"/>
  <c r="I143" i="2"/>
  <c r="K143" i="2"/>
  <c r="I123" i="2"/>
  <c r="K123" i="2"/>
  <c r="I115" i="2"/>
  <c r="I87" i="2"/>
  <c r="K87" i="2"/>
  <c r="I79" i="2"/>
  <c r="K79" i="2"/>
  <c r="I59" i="2"/>
  <c r="K59" i="2"/>
  <c r="I51" i="2"/>
  <c r="K51" i="2"/>
  <c r="I140" i="2"/>
  <c r="I128" i="2"/>
  <c r="K128" i="2"/>
  <c r="I104" i="2"/>
  <c r="I92" i="2"/>
  <c r="K92" i="2"/>
  <c r="I80" i="2"/>
  <c r="K80" i="2"/>
  <c r="I68" i="2"/>
  <c r="I52" i="2"/>
  <c r="K52" i="2"/>
  <c r="I44" i="2"/>
  <c r="K44" i="2"/>
  <c r="I21" i="2"/>
  <c r="K21" i="2"/>
  <c r="I65" i="2"/>
  <c r="K65" i="2"/>
  <c r="I97" i="2"/>
  <c r="K97" i="2"/>
  <c r="I129" i="2"/>
  <c r="I77" i="2"/>
  <c r="K77" i="2"/>
  <c r="I141" i="2"/>
  <c r="K102" i="1"/>
  <c r="K16" i="1"/>
  <c r="K42" i="1"/>
  <c r="K14" i="1"/>
  <c r="K95" i="1"/>
  <c r="K10" i="1"/>
  <c r="I125" i="2"/>
  <c r="K125" i="2"/>
  <c r="I93" i="2"/>
  <c r="I28" i="2"/>
  <c r="K28" i="2"/>
  <c r="I20" i="2"/>
  <c r="I8" i="2"/>
  <c r="I113" i="2"/>
  <c r="K113" i="2"/>
  <c r="I36" i="2"/>
  <c r="I29" i="2"/>
  <c r="K29" i="2"/>
  <c r="I72" i="2"/>
  <c r="K72" i="2"/>
  <c r="I84" i="2"/>
  <c r="I100" i="2"/>
  <c r="I116" i="2"/>
  <c r="I132" i="2"/>
  <c r="I39" i="2"/>
  <c r="K39" i="2"/>
  <c r="I75" i="2"/>
  <c r="I127" i="2"/>
  <c r="I54" i="2"/>
  <c r="K54" i="2"/>
  <c r="I66" i="2"/>
  <c r="I90" i="2"/>
  <c r="I102" i="2"/>
  <c r="K102" i="2"/>
  <c r="I114" i="2"/>
  <c r="I126" i="2"/>
  <c r="K126" i="2"/>
  <c r="I138" i="2"/>
  <c r="I53" i="2"/>
  <c r="I30" i="2"/>
  <c r="K30" i="2"/>
  <c r="I137" i="2"/>
  <c r="K137" i="2"/>
  <c r="I73" i="2"/>
  <c r="I19" i="2"/>
  <c r="K19" i="2"/>
  <c r="H68" i="3"/>
  <c r="K68" i="3"/>
  <c r="K145" i="3"/>
  <c r="K124" i="3"/>
  <c r="K76" i="3"/>
  <c r="K89" i="3"/>
  <c r="K125" i="3"/>
  <c r="K55" i="3"/>
  <c r="K54" i="3"/>
  <c r="K118" i="3"/>
  <c r="H146" i="3"/>
  <c r="K146" i="3"/>
  <c r="H100" i="3"/>
  <c r="K100" i="3"/>
  <c r="H44" i="3"/>
  <c r="K44" i="3"/>
  <c r="H108" i="3"/>
  <c r="K108" i="3"/>
  <c r="H10" i="3"/>
  <c r="H141" i="3"/>
  <c r="K141" i="3"/>
  <c r="H129" i="3"/>
  <c r="K129" i="3"/>
  <c r="H105" i="3"/>
  <c r="H93" i="3"/>
  <c r="K93" i="3"/>
  <c r="H81" i="3"/>
  <c r="K81" i="3"/>
  <c r="H69" i="3"/>
  <c r="H53" i="3"/>
  <c r="H41" i="3"/>
  <c r="H138" i="3"/>
  <c r="H122" i="3"/>
  <c r="K122" i="3"/>
  <c r="H106" i="3"/>
  <c r="H90" i="3"/>
  <c r="K90" i="3"/>
  <c r="H74" i="3"/>
  <c r="H58" i="3"/>
  <c r="K58" i="3"/>
  <c r="H42" i="3"/>
  <c r="H17" i="3"/>
  <c r="K17" i="3"/>
  <c r="H29" i="3"/>
  <c r="K29" i="3"/>
  <c r="H39" i="3"/>
  <c r="K39" i="3"/>
  <c r="H71" i="3"/>
  <c r="K71" i="3"/>
  <c r="H103" i="3"/>
  <c r="K103" i="3"/>
  <c r="H135" i="3"/>
  <c r="K135" i="3"/>
  <c r="H8" i="3"/>
  <c r="K8" i="3"/>
  <c r="H16" i="3"/>
  <c r="K16" i="3"/>
  <c r="H24" i="3"/>
  <c r="K24" i="3"/>
  <c r="H32" i="3"/>
  <c r="K32" i="3"/>
  <c r="H40" i="3"/>
  <c r="H72" i="3"/>
  <c r="K72" i="3"/>
  <c r="H104" i="3"/>
  <c r="K104" i="3"/>
  <c r="H136" i="3"/>
  <c r="H84" i="3"/>
  <c r="H22" i="3"/>
  <c r="H92" i="3"/>
  <c r="H18" i="3"/>
  <c r="K18" i="3"/>
  <c r="H121" i="3"/>
  <c r="K121" i="3"/>
  <c r="H73" i="3"/>
  <c r="K73" i="3"/>
  <c r="H49" i="3"/>
  <c r="H37" i="3"/>
  <c r="K37" i="3"/>
  <c r="H126" i="3"/>
  <c r="H102" i="3"/>
  <c r="K102" i="3"/>
  <c r="H82" i="3"/>
  <c r="K82" i="3"/>
  <c r="H62" i="3"/>
  <c r="H38" i="3"/>
  <c r="K38" i="3"/>
  <c r="H21" i="3"/>
  <c r="K21" i="3"/>
  <c r="H47" i="3"/>
  <c r="K47" i="3"/>
  <c r="H63" i="3"/>
  <c r="H119" i="3"/>
  <c r="K119" i="3"/>
  <c r="H20" i="3"/>
  <c r="K20" i="3"/>
  <c r="H112" i="3"/>
  <c r="K112" i="3"/>
  <c r="H128" i="3"/>
  <c r="K128" i="3"/>
  <c r="H23" i="3"/>
  <c r="K23" i="3"/>
  <c r="H43" i="3"/>
  <c r="H59" i="3"/>
  <c r="K59" i="3"/>
  <c r="H75" i="3"/>
  <c r="H91" i="3"/>
  <c r="K91" i="3"/>
  <c r="H107" i="3"/>
  <c r="H139" i="3"/>
  <c r="K87" i="3"/>
  <c r="K92" i="3"/>
  <c r="I11" i="3"/>
  <c r="K11" i="3"/>
  <c r="I49" i="3"/>
  <c r="I97" i="3"/>
  <c r="K97" i="3"/>
  <c r="I57" i="3"/>
  <c r="I7" i="3"/>
  <c r="K7" i="3"/>
  <c r="I105" i="3"/>
  <c r="I22" i="3"/>
  <c r="I34" i="3"/>
  <c r="K34" i="3"/>
  <c r="I52" i="3"/>
  <c r="I84" i="3"/>
  <c r="K84" i="3"/>
  <c r="I116" i="3"/>
  <c r="K116" i="3"/>
  <c r="I138" i="3"/>
  <c r="I126" i="3"/>
  <c r="I106" i="3"/>
  <c r="I94" i="3"/>
  <c r="K94" i="3"/>
  <c r="I74" i="3"/>
  <c r="K74" i="3"/>
  <c r="I62" i="3"/>
  <c r="I42" i="3"/>
  <c r="I139" i="3"/>
  <c r="K139" i="3"/>
  <c r="I127" i="3"/>
  <c r="K127" i="3"/>
  <c r="I107" i="3"/>
  <c r="K107" i="3"/>
  <c r="I95" i="3"/>
  <c r="K95" i="3"/>
  <c r="I75" i="3"/>
  <c r="K75" i="3"/>
  <c r="I63" i="3"/>
  <c r="I43" i="3"/>
  <c r="I53" i="3"/>
  <c r="I85" i="3"/>
  <c r="K85" i="3"/>
  <c r="I117" i="3"/>
  <c r="K117" i="3"/>
  <c r="I12" i="3"/>
  <c r="K12" i="3"/>
  <c r="K149" i="1"/>
  <c r="K27" i="2"/>
  <c r="K138" i="3"/>
  <c r="K57" i="3"/>
  <c r="K41" i="3"/>
  <c r="K10" i="3"/>
  <c r="K114" i="2"/>
  <c r="K132" i="2"/>
  <c r="K140" i="2"/>
  <c r="K42" i="2"/>
  <c r="K18" i="2"/>
  <c r="K12" i="2"/>
  <c r="K14" i="2"/>
  <c r="K69" i="3"/>
  <c r="K53" i="3"/>
  <c r="K42" i="3"/>
  <c r="K49" i="3"/>
  <c r="K74" i="2"/>
  <c r="K86" i="2"/>
  <c r="K43" i="3"/>
  <c r="K62" i="3"/>
  <c r="K52" i="3"/>
  <c r="K136" i="3"/>
  <c r="K66" i="2"/>
  <c r="K84" i="2"/>
  <c r="K93" i="2"/>
  <c r="K141" i="2"/>
  <c r="K68" i="2"/>
  <c r="K98" i="2"/>
  <c r="K35" i="2"/>
  <c r="K27" i="3"/>
  <c r="K22" i="3"/>
  <c r="K148" i="1"/>
  <c r="K26" i="3"/>
  <c r="K106" i="3"/>
  <c r="K105" i="3"/>
  <c r="K40" i="3"/>
  <c r="K150" i="1"/>
  <c r="K8" i="2"/>
  <c r="K41" i="2"/>
  <c r="K126" i="3"/>
  <c r="K63" i="3"/>
  <c r="K149" i="3"/>
  <c r="K53" i="2"/>
  <c r="K127" i="2"/>
  <c r="K116" i="2"/>
  <c r="K20" i="2"/>
  <c r="K129" i="2"/>
  <c r="K115" i="2"/>
  <c r="K70" i="2"/>
  <c r="K150" i="3"/>
  <c r="K73" i="2"/>
  <c r="K138" i="2"/>
  <c r="K90" i="2"/>
  <c r="K75" i="2"/>
  <c r="K100" i="2"/>
  <c r="K36" i="2"/>
  <c r="K104" i="2"/>
  <c r="K146" i="2"/>
  <c r="K11" i="2"/>
  <c r="K133" i="2"/>
  <c r="K150" i="2"/>
  <c r="K148" i="3"/>
  <c r="K149" i="2"/>
  <c r="K148" i="2"/>
</calcChain>
</file>

<file path=xl/sharedStrings.xml><?xml version="1.0" encoding="utf-8"?>
<sst xmlns="http://schemas.openxmlformats.org/spreadsheetml/2006/main" count="717" uniqueCount="235">
  <si>
    <t>Antibody Array Assay Results</t>
  </si>
  <si>
    <t>Phospho Explorer Array WT VS SNAT10 KO</t>
  </si>
  <si>
    <t>Median Signal</t>
  </si>
  <si>
    <t>Average Signal of Replicate Spots</t>
  </si>
  <si>
    <t>CV of Replicates Spots</t>
  </si>
  <si>
    <t xml:space="preserve"> Fold Changes</t>
  </si>
  <si>
    <t xml:space="preserve"> Untreated WT 40</t>
  </si>
  <si>
    <t xml:space="preserve"> Treated KO 41</t>
  </si>
  <si>
    <t xml:space="preserve"> Untreated</t>
  </si>
  <si>
    <t xml:space="preserve"> Treated</t>
  </si>
  <si>
    <r>
      <t xml:space="preserve"> Untreated </t>
    </r>
    <r>
      <rPr>
        <b/>
        <sz val="11"/>
        <color indexed="60"/>
        <rFont val="Calibri"/>
        <family val="2"/>
        <scheme val="minor"/>
      </rPr>
      <t>(U)</t>
    </r>
  </si>
  <si>
    <r>
      <t xml:space="preserve"> Treated</t>
    </r>
    <r>
      <rPr>
        <b/>
        <sz val="11"/>
        <color indexed="60"/>
        <rFont val="Calibri"/>
        <family val="2"/>
        <scheme val="minor"/>
      </rPr>
      <t xml:space="preserve"> (T)</t>
    </r>
  </si>
  <si>
    <t>Treated v Control</t>
  </si>
  <si>
    <t xml:space="preserve">GSK3 beta (Phospho-Ser9) </t>
  </si>
  <si>
    <t xml:space="preserve">PDK1 (Phospho-Ser241) </t>
  </si>
  <si>
    <t xml:space="preserve">GSK3 alpha (Phospho-Ser21) </t>
  </si>
  <si>
    <t xml:space="preserve">PTEN (Phospho-Ser380) </t>
  </si>
  <si>
    <t xml:space="preserve">AKT (Phospho-Ser473) </t>
  </si>
  <si>
    <t xml:space="preserve">AKT (Phospho-Thr308) </t>
  </si>
  <si>
    <t xml:space="preserve">PTEN (Phospho-Ser380/Thr382/Thr383) </t>
  </si>
  <si>
    <t xml:space="preserve">PTEN (Phospho-Ser370) </t>
  </si>
  <si>
    <t xml:space="preserve">BAD (Phospho-Ser112) </t>
  </si>
  <si>
    <t xml:space="preserve">BAD (Phospho-Ser136) </t>
  </si>
  <si>
    <t xml:space="preserve">BAD (Phospho-Ser155) </t>
  </si>
  <si>
    <t xml:space="preserve">AKT2 (Phospho-Ser474) </t>
  </si>
  <si>
    <t xml:space="preserve">AMPK1/AMPK2 (Phospho-Ser485/491) </t>
  </si>
  <si>
    <t xml:space="preserve">mTOR (Phospho-Ser2448) </t>
  </si>
  <si>
    <t xml:space="preserve">4E-BP1 (Phospho-Thr36) </t>
  </si>
  <si>
    <t xml:space="preserve">4E-BP1 (Phospho-Thr45) </t>
  </si>
  <si>
    <t xml:space="preserve">eIF4E (Phospho-Ser209) </t>
  </si>
  <si>
    <t xml:space="preserve">ERK1-p44/42 MAP Kinase (Phospho-Thr202) </t>
  </si>
  <si>
    <t xml:space="preserve">ERK1-p44/42 MAP Kinase (Phospho-Tyr204) </t>
  </si>
  <si>
    <t xml:space="preserve">P70S6K (Phospho-Ser411) </t>
  </si>
  <si>
    <t xml:space="preserve">eIF2 alpha (Phospho-Ser51) </t>
  </si>
  <si>
    <t xml:space="preserve">P70S6K (Phospho-Ser424) </t>
  </si>
  <si>
    <t>AMPK1 (Phospho-Thr174)</t>
  </si>
  <si>
    <t xml:space="preserve">GSK3 beta (Ab-9) </t>
  </si>
  <si>
    <t xml:space="preserve">PDK1 (Ab-241) </t>
  </si>
  <si>
    <t xml:space="preserve">GSK3 alpha (Ab-21) </t>
  </si>
  <si>
    <t xml:space="preserve">PTEN (Ab-380) </t>
  </si>
  <si>
    <t xml:space="preserve">AKT (Ab-473) </t>
  </si>
  <si>
    <t xml:space="preserve">AKT (Ab-308) </t>
  </si>
  <si>
    <t xml:space="preserve">PTEN (Ab-380/382/383) </t>
  </si>
  <si>
    <t xml:space="preserve">PTEN (Ab-370) </t>
  </si>
  <si>
    <t xml:space="preserve">BAD (Ab-112) </t>
  </si>
  <si>
    <t xml:space="preserve">BAD (Ab-136) </t>
  </si>
  <si>
    <t xml:space="preserve">BAD (Ab-155) </t>
  </si>
  <si>
    <t xml:space="preserve">AKT2 (Ab-474) </t>
  </si>
  <si>
    <t xml:space="preserve">mTOR (Ab-2448) </t>
  </si>
  <si>
    <t xml:space="preserve">4E-BP1 (Ab-36) </t>
  </si>
  <si>
    <t xml:space="preserve">4E-BP1 (Ab-45) </t>
  </si>
  <si>
    <t xml:space="preserve">eIF4E (Ab-209) </t>
  </si>
  <si>
    <t xml:space="preserve">ERK1-p44/42 MAP Kinase (Ab-202) </t>
  </si>
  <si>
    <t xml:space="preserve">ERK1-p44/42 MAP Kinase (Ab-204) </t>
  </si>
  <si>
    <t xml:space="preserve">P70S6K (Ab-411) </t>
  </si>
  <si>
    <t xml:space="preserve">eIF2 alpha (Ab-51) </t>
  </si>
  <si>
    <t xml:space="preserve">P70S6K (Ab-424) </t>
  </si>
  <si>
    <t xml:space="preserve">AMPK1 (Ab-174)  </t>
  </si>
  <si>
    <t>GSK3a-b (Phospho-Tyr216/279)</t>
  </si>
  <si>
    <t>P70S6K (Phospho-Thr421)</t>
  </si>
  <si>
    <t>4E-BP1 (Phospho-Ser65)</t>
  </si>
  <si>
    <t>4E-BP1 (Phospho-Thr70)</t>
  </si>
  <si>
    <t>AKT1 (Phospho-Thr450)</t>
  </si>
  <si>
    <t>AKT1 (Phospho-Ser124)</t>
  </si>
  <si>
    <t>AMPKbeta1 (Phospho-Ser182)</t>
  </si>
  <si>
    <t>AKT1S1 (Phospho-Thr246)</t>
  </si>
  <si>
    <t>P70S6K (Phospho-Thr229)</t>
  </si>
  <si>
    <t>P70S6K (Phospho-Ser371)</t>
  </si>
  <si>
    <t>P70S6K (Phospho-Thr389)</t>
  </si>
  <si>
    <t>P70S6K (Phospho-Ser418)</t>
  </si>
  <si>
    <t>P90RSK (Phospho-Thr359/Ser363)</t>
  </si>
  <si>
    <t>P90RSK (Phospho-Ser380)</t>
  </si>
  <si>
    <t>P90RSK (Phospho-Thr573)</t>
  </si>
  <si>
    <t>PP2A-a (Phospho-Tyr307)</t>
  </si>
  <si>
    <t>Tuberin/TSC2 (Phospho-Ser939)</t>
  </si>
  <si>
    <t>Tuberin/TSC2 (Phospho-Thr1462)</t>
  </si>
  <si>
    <t>AKT1 (Phospho-Tyr474)</t>
  </si>
  <si>
    <t>AKT1 (Phospho-Ser246)</t>
  </si>
  <si>
    <t>AKT1 (Phospho-Thr72)</t>
  </si>
  <si>
    <t>eIF4B (Phospho-Ser422)</t>
  </si>
  <si>
    <t>eIF4G (Phospho-Ser1108)</t>
  </si>
  <si>
    <t>mTOR (Phospho-Ser2481)</t>
  </si>
  <si>
    <t>PKC alpha/beta II (Phospho-Thr638)</t>
  </si>
  <si>
    <t xml:space="preserve">6-phosphofructo-2-kinase/fructose-2,6-biphosphatase 2 (PFKFB2) (Phospho-Ser483) </t>
  </si>
  <si>
    <t>PKC alpha (Phospho-Tyr657)</t>
  </si>
  <si>
    <t>AKT (Phospho-Tyr326)</t>
  </si>
  <si>
    <t>BAD (Phospho-Ser91/128)</t>
  </si>
  <si>
    <t>BAD (Phospho-Ser134)</t>
  </si>
  <si>
    <t>ERK3 (Phospho-Ser189)</t>
  </si>
  <si>
    <t>ERK8 (Phospho-Thr175/Tyr177)</t>
  </si>
  <si>
    <t>mTOR (Phospho-Thr2446)</t>
  </si>
  <si>
    <t>PI3-kinase p85-subunit alpha/gamma (Phospho-Tyr467/Tyr199)</t>
  </si>
  <si>
    <t>PI3-kinase p85-alpha (Phospho-Tyr607)</t>
  </si>
  <si>
    <t>Rho/Rac guanine nucleotide exchange factor 2 (Phospho-Ser885)</t>
  </si>
  <si>
    <t>P70S6k-beta (Phospho-Ser423)</t>
  </si>
  <si>
    <t>RSK1/2/3/4 (Phospho-Ser221/227/218/232)</t>
  </si>
  <si>
    <t>PPAR-b (Phospho-Thr1457)</t>
  </si>
  <si>
    <t>PPAR-r (Phospho-Ser112)</t>
  </si>
  <si>
    <t>PIP5K (Phospho-Ser307)</t>
  </si>
  <si>
    <t>Mnk1 (Phospho-Thr385)</t>
  </si>
  <si>
    <t>IR (Phospho-Tyr1355)</t>
  </si>
  <si>
    <t>IR (Phospho-Tyr1361)</t>
  </si>
  <si>
    <t>AMPK1/AMPK2 (Ab-485/491)</t>
  </si>
  <si>
    <t>P70S6K (Ab-421)</t>
  </si>
  <si>
    <t>GSK3a-b (Ab-216/279)</t>
  </si>
  <si>
    <t>4E-BP1 (Ab-65)</t>
  </si>
  <si>
    <t>4E-BP1 (Ab-70)</t>
  </si>
  <si>
    <t>AKT1 (Ab-450)</t>
  </si>
  <si>
    <t>AKT1 (Ab-124)</t>
  </si>
  <si>
    <t>AMPKbeta1 (Ab-182)</t>
  </si>
  <si>
    <t>AKT1S1 (Ab-246)</t>
  </si>
  <si>
    <t>P70S6K (Ab-229)</t>
  </si>
  <si>
    <t>P70S6K (Ab-371)</t>
  </si>
  <si>
    <t>P70S6K (Ab-418)</t>
  </si>
  <si>
    <t>P90RSK (Ab-359/363)</t>
  </si>
  <si>
    <t>P90RSK (Ab-380)</t>
  </si>
  <si>
    <t>P90RSK (Ab-573)</t>
  </si>
  <si>
    <t>PP2A-a (Ab-307)</t>
  </si>
  <si>
    <t>RhoA (Ab-188)</t>
  </si>
  <si>
    <t>Tuberin/TSC2 (Ab-939)</t>
  </si>
  <si>
    <t>Tuberin/TSC2 (Ab-1462)</t>
  </si>
  <si>
    <t>AKT1 (Ab-474)</t>
  </si>
  <si>
    <t>AKT1 (Ab-246)</t>
  </si>
  <si>
    <t>AKT1 (Ab-72)</t>
  </si>
  <si>
    <t>eIF4G (Ab-1108)</t>
  </si>
  <si>
    <t>mTOR (Ab-2481)</t>
  </si>
  <si>
    <t>PKC alpha/beta II (Ab-638)</t>
  </si>
  <si>
    <t>6-phosphofructo-2-kinase/fructose-2,6-biphosphatase 2 (PFKFB2) (Ab-483)</t>
  </si>
  <si>
    <t>PKC alpha (Ab-657)</t>
  </si>
  <si>
    <t>AKT (Ab-326)</t>
  </si>
  <si>
    <t>BAD (Ab-91/128)</t>
  </si>
  <si>
    <t>BAD (Ab-134)</t>
  </si>
  <si>
    <t>ERK3 (Ab-189)</t>
  </si>
  <si>
    <t>mTOR (Ab-2446)</t>
  </si>
  <si>
    <t>PI3-kinase p85-subunit alpha/gamma (Ab-467/199)</t>
  </si>
  <si>
    <t>Rho/Rac guanine nucleotide exchange factor 2 (Ab-885)</t>
  </si>
  <si>
    <t>P70S6K (Ab-427)</t>
  </si>
  <si>
    <t>P70S6k-beta (Ab-423)</t>
  </si>
  <si>
    <t>RSK1/2/3/4 (Ab-221/227/218/232)</t>
  </si>
  <si>
    <t>Tuberin (Ab-981)</t>
  </si>
  <si>
    <t>PLK1 (Ab-210)</t>
  </si>
  <si>
    <t>PPAR-b (Ab-1457)</t>
  </si>
  <si>
    <t>PPAR-r (Ab-112)</t>
  </si>
  <si>
    <t>Mnk1 (Ab-385)</t>
  </si>
  <si>
    <t>ERK1/2 (N-term)</t>
  </si>
  <si>
    <t>6-Phosphofructo-2-Kinase (PFKFB2) (inter)</t>
  </si>
  <si>
    <t>CBPN (inter)</t>
  </si>
  <si>
    <t>CBP (inter)</t>
  </si>
  <si>
    <t>PIP5K (inter)</t>
  </si>
  <si>
    <t>LRP11 (inter)</t>
  </si>
  <si>
    <t>LRP3 (inter)</t>
  </si>
  <si>
    <t>Beta actin</t>
  </si>
  <si>
    <t>GAPDH</t>
  </si>
  <si>
    <t>Average of Empty Spots on the Array</t>
  </si>
  <si>
    <t>Min</t>
  </si>
  <si>
    <t>Average of Negative Controls on the Array</t>
  </si>
  <si>
    <t>Max</t>
  </si>
  <si>
    <t>Average of Positive Marker Spots on the Array</t>
  </si>
  <si>
    <t>Mean</t>
  </si>
  <si>
    <t>KO S 2HR VS WT S 2HR</t>
  </si>
  <si>
    <t xml:space="preserve"> Untreated WT S2HR20</t>
  </si>
  <si>
    <t xml:space="preserve"> Treated KO S2HR26</t>
  </si>
  <si>
    <r>
      <t xml:space="preserve"> Untreated </t>
    </r>
    <r>
      <rPr>
        <b/>
        <sz val="10"/>
        <color indexed="60"/>
        <rFont val="Calibri"/>
        <family val="2"/>
      </rPr>
      <t>(U)</t>
    </r>
  </si>
  <si>
    <r>
      <t xml:space="preserve"> Treated</t>
    </r>
    <r>
      <rPr>
        <b/>
        <sz val="10"/>
        <color indexed="60"/>
        <rFont val="Calibri"/>
        <family val="2"/>
      </rPr>
      <t xml:space="preserve"> (T)</t>
    </r>
  </si>
  <si>
    <t>KO 1 HR AA VS WT 1 HR AA</t>
  </si>
  <si>
    <t xml:space="preserve"> Untreated WT_1HRAA21</t>
  </si>
  <si>
    <t xml:space="preserve"> Treated KO _1HRAA27</t>
  </si>
  <si>
    <t>KO VS WT</t>
  </si>
  <si>
    <t>KO S2HR VS WT S2HR</t>
  </si>
  <si>
    <t>KO 1HR AA VS WT 1HR AA</t>
  </si>
  <si>
    <t>SNAT10KO v Control WT</t>
  </si>
  <si>
    <t>Control</t>
  </si>
  <si>
    <t>Refeed</t>
  </si>
  <si>
    <t>AKT1S1 (P-Thr246)/AKT1S1</t>
  </si>
  <si>
    <t>mTOR (P-Thr2446) /mTOR</t>
  </si>
  <si>
    <t>Rest has given value as 0. For simplified data representation in heatmap.</t>
  </si>
  <si>
    <t>AKT1 (P-Thr450)/AKT1</t>
  </si>
  <si>
    <t>AKT1 (P-Ser124)/AKT1</t>
  </si>
  <si>
    <t>TSC2 (P-Thr1462)/Tuberin</t>
  </si>
  <si>
    <t>AKT1 (P-Thr72)/AKT1</t>
  </si>
  <si>
    <t>AKT1 (P-Ser246)/AKT1</t>
  </si>
  <si>
    <t>TSC2 (P-Ser939)/Tuberin</t>
  </si>
  <si>
    <t>AKT2 (P-Ser474) /AKT2</t>
  </si>
  <si>
    <t>AKT1 (P-Tyr474)/AKT1</t>
  </si>
  <si>
    <t>mTOR (P-Ser2481) /Mtor</t>
  </si>
  <si>
    <t>AKT (P-Tyr326)/AKT</t>
  </si>
  <si>
    <t>mTOR (P-Ser2448) /mTOR</t>
  </si>
  <si>
    <t>AKT (P-Ser473) /AKT</t>
  </si>
  <si>
    <t>AKT (P-Thr308) /AKT</t>
  </si>
  <si>
    <t>AMPKbeta1 (P-Ser182)/AMPKbeta1</t>
  </si>
  <si>
    <t>4E-BP1 (P-Ser65)/4E-BP1</t>
  </si>
  <si>
    <t>4E-BP1 (P-Thr70)/4E-BP1</t>
  </si>
  <si>
    <t>P70S6K (P-Thr229)/P70S6K</t>
  </si>
  <si>
    <t>P70S6K (P-Ser371)/P70S6K</t>
  </si>
  <si>
    <t>P70S6K (P-Thr421)</t>
  </si>
  <si>
    <t>P70S6K (P-Ser418)/P70S6K</t>
  </si>
  <si>
    <t>eIF4G (P-Ser1108)/eIF4G</t>
  </si>
  <si>
    <t xml:space="preserve">P70S6k-beta (P-Ser423)/P70S6k-beta </t>
  </si>
  <si>
    <t>P70S6K (P-Ser411) /P70S6K</t>
  </si>
  <si>
    <t>eIF4E (P-Ser209) /eIF4E</t>
  </si>
  <si>
    <t>4E-BP1 (P-Thr36) /4E-BP1</t>
  </si>
  <si>
    <t>4E-BP1 (P-Thr45) /4E-BP1</t>
  </si>
  <si>
    <t>P70S6K (P-Ser424) /P70S6K</t>
  </si>
  <si>
    <t>eIF2 alpha (P-Ser51) /eIF2 alpha</t>
  </si>
  <si>
    <t>P90RSK (P-Thr359/Ser363)/P90RSK</t>
  </si>
  <si>
    <t xml:space="preserve">PPAR-r (P-Ser112)/PPAR-r </t>
  </si>
  <si>
    <t>PI3-kinase p85-subunit alpha/gamma (P-Tyr467/Tyr199)</t>
  </si>
  <si>
    <t>PPAR-b (P-Thr1457)/PPAR-b</t>
  </si>
  <si>
    <t>P90RSK (P-Thr573)/P90RSK</t>
  </si>
  <si>
    <t>P90RSK (P-Ser380)/P90RSK</t>
  </si>
  <si>
    <t>Rho/Rac guanine nucleotide exchange factor 2 (P-Ser885)</t>
  </si>
  <si>
    <t>BAD (P-Ser136) /BAD</t>
  </si>
  <si>
    <t>BAD (P-Ser112) /BAD</t>
  </si>
  <si>
    <t>BAD (P-Ser134)/BAD</t>
  </si>
  <si>
    <t>AMPK1/AMPK2 (P-Ser485/491) /AMPK1/AMPK2</t>
  </si>
  <si>
    <t>BAD (P-Ser155) /BAD</t>
  </si>
  <si>
    <t>PTEN (P-Ser380)/PTEN</t>
  </si>
  <si>
    <t>PTEN (P-Ser380/Thr382/Thr383) /PTEN</t>
  </si>
  <si>
    <t>BAD (P-Ser91/128)/BAD</t>
  </si>
  <si>
    <t>AMPK1 (P-Thr174)/AMPK1</t>
  </si>
  <si>
    <t>PTEN (P-Ser370) /PTEN</t>
  </si>
  <si>
    <t>PKC alpha/beta II (P-Thr638)</t>
  </si>
  <si>
    <t>PDK1 (P-Ser241) /PDK1</t>
  </si>
  <si>
    <t>PKC alpha (P-Tyr657)/PKC alpha</t>
  </si>
  <si>
    <t>PFKFB2 (P-Ser483) /PFKFB2</t>
  </si>
  <si>
    <t>%CV of Replicates Spots</t>
  </si>
  <si>
    <t>Phospho Explorer Array WT VS SLC38A10 KO</t>
  </si>
  <si>
    <t>Protein Name</t>
  </si>
  <si>
    <t xml:space="preserve"> Data Normalised to Median Value</t>
  </si>
  <si>
    <t>We have only considered phospho protein which has changed above 2 and below 0.5</t>
  </si>
  <si>
    <t xml:space="preserve"> KO Vs WT</t>
  </si>
  <si>
    <t>KO Vs WT</t>
  </si>
  <si>
    <t>Phospho Explorer Array WT VS  KO</t>
  </si>
  <si>
    <t>Basal</t>
  </si>
  <si>
    <t>Starved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</si>
</sst>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6600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0"/>
      <name val="Calibri"/>
      <family val="2"/>
    </font>
    <font>
      <sz val="1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b/>
      <sz val="11"/>
      <color theme="9" tint="-0.499984740745262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u/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0" borderId="0"/>
    <xf numFmtId="0" fontId="42" fillId="5" borderId="18" applyNumberFormat="0" applyAlignment="0" applyProtection="0"/>
  </cellStyleXfs>
  <cellXfs count="131">
    <xf numFmtId="0" fontId="0" fillId="0" borderId="0" xfId="0"/>
    <xf numFmtId="0" fontId="7" fillId="0" borderId="0" xfId="1" applyFont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2" fontId="19" fillId="0" borderId="13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4" fontId="7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2" fontId="24" fillId="0" borderId="9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2" fontId="40" fillId="0" borderId="7" xfId="0" applyNumberFormat="1" applyFont="1" applyBorder="1" applyAlignment="1">
      <alignment horizontal="center" vertical="center"/>
    </xf>
    <xf numFmtId="2" fontId="40" fillId="0" borderId="8" xfId="0" applyNumberFormat="1" applyFont="1" applyBorder="1" applyAlignment="1">
      <alignment horizontal="center" vertical="center"/>
    </xf>
    <xf numFmtId="2" fontId="41" fillId="0" borderId="0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2" fontId="40" fillId="0" borderId="13" xfId="0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31" fillId="3" borderId="7" xfId="0" applyNumberFormat="1" applyFont="1" applyFill="1" applyBorder="1" applyAlignment="1">
      <alignment horizontal="center" vertical="center"/>
    </xf>
    <xf numFmtId="1" fontId="31" fillId="3" borderId="8" xfId="0" applyNumberFormat="1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/>
    </xf>
    <xf numFmtId="1" fontId="31" fillId="3" borderId="11" xfId="0" applyNumberFormat="1" applyFont="1" applyFill="1" applyBorder="1" applyAlignment="1">
      <alignment horizontal="center" vertical="center"/>
    </xf>
    <xf numFmtId="1" fontId="31" fillId="3" borderId="13" xfId="0" applyNumberFormat="1" applyFont="1" applyFill="1" applyBorder="1" applyAlignment="1">
      <alignment horizontal="center" vertical="center"/>
    </xf>
    <xf numFmtId="1" fontId="31" fillId="3" borderId="14" xfId="0" applyNumberFormat="1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2" fillId="5" borderId="18" xfId="2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3" fillId="3" borderId="0" xfId="0" applyFont="1" applyFill="1" applyAlignment="1">
      <alignment horizontal="center"/>
    </xf>
    <xf numFmtId="0" fontId="43" fillId="6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</cellXfs>
  <cellStyles count="3">
    <cellStyle name="Check Cell" xfId="2" builtinId="2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55" workbookViewId="0">
      <selection activeCell="A5" sqref="A5:A6"/>
    </sheetView>
  </sheetViews>
  <sheetFormatPr defaultColWidth="9.140625" defaultRowHeight="15" x14ac:dyDescent="0.25"/>
  <cols>
    <col min="1" max="1" width="42.28515625" style="92" customWidth="1"/>
    <col min="2" max="3" width="20" style="56" customWidth="1"/>
    <col min="4" max="4" width="6.140625" style="56" customWidth="1"/>
    <col min="5" max="6" width="15.42578125" style="60" customWidth="1"/>
    <col min="7" max="7" width="5.7109375" style="56" customWidth="1"/>
    <col min="8" max="9" width="16.7109375" style="56" customWidth="1"/>
    <col min="10" max="10" width="5" style="56" customWidth="1"/>
    <col min="11" max="11" width="23.85546875" style="56" customWidth="1"/>
    <col min="12" max="12" width="14" style="56" customWidth="1"/>
    <col min="13" max="14" width="24.42578125" style="108" customWidth="1"/>
    <col min="15" max="256" width="9.140625" style="56"/>
    <col min="257" max="257" width="42.28515625" style="56" customWidth="1"/>
    <col min="258" max="259" width="20" style="56" customWidth="1"/>
    <col min="260" max="260" width="6.140625" style="56" customWidth="1"/>
    <col min="261" max="262" width="15.42578125" style="56" customWidth="1"/>
    <col min="263" max="263" width="5.7109375" style="56" customWidth="1"/>
    <col min="264" max="265" width="16.7109375" style="56" customWidth="1"/>
    <col min="266" max="266" width="5" style="56" customWidth="1"/>
    <col min="267" max="267" width="23.85546875" style="56" customWidth="1"/>
    <col min="268" max="268" width="6" style="56" customWidth="1"/>
    <col min="269" max="512" width="9.140625" style="56"/>
    <col min="513" max="513" width="42.28515625" style="56" customWidth="1"/>
    <col min="514" max="515" width="20" style="56" customWidth="1"/>
    <col min="516" max="516" width="6.140625" style="56" customWidth="1"/>
    <col min="517" max="518" width="15.42578125" style="56" customWidth="1"/>
    <col min="519" max="519" width="5.7109375" style="56" customWidth="1"/>
    <col min="520" max="521" width="16.7109375" style="56" customWidth="1"/>
    <col min="522" max="522" width="5" style="56" customWidth="1"/>
    <col min="523" max="523" width="23.85546875" style="56" customWidth="1"/>
    <col min="524" max="524" width="6" style="56" customWidth="1"/>
    <col min="525" max="768" width="9.140625" style="56"/>
    <col min="769" max="769" width="42.28515625" style="56" customWidth="1"/>
    <col min="770" max="771" width="20" style="56" customWidth="1"/>
    <col min="772" max="772" width="6.140625" style="56" customWidth="1"/>
    <col min="773" max="774" width="15.42578125" style="56" customWidth="1"/>
    <col min="775" max="775" width="5.7109375" style="56" customWidth="1"/>
    <col min="776" max="777" width="16.7109375" style="56" customWidth="1"/>
    <col min="778" max="778" width="5" style="56" customWidth="1"/>
    <col min="779" max="779" width="23.85546875" style="56" customWidth="1"/>
    <col min="780" max="780" width="6" style="56" customWidth="1"/>
    <col min="781" max="1024" width="9.140625" style="56"/>
    <col min="1025" max="1025" width="42.28515625" style="56" customWidth="1"/>
    <col min="1026" max="1027" width="20" style="56" customWidth="1"/>
    <col min="1028" max="1028" width="6.140625" style="56" customWidth="1"/>
    <col min="1029" max="1030" width="15.42578125" style="56" customWidth="1"/>
    <col min="1031" max="1031" width="5.7109375" style="56" customWidth="1"/>
    <col min="1032" max="1033" width="16.7109375" style="56" customWidth="1"/>
    <col min="1034" max="1034" width="5" style="56" customWidth="1"/>
    <col min="1035" max="1035" width="23.85546875" style="56" customWidth="1"/>
    <col min="1036" max="1036" width="6" style="56" customWidth="1"/>
    <col min="1037" max="1280" width="9.140625" style="56"/>
    <col min="1281" max="1281" width="42.28515625" style="56" customWidth="1"/>
    <col min="1282" max="1283" width="20" style="56" customWidth="1"/>
    <col min="1284" max="1284" width="6.140625" style="56" customWidth="1"/>
    <col min="1285" max="1286" width="15.42578125" style="56" customWidth="1"/>
    <col min="1287" max="1287" width="5.7109375" style="56" customWidth="1"/>
    <col min="1288" max="1289" width="16.7109375" style="56" customWidth="1"/>
    <col min="1290" max="1290" width="5" style="56" customWidth="1"/>
    <col min="1291" max="1291" width="23.85546875" style="56" customWidth="1"/>
    <col min="1292" max="1292" width="6" style="56" customWidth="1"/>
    <col min="1293" max="1536" width="9.140625" style="56"/>
    <col min="1537" max="1537" width="42.28515625" style="56" customWidth="1"/>
    <col min="1538" max="1539" width="20" style="56" customWidth="1"/>
    <col min="1540" max="1540" width="6.140625" style="56" customWidth="1"/>
    <col min="1541" max="1542" width="15.42578125" style="56" customWidth="1"/>
    <col min="1543" max="1543" width="5.7109375" style="56" customWidth="1"/>
    <col min="1544" max="1545" width="16.7109375" style="56" customWidth="1"/>
    <col min="1546" max="1546" width="5" style="56" customWidth="1"/>
    <col min="1547" max="1547" width="23.85546875" style="56" customWidth="1"/>
    <col min="1548" max="1548" width="6" style="56" customWidth="1"/>
    <col min="1549" max="1792" width="9.140625" style="56"/>
    <col min="1793" max="1793" width="42.28515625" style="56" customWidth="1"/>
    <col min="1794" max="1795" width="20" style="56" customWidth="1"/>
    <col min="1796" max="1796" width="6.140625" style="56" customWidth="1"/>
    <col min="1797" max="1798" width="15.42578125" style="56" customWidth="1"/>
    <col min="1799" max="1799" width="5.7109375" style="56" customWidth="1"/>
    <col min="1800" max="1801" width="16.7109375" style="56" customWidth="1"/>
    <col min="1802" max="1802" width="5" style="56" customWidth="1"/>
    <col min="1803" max="1803" width="23.85546875" style="56" customWidth="1"/>
    <col min="1804" max="1804" width="6" style="56" customWidth="1"/>
    <col min="1805" max="2048" width="9.140625" style="56"/>
    <col min="2049" max="2049" width="42.28515625" style="56" customWidth="1"/>
    <col min="2050" max="2051" width="20" style="56" customWidth="1"/>
    <col min="2052" max="2052" width="6.140625" style="56" customWidth="1"/>
    <col min="2053" max="2054" width="15.42578125" style="56" customWidth="1"/>
    <col min="2055" max="2055" width="5.7109375" style="56" customWidth="1"/>
    <col min="2056" max="2057" width="16.7109375" style="56" customWidth="1"/>
    <col min="2058" max="2058" width="5" style="56" customWidth="1"/>
    <col min="2059" max="2059" width="23.85546875" style="56" customWidth="1"/>
    <col min="2060" max="2060" width="6" style="56" customWidth="1"/>
    <col min="2061" max="2304" width="9.140625" style="56"/>
    <col min="2305" max="2305" width="42.28515625" style="56" customWidth="1"/>
    <col min="2306" max="2307" width="20" style="56" customWidth="1"/>
    <col min="2308" max="2308" width="6.140625" style="56" customWidth="1"/>
    <col min="2309" max="2310" width="15.42578125" style="56" customWidth="1"/>
    <col min="2311" max="2311" width="5.7109375" style="56" customWidth="1"/>
    <col min="2312" max="2313" width="16.7109375" style="56" customWidth="1"/>
    <col min="2314" max="2314" width="5" style="56" customWidth="1"/>
    <col min="2315" max="2315" width="23.85546875" style="56" customWidth="1"/>
    <col min="2316" max="2316" width="6" style="56" customWidth="1"/>
    <col min="2317" max="2560" width="9.140625" style="56"/>
    <col min="2561" max="2561" width="42.28515625" style="56" customWidth="1"/>
    <col min="2562" max="2563" width="20" style="56" customWidth="1"/>
    <col min="2564" max="2564" width="6.140625" style="56" customWidth="1"/>
    <col min="2565" max="2566" width="15.42578125" style="56" customWidth="1"/>
    <col min="2567" max="2567" width="5.7109375" style="56" customWidth="1"/>
    <col min="2568" max="2569" width="16.7109375" style="56" customWidth="1"/>
    <col min="2570" max="2570" width="5" style="56" customWidth="1"/>
    <col min="2571" max="2571" width="23.85546875" style="56" customWidth="1"/>
    <col min="2572" max="2572" width="6" style="56" customWidth="1"/>
    <col min="2573" max="2816" width="9.140625" style="56"/>
    <col min="2817" max="2817" width="42.28515625" style="56" customWidth="1"/>
    <col min="2818" max="2819" width="20" style="56" customWidth="1"/>
    <col min="2820" max="2820" width="6.140625" style="56" customWidth="1"/>
    <col min="2821" max="2822" width="15.42578125" style="56" customWidth="1"/>
    <col min="2823" max="2823" width="5.7109375" style="56" customWidth="1"/>
    <col min="2824" max="2825" width="16.7109375" style="56" customWidth="1"/>
    <col min="2826" max="2826" width="5" style="56" customWidth="1"/>
    <col min="2827" max="2827" width="23.85546875" style="56" customWidth="1"/>
    <col min="2828" max="2828" width="6" style="56" customWidth="1"/>
    <col min="2829" max="3072" width="9.140625" style="56"/>
    <col min="3073" max="3073" width="42.28515625" style="56" customWidth="1"/>
    <col min="3074" max="3075" width="20" style="56" customWidth="1"/>
    <col min="3076" max="3076" width="6.140625" style="56" customWidth="1"/>
    <col min="3077" max="3078" width="15.42578125" style="56" customWidth="1"/>
    <col min="3079" max="3079" width="5.7109375" style="56" customWidth="1"/>
    <col min="3080" max="3081" width="16.7109375" style="56" customWidth="1"/>
    <col min="3082" max="3082" width="5" style="56" customWidth="1"/>
    <col min="3083" max="3083" width="23.85546875" style="56" customWidth="1"/>
    <col min="3084" max="3084" width="6" style="56" customWidth="1"/>
    <col min="3085" max="3328" width="9.140625" style="56"/>
    <col min="3329" max="3329" width="42.28515625" style="56" customWidth="1"/>
    <col min="3330" max="3331" width="20" style="56" customWidth="1"/>
    <col min="3332" max="3332" width="6.140625" style="56" customWidth="1"/>
    <col min="3333" max="3334" width="15.42578125" style="56" customWidth="1"/>
    <col min="3335" max="3335" width="5.7109375" style="56" customWidth="1"/>
    <col min="3336" max="3337" width="16.7109375" style="56" customWidth="1"/>
    <col min="3338" max="3338" width="5" style="56" customWidth="1"/>
    <col min="3339" max="3339" width="23.85546875" style="56" customWidth="1"/>
    <col min="3340" max="3340" width="6" style="56" customWidth="1"/>
    <col min="3341" max="3584" width="9.140625" style="56"/>
    <col min="3585" max="3585" width="42.28515625" style="56" customWidth="1"/>
    <col min="3586" max="3587" width="20" style="56" customWidth="1"/>
    <col min="3588" max="3588" width="6.140625" style="56" customWidth="1"/>
    <col min="3589" max="3590" width="15.42578125" style="56" customWidth="1"/>
    <col min="3591" max="3591" width="5.7109375" style="56" customWidth="1"/>
    <col min="3592" max="3593" width="16.7109375" style="56" customWidth="1"/>
    <col min="3594" max="3594" width="5" style="56" customWidth="1"/>
    <col min="3595" max="3595" width="23.85546875" style="56" customWidth="1"/>
    <col min="3596" max="3596" width="6" style="56" customWidth="1"/>
    <col min="3597" max="3840" width="9.140625" style="56"/>
    <col min="3841" max="3841" width="42.28515625" style="56" customWidth="1"/>
    <col min="3842" max="3843" width="20" style="56" customWidth="1"/>
    <col min="3844" max="3844" width="6.140625" style="56" customWidth="1"/>
    <col min="3845" max="3846" width="15.42578125" style="56" customWidth="1"/>
    <col min="3847" max="3847" width="5.7109375" style="56" customWidth="1"/>
    <col min="3848" max="3849" width="16.7109375" style="56" customWidth="1"/>
    <col min="3850" max="3850" width="5" style="56" customWidth="1"/>
    <col min="3851" max="3851" width="23.85546875" style="56" customWidth="1"/>
    <col min="3852" max="3852" width="6" style="56" customWidth="1"/>
    <col min="3853" max="4096" width="9.140625" style="56"/>
    <col min="4097" max="4097" width="42.28515625" style="56" customWidth="1"/>
    <col min="4098" max="4099" width="20" style="56" customWidth="1"/>
    <col min="4100" max="4100" width="6.140625" style="56" customWidth="1"/>
    <col min="4101" max="4102" width="15.42578125" style="56" customWidth="1"/>
    <col min="4103" max="4103" width="5.7109375" style="56" customWidth="1"/>
    <col min="4104" max="4105" width="16.7109375" style="56" customWidth="1"/>
    <col min="4106" max="4106" width="5" style="56" customWidth="1"/>
    <col min="4107" max="4107" width="23.85546875" style="56" customWidth="1"/>
    <col min="4108" max="4108" width="6" style="56" customWidth="1"/>
    <col min="4109" max="4352" width="9.140625" style="56"/>
    <col min="4353" max="4353" width="42.28515625" style="56" customWidth="1"/>
    <col min="4354" max="4355" width="20" style="56" customWidth="1"/>
    <col min="4356" max="4356" width="6.140625" style="56" customWidth="1"/>
    <col min="4357" max="4358" width="15.42578125" style="56" customWidth="1"/>
    <col min="4359" max="4359" width="5.7109375" style="56" customWidth="1"/>
    <col min="4360" max="4361" width="16.7109375" style="56" customWidth="1"/>
    <col min="4362" max="4362" width="5" style="56" customWidth="1"/>
    <col min="4363" max="4363" width="23.85546875" style="56" customWidth="1"/>
    <col min="4364" max="4364" width="6" style="56" customWidth="1"/>
    <col min="4365" max="4608" width="9.140625" style="56"/>
    <col min="4609" max="4609" width="42.28515625" style="56" customWidth="1"/>
    <col min="4610" max="4611" width="20" style="56" customWidth="1"/>
    <col min="4612" max="4612" width="6.140625" style="56" customWidth="1"/>
    <col min="4613" max="4614" width="15.42578125" style="56" customWidth="1"/>
    <col min="4615" max="4615" width="5.7109375" style="56" customWidth="1"/>
    <col min="4616" max="4617" width="16.7109375" style="56" customWidth="1"/>
    <col min="4618" max="4618" width="5" style="56" customWidth="1"/>
    <col min="4619" max="4619" width="23.85546875" style="56" customWidth="1"/>
    <col min="4620" max="4620" width="6" style="56" customWidth="1"/>
    <col min="4621" max="4864" width="9.140625" style="56"/>
    <col min="4865" max="4865" width="42.28515625" style="56" customWidth="1"/>
    <col min="4866" max="4867" width="20" style="56" customWidth="1"/>
    <col min="4868" max="4868" width="6.140625" style="56" customWidth="1"/>
    <col min="4869" max="4870" width="15.42578125" style="56" customWidth="1"/>
    <col min="4871" max="4871" width="5.7109375" style="56" customWidth="1"/>
    <col min="4872" max="4873" width="16.7109375" style="56" customWidth="1"/>
    <col min="4874" max="4874" width="5" style="56" customWidth="1"/>
    <col min="4875" max="4875" width="23.85546875" style="56" customWidth="1"/>
    <col min="4876" max="4876" width="6" style="56" customWidth="1"/>
    <col min="4877" max="5120" width="9.140625" style="56"/>
    <col min="5121" max="5121" width="42.28515625" style="56" customWidth="1"/>
    <col min="5122" max="5123" width="20" style="56" customWidth="1"/>
    <col min="5124" max="5124" width="6.140625" style="56" customWidth="1"/>
    <col min="5125" max="5126" width="15.42578125" style="56" customWidth="1"/>
    <col min="5127" max="5127" width="5.7109375" style="56" customWidth="1"/>
    <col min="5128" max="5129" width="16.7109375" style="56" customWidth="1"/>
    <col min="5130" max="5130" width="5" style="56" customWidth="1"/>
    <col min="5131" max="5131" width="23.85546875" style="56" customWidth="1"/>
    <col min="5132" max="5132" width="6" style="56" customWidth="1"/>
    <col min="5133" max="5376" width="9.140625" style="56"/>
    <col min="5377" max="5377" width="42.28515625" style="56" customWidth="1"/>
    <col min="5378" max="5379" width="20" style="56" customWidth="1"/>
    <col min="5380" max="5380" width="6.140625" style="56" customWidth="1"/>
    <col min="5381" max="5382" width="15.42578125" style="56" customWidth="1"/>
    <col min="5383" max="5383" width="5.7109375" style="56" customWidth="1"/>
    <col min="5384" max="5385" width="16.7109375" style="56" customWidth="1"/>
    <col min="5386" max="5386" width="5" style="56" customWidth="1"/>
    <col min="5387" max="5387" width="23.85546875" style="56" customWidth="1"/>
    <col min="5388" max="5388" width="6" style="56" customWidth="1"/>
    <col min="5389" max="5632" width="9.140625" style="56"/>
    <col min="5633" max="5633" width="42.28515625" style="56" customWidth="1"/>
    <col min="5634" max="5635" width="20" style="56" customWidth="1"/>
    <col min="5636" max="5636" width="6.140625" style="56" customWidth="1"/>
    <col min="5637" max="5638" width="15.42578125" style="56" customWidth="1"/>
    <col min="5639" max="5639" width="5.7109375" style="56" customWidth="1"/>
    <col min="5640" max="5641" width="16.7109375" style="56" customWidth="1"/>
    <col min="5642" max="5642" width="5" style="56" customWidth="1"/>
    <col min="5643" max="5643" width="23.85546875" style="56" customWidth="1"/>
    <col min="5644" max="5644" width="6" style="56" customWidth="1"/>
    <col min="5645" max="5888" width="9.140625" style="56"/>
    <col min="5889" max="5889" width="42.28515625" style="56" customWidth="1"/>
    <col min="5890" max="5891" width="20" style="56" customWidth="1"/>
    <col min="5892" max="5892" width="6.140625" style="56" customWidth="1"/>
    <col min="5893" max="5894" width="15.42578125" style="56" customWidth="1"/>
    <col min="5895" max="5895" width="5.7109375" style="56" customWidth="1"/>
    <col min="5896" max="5897" width="16.7109375" style="56" customWidth="1"/>
    <col min="5898" max="5898" width="5" style="56" customWidth="1"/>
    <col min="5899" max="5899" width="23.85546875" style="56" customWidth="1"/>
    <col min="5900" max="5900" width="6" style="56" customWidth="1"/>
    <col min="5901" max="6144" width="9.140625" style="56"/>
    <col min="6145" max="6145" width="42.28515625" style="56" customWidth="1"/>
    <col min="6146" max="6147" width="20" style="56" customWidth="1"/>
    <col min="6148" max="6148" width="6.140625" style="56" customWidth="1"/>
    <col min="6149" max="6150" width="15.42578125" style="56" customWidth="1"/>
    <col min="6151" max="6151" width="5.7109375" style="56" customWidth="1"/>
    <col min="6152" max="6153" width="16.7109375" style="56" customWidth="1"/>
    <col min="6154" max="6154" width="5" style="56" customWidth="1"/>
    <col min="6155" max="6155" width="23.85546875" style="56" customWidth="1"/>
    <col min="6156" max="6156" width="6" style="56" customWidth="1"/>
    <col min="6157" max="6400" width="9.140625" style="56"/>
    <col min="6401" max="6401" width="42.28515625" style="56" customWidth="1"/>
    <col min="6402" max="6403" width="20" style="56" customWidth="1"/>
    <col min="6404" max="6404" width="6.140625" style="56" customWidth="1"/>
    <col min="6405" max="6406" width="15.42578125" style="56" customWidth="1"/>
    <col min="6407" max="6407" width="5.7109375" style="56" customWidth="1"/>
    <col min="6408" max="6409" width="16.7109375" style="56" customWidth="1"/>
    <col min="6410" max="6410" width="5" style="56" customWidth="1"/>
    <col min="6411" max="6411" width="23.85546875" style="56" customWidth="1"/>
    <col min="6412" max="6412" width="6" style="56" customWidth="1"/>
    <col min="6413" max="6656" width="9.140625" style="56"/>
    <col min="6657" max="6657" width="42.28515625" style="56" customWidth="1"/>
    <col min="6658" max="6659" width="20" style="56" customWidth="1"/>
    <col min="6660" max="6660" width="6.140625" style="56" customWidth="1"/>
    <col min="6661" max="6662" width="15.42578125" style="56" customWidth="1"/>
    <col min="6663" max="6663" width="5.7109375" style="56" customWidth="1"/>
    <col min="6664" max="6665" width="16.7109375" style="56" customWidth="1"/>
    <col min="6666" max="6666" width="5" style="56" customWidth="1"/>
    <col min="6667" max="6667" width="23.85546875" style="56" customWidth="1"/>
    <col min="6668" max="6668" width="6" style="56" customWidth="1"/>
    <col min="6669" max="6912" width="9.140625" style="56"/>
    <col min="6913" max="6913" width="42.28515625" style="56" customWidth="1"/>
    <col min="6914" max="6915" width="20" style="56" customWidth="1"/>
    <col min="6916" max="6916" width="6.140625" style="56" customWidth="1"/>
    <col min="6917" max="6918" width="15.42578125" style="56" customWidth="1"/>
    <col min="6919" max="6919" width="5.7109375" style="56" customWidth="1"/>
    <col min="6920" max="6921" width="16.7109375" style="56" customWidth="1"/>
    <col min="6922" max="6922" width="5" style="56" customWidth="1"/>
    <col min="6923" max="6923" width="23.85546875" style="56" customWidth="1"/>
    <col min="6924" max="6924" width="6" style="56" customWidth="1"/>
    <col min="6925" max="7168" width="9.140625" style="56"/>
    <col min="7169" max="7169" width="42.28515625" style="56" customWidth="1"/>
    <col min="7170" max="7171" width="20" style="56" customWidth="1"/>
    <col min="7172" max="7172" width="6.140625" style="56" customWidth="1"/>
    <col min="7173" max="7174" width="15.42578125" style="56" customWidth="1"/>
    <col min="7175" max="7175" width="5.7109375" style="56" customWidth="1"/>
    <col min="7176" max="7177" width="16.7109375" style="56" customWidth="1"/>
    <col min="7178" max="7178" width="5" style="56" customWidth="1"/>
    <col min="7179" max="7179" width="23.85546875" style="56" customWidth="1"/>
    <col min="7180" max="7180" width="6" style="56" customWidth="1"/>
    <col min="7181" max="7424" width="9.140625" style="56"/>
    <col min="7425" max="7425" width="42.28515625" style="56" customWidth="1"/>
    <col min="7426" max="7427" width="20" style="56" customWidth="1"/>
    <col min="7428" max="7428" width="6.140625" style="56" customWidth="1"/>
    <col min="7429" max="7430" width="15.42578125" style="56" customWidth="1"/>
    <col min="7431" max="7431" width="5.7109375" style="56" customWidth="1"/>
    <col min="7432" max="7433" width="16.7109375" style="56" customWidth="1"/>
    <col min="7434" max="7434" width="5" style="56" customWidth="1"/>
    <col min="7435" max="7435" width="23.85546875" style="56" customWidth="1"/>
    <col min="7436" max="7436" width="6" style="56" customWidth="1"/>
    <col min="7437" max="7680" width="9.140625" style="56"/>
    <col min="7681" max="7681" width="42.28515625" style="56" customWidth="1"/>
    <col min="7682" max="7683" width="20" style="56" customWidth="1"/>
    <col min="7684" max="7684" width="6.140625" style="56" customWidth="1"/>
    <col min="7685" max="7686" width="15.42578125" style="56" customWidth="1"/>
    <col min="7687" max="7687" width="5.7109375" style="56" customWidth="1"/>
    <col min="7688" max="7689" width="16.7109375" style="56" customWidth="1"/>
    <col min="7690" max="7690" width="5" style="56" customWidth="1"/>
    <col min="7691" max="7691" width="23.85546875" style="56" customWidth="1"/>
    <col min="7692" max="7692" width="6" style="56" customWidth="1"/>
    <col min="7693" max="7936" width="9.140625" style="56"/>
    <col min="7937" max="7937" width="42.28515625" style="56" customWidth="1"/>
    <col min="7938" max="7939" width="20" style="56" customWidth="1"/>
    <col min="7940" max="7940" width="6.140625" style="56" customWidth="1"/>
    <col min="7941" max="7942" width="15.42578125" style="56" customWidth="1"/>
    <col min="7943" max="7943" width="5.7109375" style="56" customWidth="1"/>
    <col min="7944" max="7945" width="16.7109375" style="56" customWidth="1"/>
    <col min="7946" max="7946" width="5" style="56" customWidth="1"/>
    <col min="7947" max="7947" width="23.85546875" style="56" customWidth="1"/>
    <col min="7948" max="7948" width="6" style="56" customWidth="1"/>
    <col min="7949" max="8192" width="9.140625" style="56"/>
    <col min="8193" max="8193" width="42.28515625" style="56" customWidth="1"/>
    <col min="8194" max="8195" width="20" style="56" customWidth="1"/>
    <col min="8196" max="8196" width="6.140625" style="56" customWidth="1"/>
    <col min="8197" max="8198" width="15.42578125" style="56" customWidth="1"/>
    <col min="8199" max="8199" width="5.7109375" style="56" customWidth="1"/>
    <col min="8200" max="8201" width="16.7109375" style="56" customWidth="1"/>
    <col min="8202" max="8202" width="5" style="56" customWidth="1"/>
    <col min="8203" max="8203" width="23.85546875" style="56" customWidth="1"/>
    <col min="8204" max="8204" width="6" style="56" customWidth="1"/>
    <col min="8205" max="8448" width="9.140625" style="56"/>
    <col min="8449" max="8449" width="42.28515625" style="56" customWidth="1"/>
    <col min="8450" max="8451" width="20" style="56" customWidth="1"/>
    <col min="8452" max="8452" width="6.140625" style="56" customWidth="1"/>
    <col min="8453" max="8454" width="15.42578125" style="56" customWidth="1"/>
    <col min="8455" max="8455" width="5.7109375" style="56" customWidth="1"/>
    <col min="8456" max="8457" width="16.7109375" style="56" customWidth="1"/>
    <col min="8458" max="8458" width="5" style="56" customWidth="1"/>
    <col min="8459" max="8459" width="23.85546875" style="56" customWidth="1"/>
    <col min="8460" max="8460" width="6" style="56" customWidth="1"/>
    <col min="8461" max="8704" width="9.140625" style="56"/>
    <col min="8705" max="8705" width="42.28515625" style="56" customWidth="1"/>
    <col min="8706" max="8707" width="20" style="56" customWidth="1"/>
    <col min="8708" max="8708" width="6.140625" style="56" customWidth="1"/>
    <col min="8709" max="8710" width="15.42578125" style="56" customWidth="1"/>
    <col min="8711" max="8711" width="5.7109375" style="56" customWidth="1"/>
    <col min="8712" max="8713" width="16.7109375" style="56" customWidth="1"/>
    <col min="8714" max="8714" width="5" style="56" customWidth="1"/>
    <col min="8715" max="8715" width="23.85546875" style="56" customWidth="1"/>
    <col min="8716" max="8716" width="6" style="56" customWidth="1"/>
    <col min="8717" max="8960" width="9.140625" style="56"/>
    <col min="8961" max="8961" width="42.28515625" style="56" customWidth="1"/>
    <col min="8962" max="8963" width="20" style="56" customWidth="1"/>
    <col min="8964" max="8964" width="6.140625" style="56" customWidth="1"/>
    <col min="8965" max="8966" width="15.42578125" style="56" customWidth="1"/>
    <col min="8967" max="8967" width="5.7109375" style="56" customWidth="1"/>
    <col min="8968" max="8969" width="16.7109375" style="56" customWidth="1"/>
    <col min="8970" max="8970" width="5" style="56" customWidth="1"/>
    <col min="8971" max="8971" width="23.85546875" style="56" customWidth="1"/>
    <col min="8972" max="8972" width="6" style="56" customWidth="1"/>
    <col min="8973" max="9216" width="9.140625" style="56"/>
    <col min="9217" max="9217" width="42.28515625" style="56" customWidth="1"/>
    <col min="9218" max="9219" width="20" style="56" customWidth="1"/>
    <col min="9220" max="9220" width="6.140625" style="56" customWidth="1"/>
    <col min="9221" max="9222" width="15.42578125" style="56" customWidth="1"/>
    <col min="9223" max="9223" width="5.7109375" style="56" customWidth="1"/>
    <col min="9224" max="9225" width="16.7109375" style="56" customWidth="1"/>
    <col min="9226" max="9226" width="5" style="56" customWidth="1"/>
    <col min="9227" max="9227" width="23.85546875" style="56" customWidth="1"/>
    <col min="9228" max="9228" width="6" style="56" customWidth="1"/>
    <col min="9229" max="9472" width="9.140625" style="56"/>
    <col min="9473" max="9473" width="42.28515625" style="56" customWidth="1"/>
    <col min="9474" max="9475" width="20" style="56" customWidth="1"/>
    <col min="9476" max="9476" width="6.140625" style="56" customWidth="1"/>
    <col min="9477" max="9478" width="15.42578125" style="56" customWidth="1"/>
    <col min="9479" max="9479" width="5.7109375" style="56" customWidth="1"/>
    <col min="9480" max="9481" width="16.7109375" style="56" customWidth="1"/>
    <col min="9482" max="9482" width="5" style="56" customWidth="1"/>
    <col min="9483" max="9483" width="23.85546875" style="56" customWidth="1"/>
    <col min="9484" max="9484" width="6" style="56" customWidth="1"/>
    <col min="9485" max="9728" width="9.140625" style="56"/>
    <col min="9729" max="9729" width="42.28515625" style="56" customWidth="1"/>
    <col min="9730" max="9731" width="20" style="56" customWidth="1"/>
    <col min="9732" max="9732" width="6.140625" style="56" customWidth="1"/>
    <col min="9733" max="9734" width="15.42578125" style="56" customWidth="1"/>
    <col min="9735" max="9735" width="5.7109375" style="56" customWidth="1"/>
    <col min="9736" max="9737" width="16.7109375" style="56" customWidth="1"/>
    <col min="9738" max="9738" width="5" style="56" customWidth="1"/>
    <col min="9739" max="9739" width="23.85546875" style="56" customWidth="1"/>
    <col min="9740" max="9740" width="6" style="56" customWidth="1"/>
    <col min="9741" max="9984" width="9.140625" style="56"/>
    <col min="9985" max="9985" width="42.28515625" style="56" customWidth="1"/>
    <col min="9986" max="9987" width="20" style="56" customWidth="1"/>
    <col min="9988" max="9988" width="6.140625" style="56" customWidth="1"/>
    <col min="9989" max="9990" width="15.42578125" style="56" customWidth="1"/>
    <col min="9991" max="9991" width="5.7109375" style="56" customWidth="1"/>
    <col min="9992" max="9993" width="16.7109375" style="56" customWidth="1"/>
    <col min="9994" max="9994" width="5" style="56" customWidth="1"/>
    <col min="9995" max="9995" width="23.85546875" style="56" customWidth="1"/>
    <col min="9996" max="9996" width="6" style="56" customWidth="1"/>
    <col min="9997" max="10240" width="9.140625" style="56"/>
    <col min="10241" max="10241" width="42.28515625" style="56" customWidth="1"/>
    <col min="10242" max="10243" width="20" style="56" customWidth="1"/>
    <col min="10244" max="10244" width="6.140625" style="56" customWidth="1"/>
    <col min="10245" max="10246" width="15.42578125" style="56" customWidth="1"/>
    <col min="10247" max="10247" width="5.7109375" style="56" customWidth="1"/>
    <col min="10248" max="10249" width="16.7109375" style="56" customWidth="1"/>
    <col min="10250" max="10250" width="5" style="56" customWidth="1"/>
    <col min="10251" max="10251" width="23.85546875" style="56" customWidth="1"/>
    <col min="10252" max="10252" width="6" style="56" customWidth="1"/>
    <col min="10253" max="10496" width="9.140625" style="56"/>
    <col min="10497" max="10497" width="42.28515625" style="56" customWidth="1"/>
    <col min="10498" max="10499" width="20" style="56" customWidth="1"/>
    <col min="10500" max="10500" width="6.140625" style="56" customWidth="1"/>
    <col min="10501" max="10502" width="15.42578125" style="56" customWidth="1"/>
    <col min="10503" max="10503" width="5.7109375" style="56" customWidth="1"/>
    <col min="10504" max="10505" width="16.7109375" style="56" customWidth="1"/>
    <col min="10506" max="10506" width="5" style="56" customWidth="1"/>
    <col min="10507" max="10507" width="23.85546875" style="56" customWidth="1"/>
    <col min="10508" max="10508" width="6" style="56" customWidth="1"/>
    <col min="10509" max="10752" width="9.140625" style="56"/>
    <col min="10753" max="10753" width="42.28515625" style="56" customWidth="1"/>
    <col min="10754" max="10755" width="20" style="56" customWidth="1"/>
    <col min="10756" max="10756" width="6.140625" style="56" customWidth="1"/>
    <col min="10757" max="10758" width="15.42578125" style="56" customWidth="1"/>
    <col min="10759" max="10759" width="5.7109375" style="56" customWidth="1"/>
    <col min="10760" max="10761" width="16.7109375" style="56" customWidth="1"/>
    <col min="10762" max="10762" width="5" style="56" customWidth="1"/>
    <col min="10763" max="10763" width="23.85546875" style="56" customWidth="1"/>
    <col min="10764" max="10764" width="6" style="56" customWidth="1"/>
    <col min="10765" max="11008" width="9.140625" style="56"/>
    <col min="11009" max="11009" width="42.28515625" style="56" customWidth="1"/>
    <col min="11010" max="11011" width="20" style="56" customWidth="1"/>
    <col min="11012" max="11012" width="6.140625" style="56" customWidth="1"/>
    <col min="11013" max="11014" width="15.42578125" style="56" customWidth="1"/>
    <col min="11015" max="11015" width="5.7109375" style="56" customWidth="1"/>
    <col min="11016" max="11017" width="16.7109375" style="56" customWidth="1"/>
    <col min="11018" max="11018" width="5" style="56" customWidth="1"/>
    <col min="11019" max="11019" width="23.85546875" style="56" customWidth="1"/>
    <col min="11020" max="11020" width="6" style="56" customWidth="1"/>
    <col min="11021" max="11264" width="9.140625" style="56"/>
    <col min="11265" max="11265" width="42.28515625" style="56" customWidth="1"/>
    <col min="11266" max="11267" width="20" style="56" customWidth="1"/>
    <col min="11268" max="11268" width="6.140625" style="56" customWidth="1"/>
    <col min="11269" max="11270" width="15.42578125" style="56" customWidth="1"/>
    <col min="11271" max="11271" width="5.7109375" style="56" customWidth="1"/>
    <col min="11272" max="11273" width="16.7109375" style="56" customWidth="1"/>
    <col min="11274" max="11274" width="5" style="56" customWidth="1"/>
    <col min="11275" max="11275" width="23.85546875" style="56" customWidth="1"/>
    <col min="11276" max="11276" width="6" style="56" customWidth="1"/>
    <col min="11277" max="11520" width="9.140625" style="56"/>
    <col min="11521" max="11521" width="42.28515625" style="56" customWidth="1"/>
    <col min="11522" max="11523" width="20" style="56" customWidth="1"/>
    <col min="11524" max="11524" width="6.140625" style="56" customWidth="1"/>
    <col min="11525" max="11526" width="15.42578125" style="56" customWidth="1"/>
    <col min="11527" max="11527" width="5.7109375" style="56" customWidth="1"/>
    <col min="11528" max="11529" width="16.7109375" style="56" customWidth="1"/>
    <col min="11530" max="11530" width="5" style="56" customWidth="1"/>
    <col min="11531" max="11531" width="23.85546875" style="56" customWidth="1"/>
    <col min="11532" max="11532" width="6" style="56" customWidth="1"/>
    <col min="11533" max="11776" width="9.140625" style="56"/>
    <col min="11777" max="11777" width="42.28515625" style="56" customWidth="1"/>
    <col min="11778" max="11779" width="20" style="56" customWidth="1"/>
    <col min="11780" max="11780" width="6.140625" style="56" customWidth="1"/>
    <col min="11781" max="11782" width="15.42578125" style="56" customWidth="1"/>
    <col min="11783" max="11783" width="5.7109375" style="56" customWidth="1"/>
    <col min="11784" max="11785" width="16.7109375" style="56" customWidth="1"/>
    <col min="11786" max="11786" width="5" style="56" customWidth="1"/>
    <col min="11787" max="11787" width="23.85546875" style="56" customWidth="1"/>
    <col min="11788" max="11788" width="6" style="56" customWidth="1"/>
    <col min="11789" max="12032" width="9.140625" style="56"/>
    <col min="12033" max="12033" width="42.28515625" style="56" customWidth="1"/>
    <col min="12034" max="12035" width="20" style="56" customWidth="1"/>
    <col min="12036" max="12036" width="6.140625" style="56" customWidth="1"/>
    <col min="12037" max="12038" width="15.42578125" style="56" customWidth="1"/>
    <col min="12039" max="12039" width="5.7109375" style="56" customWidth="1"/>
    <col min="12040" max="12041" width="16.7109375" style="56" customWidth="1"/>
    <col min="12042" max="12042" width="5" style="56" customWidth="1"/>
    <col min="12043" max="12043" width="23.85546875" style="56" customWidth="1"/>
    <col min="12044" max="12044" width="6" style="56" customWidth="1"/>
    <col min="12045" max="12288" width="9.140625" style="56"/>
    <col min="12289" max="12289" width="42.28515625" style="56" customWidth="1"/>
    <col min="12290" max="12291" width="20" style="56" customWidth="1"/>
    <col min="12292" max="12292" width="6.140625" style="56" customWidth="1"/>
    <col min="12293" max="12294" width="15.42578125" style="56" customWidth="1"/>
    <col min="12295" max="12295" width="5.7109375" style="56" customWidth="1"/>
    <col min="12296" max="12297" width="16.7109375" style="56" customWidth="1"/>
    <col min="12298" max="12298" width="5" style="56" customWidth="1"/>
    <col min="12299" max="12299" width="23.85546875" style="56" customWidth="1"/>
    <col min="12300" max="12300" width="6" style="56" customWidth="1"/>
    <col min="12301" max="12544" width="9.140625" style="56"/>
    <col min="12545" max="12545" width="42.28515625" style="56" customWidth="1"/>
    <col min="12546" max="12547" width="20" style="56" customWidth="1"/>
    <col min="12548" max="12548" width="6.140625" style="56" customWidth="1"/>
    <col min="12549" max="12550" width="15.42578125" style="56" customWidth="1"/>
    <col min="12551" max="12551" width="5.7109375" style="56" customWidth="1"/>
    <col min="12552" max="12553" width="16.7109375" style="56" customWidth="1"/>
    <col min="12554" max="12554" width="5" style="56" customWidth="1"/>
    <col min="12555" max="12555" width="23.85546875" style="56" customWidth="1"/>
    <col min="12556" max="12556" width="6" style="56" customWidth="1"/>
    <col min="12557" max="12800" width="9.140625" style="56"/>
    <col min="12801" max="12801" width="42.28515625" style="56" customWidth="1"/>
    <col min="12802" max="12803" width="20" style="56" customWidth="1"/>
    <col min="12804" max="12804" width="6.140625" style="56" customWidth="1"/>
    <col min="12805" max="12806" width="15.42578125" style="56" customWidth="1"/>
    <col min="12807" max="12807" width="5.7109375" style="56" customWidth="1"/>
    <col min="12808" max="12809" width="16.7109375" style="56" customWidth="1"/>
    <col min="12810" max="12810" width="5" style="56" customWidth="1"/>
    <col min="12811" max="12811" width="23.85546875" style="56" customWidth="1"/>
    <col min="12812" max="12812" width="6" style="56" customWidth="1"/>
    <col min="12813" max="13056" width="9.140625" style="56"/>
    <col min="13057" max="13057" width="42.28515625" style="56" customWidth="1"/>
    <col min="13058" max="13059" width="20" style="56" customWidth="1"/>
    <col min="13060" max="13060" width="6.140625" style="56" customWidth="1"/>
    <col min="13061" max="13062" width="15.42578125" style="56" customWidth="1"/>
    <col min="13063" max="13063" width="5.7109375" style="56" customWidth="1"/>
    <col min="13064" max="13065" width="16.7109375" style="56" customWidth="1"/>
    <col min="13066" max="13066" width="5" style="56" customWidth="1"/>
    <col min="13067" max="13067" width="23.85546875" style="56" customWidth="1"/>
    <col min="13068" max="13068" width="6" style="56" customWidth="1"/>
    <col min="13069" max="13312" width="9.140625" style="56"/>
    <col min="13313" max="13313" width="42.28515625" style="56" customWidth="1"/>
    <col min="13314" max="13315" width="20" style="56" customWidth="1"/>
    <col min="13316" max="13316" width="6.140625" style="56" customWidth="1"/>
    <col min="13317" max="13318" width="15.42578125" style="56" customWidth="1"/>
    <col min="13319" max="13319" width="5.7109375" style="56" customWidth="1"/>
    <col min="13320" max="13321" width="16.7109375" style="56" customWidth="1"/>
    <col min="13322" max="13322" width="5" style="56" customWidth="1"/>
    <col min="13323" max="13323" width="23.85546875" style="56" customWidth="1"/>
    <col min="13324" max="13324" width="6" style="56" customWidth="1"/>
    <col min="13325" max="13568" width="9.140625" style="56"/>
    <col min="13569" max="13569" width="42.28515625" style="56" customWidth="1"/>
    <col min="13570" max="13571" width="20" style="56" customWidth="1"/>
    <col min="13572" max="13572" width="6.140625" style="56" customWidth="1"/>
    <col min="13573" max="13574" width="15.42578125" style="56" customWidth="1"/>
    <col min="13575" max="13575" width="5.7109375" style="56" customWidth="1"/>
    <col min="13576" max="13577" width="16.7109375" style="56" customWidth="1"/>
    <col min="13578" max="13578" width="5" style="56" customWidth="1"/>
    <col min="13579" max="13579" width="23.85546875" style="56" customWidth="1"/>
    <col min="13580" max="13580" width="6" style="56" customWidth="1"/>
    <col min="13581" max="13824" width="9.140625" style="56"/>
    <col min="13825" max="13825" width="42.28515625" style="56" customWidth="1"/>
    <col min="13826" max="13827" width="20" style="56" customWidth="1"/>
    <col min="13828" max="13828" width="6.140625" style="56" customWidth="1"/>
    <col min="13829" max="13830" width="15.42578125" style="56" customWidth="1"/>
    <col min="13831" max="13831" width="5.7109375" style="56" customWidth="1"/>
    <col min="13832" max="13833" width="16.7109375" style="56" customWidth="1"/>
    <col min="13834" max="13834" width="5" style="56" customWidth="1"/>
    <col min="13835" max="13835" width="23.85546875" style="56" customWidth="1"/>
    <col min="13836" max="13836" width="6" style="56" customWidth="1"/>
    <col min="13837" max="14080" width="9.140625" style="56"/>
    <col min="14081" max="14081" width="42.28515625" style="56" customWidth="1"/>
    <col min="14082" max="14083" width="20" style="56" customWidth="1"/>
    <col min="14084" max="14084" width="6.140625" style="56" customWidth="1"/>
    <col min="14085" max="14086" width="15.42578125" style="56" customWidth="1"/>
    <col min="14087" max="14087" width="5.7109375" style="56" customWidth="1"/>
    <col min="14088" max="14089" width="16.7109375" style="56" customWidth="1"/>
    <col min="14090" max="14090" width="5" style="56" customWidth="1"/>
    <col min="14091" max="14091" width="23.85546875" style="56" customWidth="1"/>
    <col min="14092" max="14092" width="6" style="56" customWidth="1"/>
    <col min="14093" max="14336" width="9.140625" style="56"/>
    <col min="14337" max="14337" width="42.28515625" style="56" customWidth="1"/>
    <col min="14338" max="14339" width="20" style="56" customWidth="1"/>
    <col min="14340" max="14340" width="6.140625" style="56" customWidth="1"/>
    <col min="14341" max="14342" width="15.42578125" style="56" customWidth="1"/>
    <col min="14343" max="14343" width="5.7109375" style="56" customWidth="1"/>
    <col min="14344" max="14345" width="16.7109375" style="56" customWidth="1"/>
    <col min="14346" max="14346" width="5" style="56" customWidth="1"/>
    <col min="14347" max="14347" width="23.85546875" style="56" customWidth="1"/>
    <col min="14348" max="14348" width="6" style="56" customWidth="1"/>
    <col min="14349" max="14592" width="9.140625" style="56"/>
    <col min="14593" max="14593" width="42.28515625" style="56" customWidth="1"/>
    <col min="14594" max="14595" width="20" style="56" customWidth="1"/>
    <col min="14596" max="14596" width="6.140625" style="56" customWidth="1"/>
    <col min="14597" max="14598" width="15.42578125" style="56" customWidth="1"/>
    <col min="14599" max="14599" width="5.7109375" style="56" customWidth="1"/>
    <col min="14600" max="14601" width="16.7109375" style="56" customWidth="1"/>
    <col min="14602" max="14602" width="5" style="56" customWidth="1"/>
    <col min="14603" max="14603" width="23.85546875" style="56" customWidth="1"/>
    <col min="14604" max="14604" width="6" style="56" customWidth="1"/>
    <col min="14605" max="14848" width="9.140625" style="56"/>
    <col min="14849" max="14849" width="42.28515625" style="56" customWidth="1"/>
    <col min="14850" max="14851" width="20" style="56" customWidth="1"/>
    <col min="14852" max="14852" width="6.140625" style="56" customWidth="1"/>
    <col min="14853" max="14854" width="15.42578125" style="56" customWidth="1"/>
    <col min="14855" max="14855" width="5.7109375" style="56" customWidth="1"/>
    <col min="14856" max="14857" width="16.7109375" style="56" customWidth="1"/>
    <col min="14858" max="14858" width="5" style="56" customWidth="1"/>
    <col min="14859" max="14859" width="23.85546875" style="56" customWidth="1"/>
    <col min="14860" max="14860" width="6" style="56" customWidth="1"/>
    <col min="14861" max="15104" width="9.140625" style="56"/>
    <col min="15105" max="15105" width="42.28515625" style="56" customWidth="1"/>
    <col min="15106" max="15107" width="20" style="56" customWidth="1"/>
    <col min="15108" max="15108" width="6.140625" style="56" customWidth="1"/>
    <col min="15109" max="15110" width="15.42578125" style="56" customWidth="1"/>
    <col min="15111" max="15111" width="5.7109375" style="56" customWidth="1"/>
    <col min="15112" max="15113" width="16.7109375" style="56" customWidth="1"/>
    <col min="15114" max="15114" width="5" style="56" customWidth="1"/>
    <col min="15115" max="15115" width="23.85546875" style="56" customWidth="1"/>
    <col min="15116" max="15116" width="6" style="56" customWidth="1"/>
    <col min="15117" max="15360" width="9.140625" style="56"/>
    <col min="15361" max="15361" width="42.28515625" style="56" customWidth="1"/>
    <col min="15362" max="15363" width="20" style="56" customWidth="1"/>
    <col min="15364" max="15364" width="6.140625" style="56" customWidth="1"/>
    <col min="15365" max="15366" width="15.42578125" style="56" customWidth="1"/>
    <col min="15367" max="15367" width="5.7109375" style="56" customWidth="1"/>
    <col min="15368" max="15369" width="16.7109375" style="56" customWidth="1"/>
    <col min="15370" max="15370" width="5" style="56" customWidth="1"/>
    <col min="15371" max="15371" width="23.85546875" style="56" customWidth="1"/>
    <col min="15372" max="15372" width="6" style="56" customWidth="1"/>
    <col min="15373" max="15616" width="9.140625" style="56"/>
    <col min="15617" max="15617" width="42.28515625" style="56" customWidth="1"/>
    <col min="15618" max="15619" width="20" style="56" customWidth="1"/>
    <col min="15620" max="15620" width="6.140625" style="56" customWidth="1"/>
    <col min="15621" max="15622" width="15.42578125" style="56" customWidth="1"/>
    <col min="15623" max="15623" width="5.7109375" style="56" customWidth="1"/>
    <col min="15624" max="15625" width="16.7109375" style="56" customWidth="1"/>
    <col min="15626" max="15626" width="5" style="56" customWidth="1"/>
    <col min="15627" max="15627" width="23.85546875" style="56" customWidth="1"/>
    <col min="15628" max="15628" width="6" style="56" customWidth="1"/>
    <col min="15629" max="15872" width="9.140625" style="56"/>
    <col min="15873" max="15873" width="42.28515625" style="56" customWidth="1"/>
    <col min="15874" max="15875" width="20" style="56" customWidth="1"/>
    <col min="15876" max="15876" width="6.140625" style="56" customWidth="1"/>
    <col min="15877" max="15878" width="15.42578125" style="56" customWidth="1"/>
    <col min="15879" max="15879" width="5.7109375" style="56" customWidth="1"/>
    <col min="15880" max="15881" width="16.7109375" style="56" customWidth="1"/>
    <col min="15882" max="15882" width="5" style="56" customWidth="1"/>
    <col min="15883" max="15883" width="23.85546875" style="56" customWidth="1"/>
    <col min="15884" max="15884" width="6" style="56" customWidth="1"/>
    <col min="15885" max="16128" width="9.140625" style="56"/>
    <col min="16129" max="16129" width="42.28515625" style="56" customWidth="1"/>
    <col min="16130" max="16131" width="20" style="56" customWidth="1"/>
    <col min="16132" max="16132" width="6.140625" style="56" customWidth="1"/>
    <col min="16133" max="16134" width="15.42578125" style="56" customWidth="1"/>
    <col min="16135" max="16135" width="5.7109375" style="56" customWidth="1"/>
    <col min="16136" max="16137" width="16.7109375" style="56" customWidth="1"/>
    <col min="16138" max="16138" width="5" style="56" customWidth="1"/>
    <col min="16139" max="16139" width="23.85546875" style="56" customWidth="1"/>
    <col min="16140" max="16140" width="6" style="56" customWidth="1"/>
    <col min="16141" max="16384" width="9.140625" style="56"/>
  </cols>
  <sheetData>
    <row r="1" spans="1:14" x14ac:dyDescent="0.25">
      <c r="A1" s="110" t="s">
        <v>0</v>
      </c>
      <c r="B1" s="110"/>
      <c r="C1" s="110"/>
      <c r="D1" s="110"/>
      <c r="E1" s="110"/>
      <c r="F1" s="110"/>
    </row>
    <row r="2" spans="1:14" x14ac:dyDescent="0.25">
      <c r="A2" s="57" t="s">
        <v>232</v>
      </c>
      <c r="B2" s="1"/>
      <c r="C2" s="31"/>
      <c r="D2" s="31"/>
      <c r="E2" s="1"/>
      <c r="F2" s="32"/>
    </row>
    <row r="3" spans="1:14" x14ac:dyDescent="0.25">
      <c r="A3" s="57"/>
      <c r="B3" s="1"/>
      <c r="C3" s="31"/>
      <c r="D3" s="31"/>
      <c r="E3" s="1"/>
      <c r="F3" s="32"/>
    </row>
    <row r="4" spans="1:14" ht="15.75" customHeight="1" thickBot="1" x14ac:dyDescent="0.3">
      <c r="A4" s="58" t="s">
        <v>2</v>
      </c>
      <c r="B4" s="59">
        <f>MEDIAN(B7:B146)</f>
        <v>497.16499999999996</v>
      </c>
      <c r="C4" s="59">
        <f>MEDIAN(C7:C146)</f>
        <v>680</v>
      </c>
    </row>
    <row r="5" spans="1:14" ht="16.5" thickTop="1" thickBot="1" x14ac:dyDescent="0.3">
      <c r="A5" s="111" t="s">
        <v>227</v>
      </c>
      <c r="B5" s="113" t="s">
        <v>3</v>
      </c>
      <c r="C5" s="114"/>
      <c r="E5" s="115" t="s">
        <v>4</v>
      </c>
      <c r="F5" s="115"/>
      <c r="G5" s="61"/>
      <c r="H5" s="113" t="s">
        <v>228</v>
      </c>
      <c r="I5" s="114"/>
      <c r="K5" s="62" t="s">
        <v>5</v>
      </c>
      <c r="M5" s="109" t="s">
        <v>225</v>
      </c>
      <c r="N5" s="109"/>
    </row>
    <row r="6" spans="1:14" ht="16.5" thickTop="1" thickBot="1" x14ac:dyDescent="0.3">
      <c r="A6" s="112"/>
      <c r="B6" s="63" t="s">
        <v>6</v>
      </c>
      <c r="C6" s="63" t="s">
        <v>7</v>
      </c>
      <c r="E6" s="64" t="s">
        <v>8</v>
      </c>
      <c r="F6" s="64" t="s">
        <v>9</v>
      </c>
      <c r="G6" s="65"/>
      <c r="H6" s="66" t="s">
        <v>10</v>
      </c>
      <c r="I6" s="66" t="s">
        <v>11</v>
      </c>
      <c r="K6" s="67" t="s">
        <v>12</v>
      </c>
      <c r="M6" s="109" t="s">
        <v>8</v>
      </c>
      <c r="N6" s="109" t="s">
        <v>9</v>
      </c>
    </row>
    <row r="7" spans="1:14" x14ac:dyDescent="0.25">
      <c r="A7" s="68" t="s">
        <v>13</v>
      </c>
      <c r="B7" s="36">
        <v>521.16999999999996</v>
      </c>
      <c r="C7" s="43">
        <v>580.83000000000004</v>
      </c>
      <c r="D7" s="69"/>
      <c r="E7" s="37">
        <v>0.05</v>
      </c>
      <c r="F7" s="43">
        <v>0.09</v>
      </c>
      <c r="G7" s="70"/>
      <c r="H7" s="71">
        <f>B7/B$4</f>
        <v>1.0482837689700601</v>
      </c>
      <c r="I7" s="72">
        <f t="shared" ref="H7:I70" si="0">C7/C$4</f>
        <v>0.85416176470588245</v>
      </c>
      <c r="K7" s="73">
        <f>I7/H7</f>
        <v>0.81481922165512233</v>
      </c>
      <c r="M7" s="108">
        <f>E7*100</f>
        <v>5</v>
      </c>
      <c r="N7" s="108">
        <f>F7*100</f>
        <v>9</v>
      </c>
    </row>
    <row r="8" spans="1:14" x14ac:dyDescent="0.25">
      <c r="A8" s="68" t="s">
        <v>14</v>
      </c>
      <c r="B8" s="36">
        <v>746.17</v>
      </c>
      <c r="C8" s="68">
        <v>1020.17</v>
      </c>
      <c r="D8" s="69"/>
      <c r="E8" s="37">
        <v>0.1</v>
      </c>
      <c r="F8" s="68">
        <v>0.22</v>
      </c>
      <c r="G8" s="70"/>
      <c r="H8" s="74">
        <f>B8/B$4</f>
        <v>1.5008498184707291</v>
      </c>
      <c r="I8" s="75">
        <f t="shared" si="0"/>
        <v>1.5002499999999999</v>
      </c>
      <c r="K8" s="76">
        <f>I8/H8</f>
        <v>0.99960034744093162</v>
      </c>
      <c r="M8" s="108">
        <f>E8*100</f>
        <v>10</v>
      </c>
      <c r="N8" s="108">
        <f t="shared" ref="N8:N71" si="1">F8*100</f>
        <v>22</v>
      </c>
    </row>
    <row r="9" spans="1:14" x14ac:dyDescent="0.25">
      <c r="A9" s="68" t="s">
        <v>15</v>
      </c>
      <c r="B9" s="36">
        <v>565</v>
      </c>
      <c r="C9" s="68">
        <v>639.16999999999996</v>
      </c>
      <c r="D9" s="69"/>
      <c r="E9" s="37">
        <v>7.0000000000000007E-2</v>
      </c>
      <c r="F9" s="68">
        <v>0.13</v>
      </c>
      <c r="G9" s="70"/>
      <c r="H9" s="74">
        <f t="shared" si="0"/>
        <v>1.1364436354127907</v>
      </c>
      <c r="I9" s="75">
        <f t="shared" si="0"/>
        <v>0.93995588235294114</v>
      </c>
      <c r="K9" s="76">
        <f t="shared" ref="K9:K71" si="2">I9/H9</f>
        <v>0.82710294911504412</v>
      </c>
      <c r="M9" s="108">
        <f t="shared" ref="M9:M71" si="3">E9*100</f>
        <v>7.0000000000000009</v>
      </c>
      <c r="N9" s="108">
        <f t="shared" si="1"/>
        <v>13</v>
      </c>
    </row>
    <row r="10" spans="1:14" x14ac:dyDescent="0.25">
      <c r="A10" s="68" t="s">
        <v>16</v>
      </c>
      <c r="B10" s="36">
        <v>569.16999999999996</v>
      </c>
      <c r="C10" s="68">
        <v>587.16999999999996</v>
      </c>
      <c r="D10" s="69"/>
      <c r="E10" s="37">
        <v>0.1</v>
      </c>
      <c r="F10" s="68">
        <v>0.1</v>
      </c>
      <c r="G10" s="70"/>
      <c r="H10" s="74">
        <f t="shared" si="0"/>
        <v>1.1448311928635362</v>
      </c>
      <c r="I10" s="75">
        <f t="shared" si="0"/>
        <v>0.86348529411764696</v>
      </c>
      <c r="K10" s="76">
        <f t="shared" si="2"/>
        <v>0.75424682651931751</v>
      </c>
      <c r="M10" s="108">
        <f t="shared" si="3"/>
        <v>10</v>
      </c>
      <c r="N10" s="108">
        <f t="shared" si="1"/>
        <v>10</v>
      </c>
    </row>
    <row r="11" spans="1:14" x14ac:dyDescent="0.25">
      <c r="A11" s="68" t="s">
        <v>17</v>
      </c>
      <c r="B11" s="36">
        <v>558.83000000000004</v>
      </c>
      <c r="C11" s="68">
        <v>630.33000000000004</v>
      </c>
      <c r="D11" s="69"/>
      <c r="E11" s="37">
        <v>0.08</v>
      </c>
      <c r="F11" s="68">
        <v>7.0000000000000007E-2</v>
      </c>
      <c r="G11" s="70"/>
      <c r="H11" s="74">
        <f t="shared" si="0"/>
        <v>1.1240332686331502</v>
      </c>
      <c r="I11" s="75">
        <f t="shared" si="0"/>
        <v>0.92695588235294124</v>
      </c>
      <c r="K11" s="76">
        <f t="shared" si="2"/>
        <v>0.82466943659073411</v>
      </c>
      <c r="M11" s="108">
        <f t="shared" si="3"/>
        <v>8</v>
      </c>
      <c r="N11" s="108">
        <f t="shared" si="1"/>
        <v>7.0000000000000009</v>
      </c>
    </row>
    <row r="12" spans="1:14" x14ac:dyDescent="0.25">
      <c r="A12" s="68" t="s">
        <v>18</v>
      </c>
      <c r="B12" s="36">
        <v>467.17</v>
      </c>
      <c r="C12" s="68">
        <v>504.33</v>
      </c>
      <c r="D12" s="69"/>
      <c r="E12" s="37">
        <v>0.09</v>
      </c>
      <c r="F12" s="68">
        <v>7.0000000000000007E-2</v>
      </c>
      <c r="G12" s="70"/>
      <c r="H12" s="74">
        <f t="shared" si="0"/>
        <v>0.93966791708989983</v>
      </c>
      <c r="I12" s="75">
        <f t="shared" si="0"/>
        <v>0.7416617647058823</v>
      </c>
      <c r="K12" s="76">
        <f t="shared" si="2"/>
        <v>0.78928071419397638</v>
      </c>
      <c r="M12" s="108">
        <f t="shared" si="3"/>
        <v>9</v>
      </c>
      <c r="N12" s="108">
        <f t="shared" si="1"/>
        <v>7.0000000000000009</v>
      </c>
    </row>
    <row r="13" spans="1:14" x14ac:dyDescent="0.25">
      <c r="A13" s="68" t="s">
        <v>19</v>
      </c>
      <c r="B13" s="36">
        <v>654.83000000000004</v>
      </c>
      <c r="C13" s="68">
        <v>728.17</v>
      </c>
      <c r="D13" s="69"/>
      <c r="E13" s="37">
        <v>0.03</v>
      </c>
      <c r="F13" s="68">
        <v>0.03</v>
      </c>
      <c r="G13" s="70"/>
      <c r="H13" s="74">
        <f t="shared" si="0"/>
        <v>1.3171281164201021</v>
      </c>
      <c r="I13" s="75">
        <f t="shared" si="0"/>
        <v>1.0708382352941175</v>
      </c>
      <c r="K13" s="76">
        <f t="shared" si="2"/>
        <v>0.81300992814929052</v>
      </c>
      <c r="M13" s="108">
        <f t="shared" si="3"/>
        <v>3</v>
      </c>
      <c r="N13" s="108">
        <f t="shared" si="1"/>
        <v>3</v>
      </c>
    </row>
    <row r="14" spans="1:14" x14ac:dyDescent="0.25">
      <c r="A14" s="68" t="s">
        <v>20</v>
      </c>
      <c r="B14" s="36">
        <v>503.33</v>
      </c>
      <c r="C14" s="68">
        <v>536.83000000000004</v>
      </c>
      <c r="D14" s="69"/>
      <c r="E14" s="37">
        <v>7.0000000000000007E-2</v>
      </c>
      <c r="F14" s="68">
        <v>0.06</v>
      </c>
      <c r="G14" s="70"/>
      <c r="H14" s="74">
        <f t="shared" si="0"/>
        <v>1.0124003097563183</v>
      </c>
      <c r="I14" s="75">
        <f t="shared" si="0"/>
        <v>0.78945588235294128</v>
      </c>
      <c r="K14" s="76">
        <f t="shared" si="2"/>
        <v>0.77978629080325046</v>
      </c>
      <c r="M14" s="108">
        <f t="shared" si="3"/>
        <v>7.0000000000000009</v>
      </c>
      <c r="N14" s="108">
        <f t="shared" si="1"/>
        <v>6</v>
      </c>
    </row>
    <row r="15" spans="1:14" x14ac:dyDescent="0.25">
      <c r="A15" s="68" t="s">
        <v>21</v>
      </c>
      <c r="B15" s="36">
        <v>602.16999999999996</v>
      </c>
      <c r="C15" s="68">
        <v>747.67</v>
      </c>
      <c r="D15" s="69"/>
      <c r="E15" s="37">
        <v>0.02</v>
      </c>
      <c r="F15" s="68">
        <v>0.05</v>
      </c>
      <c r="G15" s="70"/>
      <c r="H15" s="74">
        <f t="shared" si="0"/>
        <v>1.211207546790301</v>
      </c>
      <c r="I15" s="75">
        <f t="shared" si="0"/>
        <v>1.0995147058823529</v>
      </c>
      <c r="K15" s="76">
        <f t="shared" si="2"/>
        <v>0.90778389615889199</v>
      </c>
      <c r="M15" s="108">
        <f t="shared" si="3"/>
        <v>2</v>
      </c>
      <c r="N15" s="108">
        <f t="shared" si="1"/>
        <v>5</v>
      </c>
    </row>
    <row r="16" spans="1:14" x14ac:dyDescent="0.25">
      <c r="A16" s="68" t="s">
        <v>22</v>
      </c>
      <c r="B16" s="36">
        <v>630.16999999999996</v>
      </c>
      <c r="C16" s="68">
        <v>670.33</v>
      </c>
      <c r="D16" s="69"/>
      <c r="E16" s="37">
        <v>0.04</v>
      </c>
      <c r="F16" s="68">
        <v>0.06</v>
      </c>
      <c r="G16" s="70"/>
      <c r="H16" s="74">
        <f t="shared" si="0"/>
        <v>1.2675268773948287</v>
      </c>
      <c r="I16" s="75">
        <f t="shared" si="0"/>
        <v>0.98577941176470596</v>
      </c>
      <c r="K16" s="76">
        <f t="shared" si="2"/>
        <v>0.7777187445451228</v>
      </c>
      <c r="M16" s="108">
        <f t="shared" si="3"/>
        <v>4</v>
      </c>
      <c r="N16" s="108">
        <f t="shared" si="1"/>
        <v>6</v>
      </c>
    </row>
    <row r="17" spans="1:14" x14ac:dyDescent="0.25">
      <c r="A17" s="68" t="s">
        <v>23</v>
      </c>
      <c r="B17" s="36">
        <v>590.83000000000004</v>
      </c>
      <c r="C17" s="68">
        <v>701.67</v>
      </c>
      <c r="D17" s="69"/>
      <c r="E17" s="37">
        <v>0.01</v>
      </c>
      <c r="F17" s="68">
        <v>0.03</v>
      </c>
      <c r="G17" s="70"/>
      <c r="H17" s="74">
        <f t="shared" si="0"/>
        <v>1.1883982178954675</v>
      </c>
      <c r="I17" s="75">
        <f t="shared" si="0"/>
        <v>1.0318676470588235</v>
      </c>
      <c r="K17" s="76">
        <f t="shared" si="2"/>
        <v>0.86828441133659406</v>
      </c>
      <c r="M17" s="108">
        <f t="shared" si="3"/>
        <v>1</v>
      </c>
      <c r="N17" s="108">
        <f t="shared" si="1"/>
        <v>3</v>
      </c>
    </row>
    <row r="18" spans="1:14" x14ac:dyDescent="0.25">
      <c r="A18" s="68" t="s">
        <v>24</v>
      </c>
      <c r="B18" s="36">
        <v>583.16999999999996</v>
      </c>
      <c r="C18" s="68">
        <v>683.17</v>
      </c>
      <c r="D18" s="69"/>
      <c r="E18" s="37">
        <v>0.08</v>
      </c>
      <c r="F18" s="68">
        <v>0.08</v>
      </c>
      <c r="G18" s="70"/>
      <c r="H18" s="74">
        <f t="shared" si="0"/>
        <v>1.1729908581658002</v>
      </c>
      <c r="I18" s="75">
        <f t="shared" si="0"/>
        <v>1.0046617647058822</v>
      </c>
      <c r="K18" s="76">
        <f t="shared" si="2"/>
        <v>0.85649581811478626</v>
      </c>
      <c r="M18" s="108">
        <f t="shared" si="3"/>
        <v>8</v>
      </c>
      <c r="N18" s="108">
        <f t="shared" si="1"/>
        <v>8</v>
      </c>
    </row>
    <row r="19" spans="1:14" x14ac:dyDescent="0.25">
      <c r="A19" s="68" t="s">
        <v>25</v>
      </c>
      <c r="B19" s="36">
        <v>528.16999999999996</v>
      </c>
      <c r="C19" s="68">
        <v>711</v>
      </c>
      <c r="D19" s="69"/>
      <c r="E19" s="37">
        <v>0.02</v>
      </c>
      <c r="F19" s="68">
        <v>0.08</v>
      </c>
      <c r="G19" s="70"/>
      <c r="H19" s="74">
        <f t="shared" si="0"/>
        <v>1.0623636016211921</v>
      </c>
      <c r="I19" s="75">
        <f t="shared" si="0"/>
        <v>1.0455882352941177</v>
      </c>
      <c r="K19" s="76">
        <f t="shared" si="2"/>
        <v>0.98420939280913344</v>
      </c>
      <c r="M19" s="108">
        <f t="shared" si="3"/>
        <v>2</v>
      </c>
      <c r="N19" s="108">
        <f t="shared" si="1"/>
        <v>8</v>
      </c>
    </row>
    <row r="20" spans="1:14" x14ac:dyDescent="0.25">
      <c r="A20" s="68" t="s">
        <v>26</v>
      </c>
      <c r="B20" s="36">
        <v>529.83000000000004</v>
      </c>
      <c r="C20" s="68">
        <v>643.83000000000004</v>
      </c>
      <c r="D20" s="69"/>
      <c r="E20" s="37">
        <v>0.04</v>
      </c>
      <c r="F20" s="68">
        <v>0.08</v>
      </c>
      <c r="G20" s="70"/>
      <c r="H20" s="74">
        <f t="shared" si="0"/>
        <v>1.065702533364175</v>
      </c>
      <c r="I20" s="75">
        <f t="shared" si="0"/>
        <v>0.94680882352941187</v>
      </c>
      <c r="K20" s="76">
        <f t="shared" si="2"/>
        <v>0.88843630740048696</v>
      </c>
      <c r="M20" s="108">
        <f t="shared" si="3"/>
        <v>4</v>
      </c>
      <c r="N20" s="108">
        <f t="shared" si="1"/>
        <v>8</v>
      </c>
    </row>
    <row r="21" spans="1:14" x14ac:dyDescent="0.25">
      <c r="A21" s="68" t="s">
        <v>27</v>
      </c>
      <c r="B21" s="36">
        <v>469.17</v>
      </c>
      <c r="C21" s="68">
        <v>586</v>
      </c>
      <c r="D21" s="69"/>
      <c r="E21" s="37">
        <v>0.03</v>
      </c>
      <c r="F21" s="68">
        <v>0.08</v>
      </c>
      <c r="G21" s="70"/>
      <c r="H21" s="74">
        <f t="shared" si="0"/>
        <v>0.9436907264187947</v>
      </c>
      <c r="I21" s="75">
        <f t="shared" si="0"/>
        <v>0.86176470588235299</v>
      </c>
      <c r="K21" s="76">
        <f t="shared" si="2"/>
        <v>0.91318551910821233</v>
      </c>
      <c r="M21" s="108">
        <f t="shared" si="3"/>
        <v>3</v>
      </c>
      <c r="N21" s="108">
        <f t="shared" si="1"/>
        <v>8</v>
      </c>
    </row>
    <row r="22" spans="1:14" x14ac:dyDescent="0.25">
      <c r="A22" s="68" t="s">
        <v>28</v>
      </c>
      <c r="B22" s="36">
        <v>483.17</v>
      </c>
      <c r="C22" s="68">
        <v>703</v>
      </c>
      <c r="D22" s="69"/>
      <c r="E22" s="37">
        <v>0.04</v>
      </c>
      <c r="F22" s="68">
        <v>0.08</v>
      </c>
      <c r="G22" s="70"/>
      <c r="H22" s="74">
        <f t="shared" si="0"/>
        <v>0.97185039172105847</v>
      </c>
      <c r="I22" s="75">
        <f t="shared" si="0"/>
        <v>1.0338235294117648</v>
      </c>
      <c r="K22" s="76">
        <f t="shared" si="2"/>
        <v>1.0637681871804956</v>
      </c>
      <c r="M22" s="108">
        <f t="shared" si="3"/>
        <v>4</v>
      </c>
      <c r="N22" s="108">
        <f t="shared" si="1"/>
        <v>8</v>
      </c>
    </row>
    <row r="23" spans="1:14" x14ac:dyDescent="0.25">
      <c r="A23" s="68" t="s">
        <v>29</v>
      </c>
      <c r="B23" s="36">
        <v>504.33</v>
      </c>
      <c r="C23" s="68">
        <v>752.17</v>
      </c>
      <c r="D23" s="69"/>
      <c r="E23" s="37">
        <v>0.05</v>
      </c>
      <c r="F23" s="68">
        <v>0.1</v>
      </c>
      <c r="G23" s="70"/>
      <c r="H23" s="74">
        <f t="shared" si="0"/>
        <v>1.0144117144207658</v>
      </c>
      <c r="I23" s="75">
        <f t="shared" si="0"/>
        <v>1.1061323529411764</v>
      </c>
      <c r="K23" s="76">
        <f t="shared" si="2"/>
        <v>1.0904175663751907</v>
      </c>
      <c r="M23" s="108">
        <f t="shared" si="3"/>
        <v>5</v>
      </c>
      <c r="N23" s="108">
        <f t="shared" si="1"/>
        <v>10</v>
      </c>
    </row>
    <row r="24" spans="1:14" x14ac:dyDescent="0.25">
      <c r="A24" s="68" t="s">
        <v>30</v>
      </c>
      <c r="B24" s="36">
        <v>529.66999999999996</v>
      </c>
      <c r="C24" s="68">
        <v>708.67</v>
      </c>
      <c r="D24" s="69"/>
      <c r="E24" s="37">
        <v>0.03</v>
      </c>
      <c r="F24" s="68">
        <v>0.04</v>
      </c>
      <c r="G24" s="70"/>
      <c r="H24" s="74">
        <f t="shared" si="0"/>
        <v>1.0653807086178633</v>
      </c>
      <c r="I24" s="75">
        <f t="shared" si="0"/>
        <v>1.0421617647058823</v>
      </c>
      <c r="K24" s="76">
        <f t="shared" si="2"/>
        <v>0.97820596550682493</v>
      </c>
      <c r="M24" s="108">
        <f t="shared" si="3"/>
        <v>3</v>
      </c>
      <c r="N24" s="108">
        <f t="shared" si="1"/>
        <v>4</v>
      </c>
    </row>
    <row r="25" spans="1:14" x14ac:dyDescent="0.25">
      <c r="A25" s="68" t="s">
        <v>31</v>
      </c>
      <c r="B25" s="36">
        <v>513.33000000000004</v>
      </c>
      <c r="C25" s="68">
        <v>731.5</v>
      </c>
      <c r="D25" s="69"/>
      <c r="E25" s="37">
        <v>0.01</v>
      </c>
      <c r="F25" s="68">
        <v>0.05</v>
      </c>
      <c r="G25" s="70"/>
      <c r="H25" s="74">
        <f t="shared" si="0"/>
        <v>1.0325143564007926</v>
      </c>
      <c r="I25" s="75">
        <f t="shared" si="0"/>
        <v>1.075735294117647</v>
      </c>
      <c r="K25" s="76">
        <f t="shared" si="2"/>
        <v>1.0418598903239631</v>
      </c>
      <c r="M25" s="108">
        <f t="shared" si="3"/>
        <v>1</v>
      </c>
      <c r="N25" s="108">
        <f t="shared" si="1"/>
        <v>5</v>
      </c>
    </row>
    <row r="26" spans="1:14" x14ac:dyDescent="0.25">
      <c r="A26" s="68" t="s">
        <v>32</v>
      </c>
      <c r="B26" s="36">
        <v>495.83</v>
      </c>
      <c r="C26" s="68">
        <v>845.33</v>
      </c>
      <c r="D26" s="69"/>
      <c r="E26" s="37">
        <v>0.02</v>
      </c>
      <c r="F26" s="68">
        <v>0.04</v>
      </c>
      <c r="G26" s="70"/>
      <c r="H26" s="74">
        <f t="shared" si="0"/>
        <v>0.99731477477296271</v>
      </c>
      <c r="I26" s="75">
        <f t="shared" si="0"/>
        <v>1.2431323529411766</v>
      </c>
      <c r="K26" s="76">
        <f t="shared" si="2"/>
        <v>1.2464794309541578</v>
      </c>
      <c r="M26" s="108">
        <f t="shared" si="3"/>
        <v>2</v>
      </c>
      <c r="N26" s="108">
        <f t="shared" si="1"/>
        <v>4</v>
      </c>
    </row>
    <row r="27" spans="1:14" x14ac:dyDescent="0.25">
      <c r="A27" s="68" t="s">
        <v>33</v>
      </c>
      <c r="B27" s="36">
        <v>473.17</v>
      </c>
      <c r="C27" s="68">
        <v>672.83</v>
      </c>
      <c r="D27" s="69"/>
      <c r="E27" s="37">
        <v>0.05</v>
      </c>
      <c r="F27" s="68">
        <v>0.04</v>
      </c>
      <c r="G27" s="70"/>
      <c r="H27" s="74">
        <f t="shared" si="0"/>
        <v>0.95173634507658433</v>
      </c>
      <c r="I27" s="75">
        <f t="shared" si="0"/>
        <v>0.98945588235294124</v>
      </c>
      <c r="K27" s="76">
        <f t="shared" si="2"/>
        <v>1.0396323388000084</v>
      </c>
      <c r="M27" s="108">
        <f t="shared" si="3"/>
        <v>5</v>
      </c>
      <c r="N27" s="108">
        <f t="shared" si="1"/>
        <v>4</v>
      </c>
    </row>
    <row r="28" spans="1:14" x14ac:dyDescent="0.25">
      <c r="A28" s="68" t="s">
        <v>34</v>
      </c>
      <c r="B28" s="36">
        <v>490.17</v>
      </c>
      <c r="C28" s="68">
        <v>852.33</v>
      </c>
      <c r="D28" s="69"/>
      <c r="E28" s="37">
        <v>0.05</v>
      </c>
      <c r="F28" s="68">
        <v>0.05</v>
      </c>
      <c r="G28" s="70"/>
      <c r="H28" s="74">
        <f t="shared" si="0"/>
        <v>0.98593022437219047</v>
      </c>
      <c r="I28" s="75">
        <f t="shared" si="0"/>
        <v>1.2534264705882354</v>
      </c>
      <c r="K28" s="76">
        <f t="shared" si="2"/>
        <v>1.2713135672317766</v>
      </c>
      <c r="M28" s="108">
        <f t="shared" si="3"/>
        <v>5</v>
      </c>
      <c r="N28" s="108">
        <f t="shared" si="1"/>
        <v>5</v>
      </c>
    </row>
    <row r="29" spans="1:14" x14ac:dyDescent="0.25">
      <c r="A29" s="68" t="s">
        <v>35</v>
      </c>
      <c r="B29" s="36">
        <v>490</v>
      </c>
      <c r="C29" s="68">
        <v>882</v>
      </c>
      <c r="D29" s="69"/>
      <c r="E29" s="37">
        <v>0.03</v>
      </c>
      <c r="F29" s="68">
        <v>0.04</v>
      </c>
      <c r="G29" s="70"/>
      <c r="H29" s="74">
        <f t="shared" si="0"/>
        <v>0.98558828557923428</v>
      </c>
      <c r="I29" s="75">
        <f t="shared" si="0"/>
        <v>1.2970588235294118</v>
      </c>
      <c r="K29" s="76">
        <f t="shared" si="2"/>
        <v>1.316025</v>
      </c>
      <c r="M29" s="108">
        <f t="shared" si="3"/>
        <v>3</v>
      </c>
      <c r="N29" s="108">
        <f t="shared" si="1"/>
        <v>4</v>
      </c>
    </row>
    <row r="30" spans="1:14" x14ac:dyDescent="0.25">
      <c r="A30" s="68" t="s">
        <v>36</v>
      </c>
      <c r="B30" s="36">
        <v>441.33</v>
      </c>
      <c r="C30" s="68">
        <v>603</v>
      </c>
      <c r="D30" s="69"/>
      <c r="E30" s="37">
        <v>0.04</v>
      </c>
      <c r="F30" s="68">
        <v>0.02</v>
      </c>
      <c r="G30" s="70"/>
      <c r="H30" s="74">
        <f t="shared" si="0"/>
        <v>0.88769322056057853</v>
      </c>
      <c r="I30" s="75">
        <f t="shared" si="0"/>
        <v>0.8867647058823529</v>
      </c>
      <c r="K30" s="76">
        <f t="shared" si="2"/>
        <v>0.99895401400312678</v>
      </c>
      <c r="M30" s="108">
        <f t="shared" si="3"/>
        <v>4</v>
      </c>
      <c r="N30" s="108">
        <f t="shared" si="1"/>
        <v>2</v>
      </c>
    </row>
    <row r="31" spans="1:14" x14ac:dyDescent="0.25">
      <c r="A31" s="68" t="s">
        <v>37</v>
      </c>
      <c r="B31" s="36">
        <v>2219.83</v>
      </c>
      <c r="C31" s="68">
        <v>2233</v>
      </c>
      <c r="D31" s="69"/>
      <c r="E31" s="37">
        <v>0.26</v>
      </c>
      <c r="F31" s="68">
        <v>7.0000000000000007E-2</v>
      </c>
      <c r="G31" s="70"/>
      <c r="H31" s="74">
        <f t="shared" si="0"/>
        <v>4.4649764162803098</v>
      </c>
      <c r="I31" s="75">
        <f t="shared" si="0"/>
        <v>3.2838235294117646</v>
      </c>
      <c r="K31" s="76">
        <f t="shared" si="2"/>
        <v>0.7354626818269866</v>
      </c>
      <c r="M31" s="108">
        <f t="shared" si="3"/>
        <v>26</v>
      </c>
      <c r="N31" s="108">
        <f t="shared" si="1"/>
        <v>7.0000000000000009</v>
      </c>
    </row>
    <row r="32" spans="1:14" x14ac:dyDescent="0.25">
      <c r="A32" s="68" t="s">
        <v>38</v>
      </c>
      <c r="B32" s="36">
        <v>443.17</v>
      </c>
      <c r="C32" s="68">
        <v>672.17</v>
      </c>
      <c r="D32" s="69"/>
      <c r="E32" s="37">
        <v>0.04</v>
      </c>
      <c r="F32" s="68">
        <v>0.09</v>
      </c>
      <c r="G32" s="70"/>
      <c r="H32" s="74">
        <f t="shared" si="0"/>
        <v>0.89139420514316181</v>
      </c>
      <c r="I32" s="75">
        <f t="shared" si="0"/>
        <v>0.98848529411764696</v>
      </c>
      <c r="K32" s="76">
        <f t="shared" si="2"/>
        <v>1.1089204848026715</v>
      </c>
      <c r="M32" s="108">
        <f t="shared" si="3"/>
        <v>4</v>
      </c>
      <c r="N32" s="108">
        <f t="shared" si="1"/>
        <v>9</v>
      </c>
    </row>
    <row r="33" spans="1:14" x14ac:dyDescent="0.25">
      <c r="A33" s="68" t="s">
        <v>39</v>
      </c>
      <c r="B33" s="36">
        <v>586.16999999999996</v>
      </c>
      <c r="C33" s="68">
        <v>779.83</v>
      </c>
      <c r="D33" s="69"/>
      <c r="E33" s="37">
        <v>0.1</v>
      </c>
      <c r="F33" s="68">
        <v>7.0000000000000007E-2</v>
      </c>
      <c r="G33" s="70"/>
      <c r="H33" s="74">
        <f t="shared" si="0"/>
        <v>1.1790250721591424</v>
      </c>
      <c r="I33" s="75">
        <f t="shared" si="0"/>
        <v>1.1468088235294118</v>
      </c>
      <c r="K33" s="76">
        <f t="shared" si="2"/>
        <v>0.97267551862087787</v>
      </c>
      <c r="M33" s="108">
        <f t="shared" si="3"/>
        <v>10</v>
      </c>
      <c r="N33" s="108">
        <f t="shared" si="1"/>
        <v>7.0000000000000009</v>
      </c>
    </row>
    <row r="34" spans="1:14" x14ac:dyDescent="0.25">
      <c r="A34" s="68" t="s">
        <v>40</v>
      </c>
      <c r="B34" s="36">
        <v>415</v>
      </c>
      <c r="C34" s="68">
        <v>465.17</v>
      </c>
      <c r="D34" s="69"/>
      <c r="E34" s="37">
        <v>0.18</v>
      </c>
      <c r="F34" s="68">
        <v>0.05</v>
      </c>
      <c r="G34" s="70"/>
      <c r="H34" s="74">
        <f t="shared" si="0"/>
        <v>0.83473293574567808</v>
      </c>
      <c r="I34" s="75">
        <f t="shared" si="0"/>
        <v>0.68407352941176469</v>
      </c>
      <c r="K34" s="76">
        <f t="shared" si="2"/>
        <v>0.81951184638554209</v>
      </c>
      <c r="M34" s="108">
        <f t="shared" si="3"/>
        <v>18</v>
      </c>
      <c r="N34" s="108">
        <f t="shared" si="1"/>
        <v>5</v>
      </c>
    </row>
    <row r="35" spans="1:14" x14ac:dyDescent="0.25">
      <c r="A35" s="68" t="s">
        <v>41</v>
      </c>
      <c r="B35" s="36">
        <v>524.33000000000004</v>
      </c>
      <c r="C35" s="68">
        <v>683.33</v>
      </c>
      <c r="D35" s="69"/>
      <c r="E35" s="37">
        <v>0.08</v>
      </c>
      <c r="F35" s="68">
        <v>0.06</v>
      </c>
      <c r="G35" s="70"/>
      <c r="H35" s="74">
        <f t="shared" si="0"/>
        <v>1.0546398077097143</v>
      </c>
      <c r="I35" s="75">
        <f t="shared" si="0"/>
        <v>1.0048970588235295</v>
      </c>
      <c r="K35" s="76">
        <f t="shared" si="2"/>
        <v>0.95283437196040655</v>
      </c>
      <c r="M35" s="108">
        <f t="shared" si="3"/>
        <v>8</v>
      </c>
      <c r="N35" s="108">
        <f t="shared" si="1"/>
        <v>6</v>
      </c>
    </row>
    <row r="36" spans="1:14" x14ac:dyDescent="0.25">
      <c r="A36" s="68" t="s">
        <v>42</v>
      </c>
      <c r="B36" s="36">
        <v>480.5</v>
      </c>
      <c r="C36" s="68">
        <v>559.16999999999996</v>
      </c>
      <c r="D36" s="69"/>
      <c r="E36" s="37">
        <v>0.08</v>
      </c>
      <c r="F36" s="68">
        <v>0.06</v>
      </c>
      <c r="G36" s="70"/>
      <c r="H36" s="74">
        <f t="shared" si="0"/>
        <v>0.96647994126698389</v>
      </c>
      <c r="I36" s="75">
        <f t="shared" si="0"/>
        <v>0.8223088235294117</v>
      </c>
      <c r="K36" s="76">
        <f t="shared" si="2"/>
        <v>0.85082864984391249</v>
      </c>
      <c r="M36" s="108">
        <f t="shared" si="3"/>
        <v>8</v>
      </c>
      <c r="N36" s="108">
        <f t="shared" si="1"/>
        <v>6</v>
      </c>
    </row>
    <row r="37" spans="1:14" x14ac:dyDescent="0.25">
      <c r="A37" s="68" t="s">
        <v>43</v>
      </c>
      <c r="B37" s="36">
        <v>611.83000000000004</v>
      </c>
      <c r="C37" s="68">
        <v>767.67</v>
      </c>
      <c r="D37" s="69"/>
      <c r="E37" s="37">
        <v>0.11</v>
      </c>
      <c r="F37" s="68">
        <v>0.09</v>
      </c>
      <c r="G37" s="70"/>
      <c r="H37" s="74">
        <f t="shared" si="0"/>
        <v>1.2306377158488633</v>
      </c>
      <c r="I37" s="75">
        <f t="shared" si="0"/>
        <v>1.1289264705882351</v>
      </c>
      <c r="K37" s="76">
        <f t="shared" si="2"/>
        <v>0.91735078167137907</v>
      </c>
      <c r="M37" s="108">
        <f t="shared" si="3"/>
        <v>11</v>
      </c>
      <c r="N37" s="108">
        <f t="shared" si="1"/>
        <v>9</v>
      </c>
    </row>
    <row r="38" spans="1:14" x14ac:dyDescent="0.25">
      <c r="A38" s="68" t="s">
        <v>44</v>
      </c>
      <c r="B38" s="36">
        <v>478.17</v>
      </c>
      <c r="C38" s="68">
        <v>542.33000000000004</v>
      </c>
      <c r="D38" s="69"/>
      <c r="E38" s="37">
        <v>7.0000000000000007E-2</v>
      </c>
      <c r="F38" s="68">
        <v>0.03</v>
      </c>
      <c r="G38" s="70"/>
      <c r="H38" s="74">
        <f t="shared" si="0"/>
        <v>0.96179336839882146</v>
      </c>
      <c r="I38" s="75">
        <f t="shared" si="0"/>
        <v>0.7975441176470589</v>
      </c>
      <c r="K38" s="76">
        <f t="shared" si="2"/>
        <v>0.82922605192713883</v>
      </c>
      <c r="M38" s="108">
        <f t="shared" si="3"/>
        <v>7.0000000000000009</v>
      </c>
      <c r="N38" s="108">
        <f t="shared" si="1"/>
        <v>3</v>
      </c>
    </row>
    <row r="39" spans="1:14" x14ac:dyDescent="0.25">
      <c r="A39" s="68" t="s">
        <v>45</v>
      </c>
      <c r="B39" s="36">
        <v>436.67</v>
      </c>
      <c r="C39" s="68">
        <v>467.33</v>
      </c>
      <c r="D39" s="69"/>
      <c r="E39" s="37">
        <v>0.11</v>
      </c>
      <c r="F39" s="68">
        <v>0.05</v>
      </c>
      <c r="G39" s="70"/>
      <c r="H39" s="74">
        <f t="shared" si="0"/>
        <v>0.87832007482425356</v>
      </c>
      <c r="I39" s="75">
        <f t="shared" si="0"/>
        <v>0.68725000000000003</v>
      </c>
      <c r="K39" s="76">
        <f t="shared" si="2"/>
        <v>0.78245962912496847</v>
      </c>
      <c r="M39" s="108">
        <f t="shared" si="3"/>
        <v>11</v>
      </c>
      <c r="N39" s="108">
        <f t="shared" si="1"/>
        <v>5</v>
      </c>
    </row>
    <row r="40" spans="1:14" x14ac:dyDescent="0.25">
      <c r="A40" s="68" t="s">
        <v>46</v>
      </c>
      <c r="B40" s="36">
        <v>412.83</v>
      </c>
      <c r="C40" s="68">
        <v>477.67</v>
      </c>
      <c r="D40" s="69"/>
      <c r="E40" s="37">
        <v>0.11</v>
      </c>
      <c r="F40" s="68">
        <v>7.0000000000000007E-2</v>
      </c>
      <c r="G40" s="70"/>
      <c r="H40" s="74">
        <f t="shared" si="0"/>
        <v>0.83036818762382714</v>
      </c>
      <c r="I40" s="75">
        <f t="shared" si="0"/>
        <v>0.70245588235294121</v>
      </c>
      <c r="K40" s="76">
        <f t="shared" si="2"/>
        <v>0.84595712218104302</v>
      </c>
      <c r="M40" s="108">
        <f t="shared" si="3"/>
        <v>11</v>
      </c>
      <c r="N40" s="108">
        <f t="shared" si="1"/>
        <v>7.0000000000000009</v>
      </c>
    </row>
    <row r="41" spans="1:14" x14ac:dyDescent="0.25">
      <c r="A41" s="68" t="s">
        <v>47</v>
      </c>
      <c r="B41" s="36">
        <v>446.83</v>
      </c>
      <c r="C41" s="68">
        <v>517.33000000000004</v>
      </c>
      <c r="D41" s="69"/>
      <c r="E41" s="37">
        <v>0.06</v>
      </c>
      <c r="F41" s="68">
        <v>0.03</v>
      </c>
      <c r="G41" s="70"/>
      <c r="H41" s="74">
        <f t="shared" si="0"/>
        <v>0.89875594621503929</v>
      </c>
      <c r="I41" s="75">
        <f t="shared" si="0"/>
        <v>0.76077941176470598</v>
      </c>
      <c r="K41" s="76">
        <f t="shared" si="2"/>
        <v>0.84648053230535114</v>
      </c>
      <c r="M41" s="108">
        <f t="shared" si="3"/>
        <v>6</v>
      </c>
      <c r="N41" s="108">
        <f t="shared" si="1"/>
        <v>3</v>
      </c>
    </row>
    <row r="42" spans="1:14" x14ac:dyDescent="0.25">
      <c r="A42" s="68" t="s">
        <v>48</v>
      </c>
      <c r="B42" s="36">
        <v>443</v>
      </c>
      <c r="C42" s="68">
        <v>490.83</v>
      </c>
      <c r="D42" s="69"/>
      <c r="E42" s="37">
        <v>0.05</v>
      </c>
      <c r="F42" s="68">
        <v>0.06</v>
      </c>
      <c r="G42" s="70"/>
      <c r="H42" s="74">
        <f t="shared" si="0"/>
        <v>0.89105226635020574</v>
      </c>
      <c r="I42" s="75">
        <f t="shared" si="0"/>
        <v>0.72180882352941178</v>
      </c>
      <c r="K42" s="76">
        <f t="shared" si="2"/>
        <v>0.81006339446952591</v>
      </c>
      <c r="M42" s="108">
        <f t="shared" si="3"/>
        <v>5</v>
      </c>
      <c r="N42" s="108">
        <f t="shared" si="1"/>
        <v>6</v>
      </c>
    </row>
    <row r="43" spans="1:14" x14ac:dyDescent="0.25">
      <c r="A43" s="68" t="s">
        <v>49</v>
      </c>
      <c r="B43" s="36">
        <v>455</v>
      </c>
      <c r="C43" s="68">
        <v>571</v>
      </c>
      <c r="D43" s="69"/>
      <c r="E43" s="37">
        <v>0.03</v>
      </c>
      <c r="F43" s="68">
        <v>0.04</v>
      </c>
      <c r="G43" s="70"/>
      <c r="H43" s="74">
        <f t="shared" si="0"/>
        <v>0.91518912232357474</v>
      </c>
      <c r="I43" s="75">
        <f t="shared" si="0"/>
        <v>0.83970588235294119</v>
      </c>
      <c r="K43" s="76">
        <f t="shared" si="2"/>
        <v>0.91752170329670324</v>
      </c>
      <c r="M43" s="108">
        <f t="shared" si="3"/>
        <v>3</v>
      </c>
      <c r="N43" s="108">
        <f t="shared" si="1"/>
        <v>4</v>
      </c>
    </row>
    <row r="44" spans="1:14" x14ac:dyDescent="0.25">
      <c r="A44" s="68" t="s">
        <v>50</v>
      </c>
      <c r="B44" s="36">
        <v>498.5</v>
      </c>
      <c r="C44" s="68">
        <v>626.33000000000004</v>
      </c>
      <c r="D44" s="69"/>
      <c r="E44" s="37">
        <v>0.04</v>
      </c>
      <c r="F44" s="68">
        <v>7.0000000000000007E-2</v>
      </c>
      <c r="G44" s="70"/>
      <c r="H44" s="74">
        <f t="shared" si="0"/>
        <v>1.0026852252270373</v>
      </c>
      <c r="I44" s="75">
        <f t="shared" si="0"/>
        <v>0.92107352941176479</v>
      </c>
      <c r="K44" s="76">
        <f t="shared" si="2"/>
        <v>0.91860686308926787</v>
      </c>
      <c r="M44" s="108">
        <f t="shared" si="3"/>
        <v>4</v>
      </c>
      <c r="N44" s="108">
        <f t="shared" si="1"/>
        <v>7.0000000000000009</v>
      </c>
    </row>
    <row r="45" spans="1:14" x14ac:dyDescent="0.25">
      <c r="A45" s="68" t="s">
        <v>51</v>
      </c>
      <c r="B45" s="36">
        <v>397.67</v>
      </c>
      <c r="C45" s="68">
        <v>568.66999999999996</v>
      </c>
      <c r="D45" s="69"/>
      <c r="E45" s="37">
        <v>0.06</v>
      </c>
      <c r="F45" s="68">
        <v>0.04</v>
      </c>
      <c r="G45" s="70"/>
      <c r="H45" s="74">
        <f t="shared" si="0"/>
        <v>0.79987529291080439</v>
      </c>
      <c r="I45" s="75">
        <f t="shared" si="0"/>
        <v>0.83627941176470577</v>
      </c>
      <c r="K45" s="76">
        <f t="shared" si="2"/>
        <v>1.0455122431915906</v>
      </c>
      <c r="M45" s="108">
        <f t="shared" si="3"/>
        <v>6</v>
      </c>
      <c r="N45" s="108">
        <f t="shared" si="1"/>
        <v>4</v>
      </c>
    </row>
    <row r="46" spans="1:14" x14ac:dyDescent="0.25">
      <c r="A46" s="68" t="s">
        <v>52</v>
      </c>
      <c r="B46" s="36">
        <v>461.83</v>
      </c>
      <c r="C46" s="68">
        <v>636</v>
      </c>
      <c r="D46" s="69"/>
      <c r="E46" s="37">
        <v>0.03</v>
      </c>
      <c r="F46" s="68">
        <v>7.0000000000000007E-2</v>
      </c>
      <c r="G46" s="70"/>
      <c r="H46" s="74">
        <f t="shared" si="0"/>
        <v>0.92892701618175055</v>
      </c>
      <c r="I46" s="75">
        <f t="shared" si="0"/>
        <v>0.93529411764705883</v>
      </c>
      <c r="K46" s="76">
        <f t="shared" si="2"/>
        <v>1.0068542537297274</v>
      </c>
      <c r="M46" s="108">
        <f t="shared" si="3"/>
        <v>3</v>
      </c>
      <c r="N46" s="108">
        <f t="shared" si="1"/>
        <v>7.0000000000000009</v>
      </c>
    </row>
    <row r="47" spans="1:14" x14ac:dyDescent="0.25">
      <c r="A47" s="68" t="s">
        <v>53</v>
      </c>
      <c r="B47" s="36">
        <v>417.67</v>
      </c>
      <c r="C47" s="68">
        <v>600</v>
      </c>
      <c r="D47" s="69"/>
      <c r="E47" s="37">
        <v>0.09</v>
      </c>
      <c r="F47" s="68">
        <v>0.1</v>
      </c>
      <c r="G47" s="70"/>
      <c r="H47" s="74">
        <f t="shared" si="0"/>
        <v>0.84010338619975267</v>
      </c>
      <c r="I47" s="75">
        <f t="shared" si="0"/>
        <v>0.88235294117647056</v>
      </c>
      <c r="K47" s="76">
        <f t="shared" si="2"/>
        <v>1.0502908995139701</v>
      </c>
      <c r="M47" s="108">
        <f t="shared" si="3"/>
        <v>9</v>
      </c>
      <c r="N47" s="108">
        <f t="shared" si="1"/>
        <v>10</v>
      </c>
    </row>
    <row r="48" spans="1:14" x14ac:dyDescent="0.25">
      <c r="A48" s="68" t="s">
        <v>54</v>
      </c>
      <c r="B48" s="36">
        <v>439</v>
      </c>
      <c r="C48" s="68">
        <v>567.16999999999996</v>
      </c>
      <c r="D48" s="69"/>
      <c r="E48" s="37">
        <v>0.05</v>
      </c>
      <c r="F48" s="68">
        <v>0.04</v>
      </c>
      <c r="G48" s="70"/>
      <c r="H48" s="74">
        <f t="shared" si="0"/>
        <v>0.8830066476924161</v>
      </c>
      <c r="I48" s="75">
        <f t="shared" si="0"/>
        <v>0.8340735294117646</v>
      </c>
      <c r="K48" s="76">
        <f t="shared" si="2"/>
        <v>0.94458352220956698</v>
      </c>
      <c r="M48" s="108">
        <f t="shared" si="3"/>
        <v>5</v>
      </c>
      <c r="N48" s="108">
        <f t="shared" si="1"/>
        <v>4</v>
      </c>
    </row>
    <row r="49" spans="1:14" x14ac:dyDescent="0.25">
      <c r="A49" s="68" t="s">
        <v>55</v>
      </c>
      <c r="B49" s="36">
        <v>666.5</v>
      </c>
      <c r="C49" s="68">
        <v>840</v>
      </c>
      <c r="D49" s="69"/>
      <c r="E49" s="37">
        <v>0.04</v>
      </c>
      <c r="F49" s="68">
        <v>0.01</v>
      </c>
      <c r="G49" s="70"/>
      <c r="H49" s="74">
        <f t="shared" si="0"/>
        <v>1.3406012088542034</v>
      </c>
      <c r="I49" s="75">
        <f t="shared" si="0"/>
        <v>1.2352941176470589</v>
      </c>
      <c r="K49" s="76">
        <f t="shared" si="2"/>
        <v>0.92144786196549133</v>
      </c>
      <c r="M49" s="108">
        <f t="shared" si="3"/>
        <v>4</v>
      </c>
      <c r="N49" s="108">
        <f t="shared" si="1"/>
        <v>1</v>
      </c>
    </row>
    <row r="50" spans="1:14" x14ac:dyDescent="0.25">
      <c r="A50" s="68" t="s">
        <v>56</v>
      </c>
      <c r="B50" s="36">
        <v>390.33</v>
      </c>
      <c r="C50" s="68">
        <v>601.33000000000004</v>
      </c>
      <c r="D50" s="69"/>
      <c r="E50" s="37">
        <v>7.0000000000000007E-2</v>
      </c>
      <c r="F50" s="68">
        <v>0.06</v>
      </c>
      <c r="G50" s="70"/>
      <c r="H50" s="74">
        <f t="shared" si="0"/>
        <v>0.78511158267376024</v>
      </c>
      <c r="I50" s="75">
        <f t="shared" si="0"/>
        <v>0.88430882352941187</v>
      </c>
      <c r="K50" s="76">
        <f t="shared" si="2"/>
        <v>1.1263479523736326</v>
      </c>
      <c r="M50" s="108">
        <f t="shared" si="3"/>
        <v>7.0000000000000009</v>
      </c>
      <c r="N50" s="108">
        <f t="shared" si="1"/>
        <v>6</v>
      </c>
    </row>
    <row r="51" spans="1:14" x14ac:dyDescent="0.25">
      <c r="A51" s="68" t="s">
        <v>57</v>
      </c>
      <c r="B51" s="36">
        <v>475.17</v>
      </c>
      <c r="C51" s="68">
        <v>663.83</v>
      </c>
      <c r="D51" s="69"/>
      <c r="E51" s="37">
        <v>0.04</v>
      </c>
      <c r="F51" s="68">
        <v>0.09</v>
      </c>
      <c r="G51" s="70"/>
      <c r="H51" s="74">
        <f t="shared" si="0"/>
        <v>0.95575915440547921</v>
      </c>
      <c r="I51" s="75">
        <f t="shared" si="0"/>
        <v>0.97622058823529423</v>
      </c>
      <c r="K51" s="76">
        <f t="shared" si="2"/>
        <v>1.0214085669339394</v>
      </c>
      <c r="M51" s="108">
        <f t="shared" si="3"/>
        <v>4</v>
      </c>
      <c r="N51" s="108">
        <f t="shared" si="1"/>
        <v>9</v>
      </c>
    </row>
    <row r="52" spans="1:14" x14ac:dyDescent="0.25">
      <c r="A52" s="68" t="s">
        <v>58</v>
      </c>
      <c r="B52" s="36">
        <v>483.17</v>
      </c>
      <c r="C52" s="68">
        <v>679</v>
      </c>
      <c r="D52" s="69"/>
      <c r="E52" s="37">
        <v>0.08</v>
      </c>
      <c r="F52" s="68">
        <v>0.12</v>
      </c>
      <c r="G52" s="70"/>
      <c r="H52" s="74">
        <f t="shared" si="0"/>
        <v>0.97185039172105847</v>
      </c>
      <c r="I52" s="75">
        <f t="shared" si="0"/>
        <v>0.99852941176470589</v>
      </c>
      <c r="K52" s="76">
        <f t="shared" si="2"/>
        <v>1.0274517768073348</v>
      </c>
      <c r="M52" s="108">
        <f t="shared" si="3"/>
        <v>8</v>
      </c>
      <c r="N52" s="108">
        <f t="shared" si="1"/>
        <v>12</v>
      </c>
    </row>
    <row r="53" spans="1:14" x14ac:dyDescent="0.25">
      <c r="A53" s="68" t="s">
        <v>59</v>
      </c>
      <c r="B53" s="36">
        <v>452.5</v>
      </c>
      <c r="C53" s="68">
        <v>675.33</v>
      </c>
      <c r="D53" s="69"/>
      <c r="E53" s="37">
        <v>0.05</v>
      </c>
      <c r="F53" s="68">
        <v>7.0000000000000007E-2</v>
      </c>
      <c r="G53" s="70"/>
      <c r="H53" s="74">
        <f t="shared" si="0"/>
        <v>0.91016061066245624</v>
      </c>
      <c r="I53" s="75">
        <f t="shared" si="0"/>
        <v>0.99313235294117652</v>
      </c>
      <c r="K53" s="76">
        <f t="shared" si="2"/>
        <v>1.0911616491712706</v>
      </c>
      <c r="M53" s="108">
        <f t="shared" si="3"/>
        <v>5</v>
      </c>
      <c r="N53" s="108">
        <f t="shared" si="1"/>
        <v>7.0000000000000009</v>
      </c>
    </row>
    <row r="54" spans="1:14" x14ac:dyDescent="0.25">
      <c r="A54" s="68" t="s">
        <v>60</v>
      </c>
      <c r="B54" s="36">
        <v>540.5</v>
      </c>
      <c r="C54" s="68">
        <v>965</v>
      </c>
      <c r="D54" s="69"/>
      <c r="E54" s="37">
        <v>0.05</v>
      </c>
      <c r="F54" s="68">
        <v>0.05</v>
      </c>
      <c r="G54" s="70"/>
      <c r="H54" s="74">
        <f t="shared" si="0"/>
        <v>1.0871642211338288</v>
      </c>
      <c r="I54" s="75">
        <f t="shared" si="0"/>
        <v>1.4191176470588236</v>
      </c>
      <c r="K54" s="76">
        <f t="shared" si="2"/>
        <v>1.3053388066604996</v>
      </c>
      <c r="M54" s="108">
        <f t="shared" si="3"/>
        <v>5</v>
      </c>
      <c r="N54" s="108">
        <f t="shared" si="1"/>
        <v>5</v>
      </c>
    </row>
    <row r="55" spans="1:14" x14ac:dyDescent="0.25">
      <c r="A55" s="68" t="s">
        <v>61</v>
      </c>
      <c r="B55" s="36">
        <v>471.5</v>
      </c>
      <c r="C55" s="68">
        <v>899.5</v>
      </c>
      <c r="D55" s="69"/>
      <c r="E55" s="37">
        <v>0.05</v>
      </c>
      <c r="F55" s="68">
        <v>7.0000000000000007E-2</v>
      </c>
      <c r="G55" s="70"/>
      <c r="H55" s="74">
        <f t="shared" si="0"/>
        <v>0.94837729928695713</v>
      </c>
      <c r="I55" s="75">
        <f t="shared" si="0"/>
        <v>1.3227941176470588</v>
      </c>
      <c r="K55" s="76">
        <f t="shared" si="2"/>
        <v>1.3947973223753976</v>
      </c>
      <c r="M55" s="108">
        <f t="shared" si="3"/>
        <v>5</v>
      </c>
      <c r="N55" s="108">
        <f t="shared" si="1"/>
        <v>7.0000000000000009</v>
      </c>
    </row>
    <row r="56" spans="1:14" x14ac:dyDescent="0.25">
      <c r="A56" s="68" t="s">
        <v>62</v>
      </c>
      <c r="B56" s="36">
        <v>456</v>
      </c>
      <c r="C56" s="68">
        <v>770.5</v>
      </c>
      <c r="D56" s="69"/>
      <c r="E56" s="37">
        <v>0.06</v>
      </c>
      <c r="F56" s="68">
        <v>7.0000000000000007E-2</v>
      </c>
      <c r="G56" s="70"/>
      <c r="H56" s="74">
        <f t="shared" si="0"/>
        <v>0.91720052698802212</v>
      </c>
      <c r="I56" s="75">
        <f t="shared" si="0"/>
        <v>1.1330882352941176</v>
      </c>
      <c r="K56" s="76">
        <f t="shared" si="2"/>
        <v>1.2353767817982455</v>
      </c>
      <c r="M56" s="108">
        <f t="shared" si="3"/>
        <v>6</v>
      </c>
      <c r="N56" s="108">
        <f t="shared" si="1"/>
        <v>7.0000000000000009</v>
      </c>
    </row>
    <row r="57" spans="1:14" x14ac:dyDescent="0.25">
      <c r="A57" s="68" t="s">
        <v>63</v>
      </c>
      <c r="B57" s="36">
        <v>451.5</v>
      </c>
      <c r="C57" s="68">
        <v>859.17</v>
      </c>
      <c r="D57" s="69"/>
      <c r="E57" s="37">
        <v>0.02</v>
      </c>
      <c r="F57" s="68">
        <v>0.08</v>
      </c>
      <c r="G57" s="70"/>
      <c r="H57" s="74">
        <f t="shared" si="0"/>
        <v>0.90814920599800875</v>
      </c>
      <c r="I57" s="75">
        <f t="shared" si="0"/>
        <v>1.2634852941176471</v>
      </c>
      <c r="K57" s="76">
        <f t="shared" si="2"/>
        <v>1.3912750083056478</v>
      </c>
      <c r="M57" s="108">
        <f t="shared" si="3"/>
        <v>2</v>
      </c>
      <c r="N57" s="108">
        <f t="shared" si="1"/>
        <v>8</v>
      </c>
    </row>
    <row r="58" spans="1:14" x14ac:dyDescent="0.25">
      <c r="A58" s="68" t="s">
        <v>64</v>
      </c>
      <c r="B58" s="36">
        <v>484.67</v>
      </c>
      <c r="C58" s="68">
        <v>931.17</v>
      </c>
      <c r="D58" s="69"/>
      <c r="E58" s="37">
        <v>0.08</v>
      </c>
      <c r="F58" s="68">
        <v>0.08</v>
      </c>
      <c r="G58" s="70"/>
      <c r="H58" s="74">
        <f t="shared" si="0"/>
        <v>0.9748674987177296</v>
      </c>
      <c r="I58" s="75">
        <f t="shared" si="0"/>
        <v>1.3693676470588234</v>
      </c>
      <c r="K58" s="76">
        <f t="shared" si="2"/>
        <v>1.4046705309798417</v>
      </c>
      <c r="M58" s="108">
        <f t="shared" si="3"/>
        <v>8</v>
      </c>
      <c r="N58" s="108">
        <f t="shared" si="1"/>
        <v>8</v>
      </c>
    </row>
    <row r="59" spans="1:14" x14ac:dyDescent="0.25">
      <c r="A59" s="68" t="s">
        <v>65</v>
      </c>
      <c r="B59" s="36">
        <v>443.5</v>
      </c>
      <c r="C59" s="68">
        <v>799.83</v>
      </c>
      <c r="D59" s="69"/>
      <c r="E59" s="37">
        <v>0.05</v>
      </c>
      <c r="F59" s="68">
        <v>0.09</v>
      </c>
      <c r="G59" s="70"/>
      <c r="H59" s="74">
        <f t="shared" si="0"/>
        <v>0.89205796868242948</v>
      </c>
      <c r="I59" s="75">
        <f t="shared" si="0"/>
        <v>1.1762205882352941</v>
      </c>
      <c r="K59" s="76">
        <f t="shared" si="2"/>
        <v>1.3185472576099209</v>
      </c>
      <c r="M59" s="108">
        <f t="shared" si="3"/>
        <v>5</v>
      </c>
      <c r="N59" s="108">
        <f t="shared" si="1"/>
        <v>9</v>
      </c>
    </row>
    <row r="60" spans="1:14" x14ac:dyDescent="0.25">
      <c r="A60" s="68" t="s">
        <v>66</v>
      </c>
      <c r="B60" s="36">
        <v>411.5</v>
      </c>
      <c r="C60" s="68">
        <v>684.33</v>
      </c>
      <c r="D60" s="69"/>
      <c r="E60" s="37">
        <v>0.04</v>
      </c>
      <c r="F60" s="68">
        <v>0.09</v>
      </c>
      <c r="G60" s="70"/>
      <c r="H60" s="74">
        <f t="shared" si="0"/>
        <v>0.82769301942011209</v>
      </c>
      <c r="I60" s="75">
        <f t="shared" si="0"/>
        <v>1.0063676470588236</v>
      </c>
      <c r="K60" s="76">
        <f t="shared" si="2"/>
        <v>1.2158706470230862</v>
      </c>
      <c r="M60" s="108">
        <f t="shared" si="3"/>
        <v>4</v>
      </c>
      <c r="N60" s="108">
        <f t="shared" si="1"/>
        <v>9</v>
      </c>
    </row>
    <row r="61" spans="1:14" x14ac:dyDescent="0.25">
      <c r="A61" s="68" t="s">
        <v>67</v>
      </c>
      <c r="B61" s="36">
        <v>464.83</v>
      </c>
      <c r="C61" s="68">
        <v>819.5</v>
      </c>
      <c r="D61" s="69"/>
      <c r="E61" s="37">
        <v>0.05</v>
      </c>
      <c r="F61" s="68">
        <v>0.13</v>
      </c>
      <c r="G61" s="70"/>
      <c r="H61" s="74">
        <f t="shared" si="0"/>
        <v>0.93496123017509281</v>
      </c>
      <c r="I61" s="75">
        <f t="shared" si="0"/>
        <v>1.2051470588235293</v>
      </c>
      <c r="K61" s="76">
        <f t="shared" si="2"/>
        <v>1.2889807832971192</v>
      </c>
      <c r="M61" s="108">
        <f t="shared" si="3"/>
        <v>5</v>
      </c>
      <c r="N61" s="108">
        <f t="shared" si="1"/>
        <v>13</v>
      </c>
    </row>
    <row r="62" spans="1:14" x14ac:dyDescent="0.25">
      <c r="A62" s="68" t="s">
        <v>68</v>
      </c>
      <c r="B62" s="36">
        <v>398</v>
      </c>
      <c r="C62" s="68">
        <v>721.5</v>
      </c>
      <c r="D62" s="69"/>
      <c r="E62" s="37">
        <v>0.04</v>
      </c>
      <c r="F62" s="68">
        <v>0.04</v>
      </c>
      <c r="G62" s="70"/>
      <c r="H62" s="74">
        <f t="shared" si="0"/>
        <v>0.80053905645007195</v>
      </c>
      <c r="I62" s="75">
        <f t="shared" si="0"/>
        <v>1.0610294117647059</v>
      </c>
      <c r="K62" s="76">
        <f t="shared" si="2"/>
        <v>1.3253936871859295</v>
      </c>
      <c r="M62" s="108">
        <f t="shared" si="3"/>
        <v>4</v>
      </c>
      <c r="N62" s="108">
        <f t="shared" si="1"/>
        <v>4</v>
      </c>
    </row>
    <row r="63" spans="1:14" x14ac:dyDescent="0.25">
      <c r="A63" s="68" t="s">
        <v>69</v>
      </c>
      <c r="B63" s="36">
        <v>430.83</v>
      </c>
      <c r="C63" s="68">
        <v>742.83</v>
      </c>
      <c r="D63" s="69"/>
      <c r="E63" s="37">
        <v>0.05</v>
      </c>
      <c r="F63" s="68">
        <v>0.05</v>
      </c>
      <c r="G63" s="70"/>
      <c r="H63" s="74">
        <f t="shared" si="0"/>
        <v>0.86657347158388065</v>
      </c>
      <c r="I63" s="75">
        <f t="shared" si="0"/>
        <v>1.0923970588235294</v>
      </c>
      <c r="K63" s="76">
        <f t="shared" si="2"/>
        <v>1.2605936999512568</v>
      </c>
      <c r="M63" s="108">
        <f t="shared" si="3"/>
        <v>5</v>
      </c>
      <c r="N63" s="108">
        <f t="shared" si="1"/>
        <v>5</v>
      </c>
    </row>
    <row r="64" spans="1:14" x14ac:dyDescent="0.25">
      <c r="A64" s="68" t="s">
        <v>70</v>
      </c>
      <c r="B64" s="36">
        <v>611.5</v>
      </c>
      <c r="C64" s="68">
        <v>828.83</v>
      </c>
      <c r="D64" s="69"/>
      <c r="E64" s="37">
        <v>0.05</v>
      </c>
      <c r="F64" s="68">
        <v>0.27</v>
      </c>
      <c r="G64" s="70"/>
      <c r="H64" s="74">
        <f t="shared" si="0"/>
        <v>1.2299739523095954</v>
      </c>
      <c r="I64" s="75">
        <f t="shared" si="0"/>
        <v>1.2188676470588236</v>
      </c>
      <c r="K64" s="76">
        <f t="shared" si="2"/>
        <v>0.99097029231398204</v>
      </c>
      <c r="M64" s="108">
        <f t="shared" si="3"/>
        <v>5</v>
      </c>
      <c r="N64" s="108">
        <f t="shared" si="1"/>
        <v>27</v>
      </c>
    </row>
    <row r="65" spans="1:14" x14ac:dyDescent="0.25">
      <c r="A65" s="68" t="s">
        <v>71</v>
      </c>
      <c r="B65" s="36">
        <v>468.67</v>
      </c>
      <c r="C65" s="68">
        <v>546.83000000000004</v>
      </c>
      <c r="D65" s="69"/>
      <c r="E65" s="37">
        <v>0.06</v>
      </c>
      <c r="F65" s="68">
        <v>0.06</v>
      </c>
      <c r="G65" s="70"/>
      <c r="H65" s="74">
        <f t="shared" si="0"/>
        <v>0.94268502408657096</v>
      </c>
      <c r="I65" s="75">
        <f t="shared" si="0"/>
        <v>0.80416176470588241</v>
      </c>
      <c r="K65" s="76">
        <f t="shared" si="2"/>
        <v>0.85305456664604085</v>
      </c>
      <c r="M65" s="108">
        <f t="shared" si="3"/>
        <v>6</v>
      </c>
      <c r="N65" s="108">
        <f t="shared" si="1"/>
        <v>6</v>
      </c>
    </row>
    <row r="66" spans="1:14" x14ac:dyDescent="0.25">
      <c r="A66" s="68" t="s">
        <v>72</v>
      </c>
      <c r="B66" s="36">
        <v>613.66999999999996</v>
      </c>
      <c r="C66" s="68">
        <v>674.5</v>
      </c>
      <c r="D66" s="69"/>
      <c r="E66" s="37">
        <v>0.04</v>
      </c>
      <c r="F66" s="68">
        <v>0.06</v>
      </c>
      <c r="G66" s="70"/>
      <c r="H66" s="74">
        <f t="shared" si="0"/>
        <v>1.2343387004314463</v>
      </c>
      <c r="I66" s="75">
        <f t="shared" si="0"/>
        <v>0.99191176470588238</v>
      </c>
      <c r="K66" s="76">
        <f t="shared" si="2"/>
        <v>0.8035977194583408</v>
      </c>
      <c r="M66" s="108">
        <f t="shared" si="3"/>
        <v>4</v>
      </c>
      <c r="N66" s="108">
        <f t="shared" si="1"/>
        <v>6</v>
      </c>
    </row>
    <row r="67" spans="1:14" x14ac:dyDescent="0.25">
      <c r="A67" s="68" t="s">
        <v>73</v>
      </c>
      <c r="B67" s="36">
        <v>565.16999999999996</v>
      </c>
      <c r="C67" s="68">
        <v>633.16999999999996</v>
      </c>
      <c r="D67" s="69"/>
      <c r="E67" s="37">
        <v>0.05</v>
      </c>
      <c r="F67" s="68">
        <v>0.05</v>
      </c>
      <c r="G67" s="70"/>
      <c r="H67" s="74">
        <f t="shared" si="0"/>
        <v>1.1367855742057467</v>
      </c>
      <c r="I67" s="75">
        <f t="shared" si="0"/>
        <v>0.93113235294117636</v>
      </c>
      <c r="K67" s="76">
        <f t="shared" si="2"/>
        <v>0.81909233726135489</v>
      </c>
      <c r="M67" s="108">
        <f t="shared" si="3"/>
        <v>5</v>
      </c>
      <c r="N67" s="108">
        <f t="shared" si="1"/>
        <v>5</v>
      </c>
    </row>
    <row r="68" spans="1:14" x14ac:dyDescent="0.25">
      <c r="A68" s="68" t="s">
        <v>74</v>
      </c>
      <c r="B68" s="36">
        <v>452</v>
      </c>
      <c r="C68" s="68">
        <v>534.16999999999996</v>
      </c>
      <c r="D68" s="69"/>
      <c r="E68" s="37">
        <v>0.09</v>
      </c>
      <c r="F68" s="68">
        <v>7.0000000000000007E-2</v>
      </c>
      <c r="G68" s="70"/>
      <c r="H68" s="74">
        <f t="shared" si="0"/>
        <v>0.90915490833023249</v>
      </c>
      <c r="I68" s="75">
        <f t="shared" si="0"/>
        <v>0.78554411764705878</v>
      </c>
      <c r="K68" s="76">
        <f t="shared" si="2"/>
        <v>0.86403770188053086</v>
      </c>
      <c r="M68" s="108">
        <f t="shared" si="3"/>
        <v>9</v>
      </c>
      <c r="N68" s="108">
        <f t="shared" si="1"/>
        <v>7.0000000000000009</v>
      </c>
    </row>
    <row r="69" spans="1:14" x14ac:dyDescent="0.25">
      <c r="A69" s="68" t="s">
        <v>75</v>
      </c>
      <c r="B69" s="36">
        <v>421</v>
      </c>
      <c r="C69" s="68">
        <v>526</v>
      </c>
      <c r="D69" s="69"/>
      <c r="E69" s="37">
        <v>0.04</v>
      </c>
      <c r="F69" s="68">
        <v>0.03</v>
      </c>
      <c r="G69" s="70"/>
      <c r="H69" s="74">
        <f t="shared" si="0"/>
        <v>0.84680136373236259</v>
      </c>
      <c r="I69" s="75">
        <f t="shared" si="0"/>
        <v>0.77352941176470591</v>
      </c>
      <c r="K69" s="76">
        <f t="shared" si="2"/>
        <v>0.91347209026128262</v>
      </c>
      <c r="M69" s="108">
        <f t="shared" si="3"/>
        <v>4</v>
      </c>
      <c r="N69" s="108">
        <f t="shared" si="1"/>
        <v>3</v>
      </c>
    </row>
    <row r="70" spans="1:14" x14ac:dyDescent="0.25">
      <c r="A70" s="68" t="s">
        <v>76</v>
      </c>
      <c r="B70" s="36">
        <v>536.5</v>
      </c>
      <c r="C70" s="68">
        <v>580.16999999999996</v>
      </c>
      <c r="D70" s="69"/>
      <c r="E70" s="37">
        <v>0.03</v>
      </c>
      <c r="F70" s="68">
        <v>0.05</v>
      </c>
      <c r="G70" s="70"/>
      <c r="H70" s="74">
        <f t="shared" si="0"/>
        <v>1.0791186024760393</v>
      </c>
      <c r="I70" s="75">
        <f t="shared" si="0"/>
        <v>0.85319117647058818</v>
      </c>
      <c r="K70" s="76">
        <f t="shared" si="2"/>
        <v>0.79063707595526544</v>
      </c>
      <c r="M70" s="108">
        <f t="shared" si="3"/>
        <v>3</v>
      </c>
      <c r="N70" s="108">
        <f t="shared" si="1"/>
        <v>5</v>
      </c>
    </row>
    <row r="71" spans="1:14" x14ac:dyDescent="0.25">
      <c r="A71" s="68" t="s">
        <v>77</v>
      </c>
      <c r="B71" s="36">
        <v>599.33000000000004</v>
      </c>
      <c r="C71" s="68">
        <v>655.83</v>
      </c>
      <c r="D71" s="69"/>
      <c r="E71" s="37">
        <v>0.06</v>
      </c>
      <c r="F71" s="68">
        <v>0.1</v>
      </c>
      <c r="G71" s="70"/>
      <c r="H71" s="74">
        <f t="shared" ref="H71:I134" si="4">B71/B$4</f>
        <v>1.2054951575432704</v>
      </c>
      <c r="I71" s="75">
        <f t="shared" si="4"/>
        <v>0.96445588235294122</v>
      </c>
      <c r="K71" s="76">
        <f t="shared" si="2"/>
        <v>0.80004956993642895</v>
      </c>
      <c r="M71" s="108">
        <f t="shared" si="3"/>
        <v>6</v>
      </c>
      <c r="N71" s="108">
        <f t="shared" si="1"/>
        <v>10</v>
      </c>
    </row>
    <row r="72" spans="1:14" x14ac:dyDescent="0.25">
      <c r="A72" s="68" t="s">
        <v>78</v>
      </c>
      <c r="B72" s="36">
        <v>440.5</v>
      </c>
      <c r="C72" s="68">
        <v>538.66999999999996</v>
      </c>
      <c r="D72" s="69"/>
      <c r="E72" s="37">
        <v>0.05</v>
      </c>
      <c r="F72" s="68">
        <v>0.11</v>
      </c>
      <c r="G72" s="70"/>
      <c r="H72" s="74">
        <f t="shared" si="4"/>
        <v>0.88602375468908723</v>
      </c>
      <c r="I72" s="75">
        <f t="shared" si="4"/>
        <v>0.79216176470588229</v>
      </c>
      <c r="K72" s="76">
        <f t="shared" ref="K72:K135" si="5">I72/H72</f>
        <v>0.89406379965947769</v>
      </c>
      <c r="M72" s="108">
        <f t="shared" ref="M72:M135" si="6">E72*100</f>
        <v>5</v>
      </c>
      <c r="N72" s="108">
        <f t="shared" ref="N72:N135" si="7">F72*100</f>
        <v>11</v>
      </c>
    </row>
    <row r="73" spans="1:14" x14ac:dyDescent="0.25">
      <c r="A73" s="68" t="s">
        <v>79</v>
      </c>
      <c r="B73" s="36">
        <v>569</v>
      </c>
      <c r="C73" s="68">
        <v>642</v>
      </c>
      <c r="D73" s="69"/>
      <c r="E73" s="37">
        <v>0.09</v>
      </c>
      <c r="F73" s="68">
        <v>0.12</v>
      </c>
      <c r="G73" s="70"/>
      <c r="H73" s="74">
        <f t="shared" si="4"/>
        <v>1.1444892540705802</v>
      </c>
      <c r="I73" s="75">
        <f t="shared" si="4"/>
        <v>0.94411764705882351</v>
      </c>
      <c r="K73" s="76">
        <f t="shared" si="5"/>
        <v>0.82492486818980659</v>
      </c>
      <c r="M73" s="108">
        <f t="shared" si="6"/>
        <v>9</v>
      </c>
      <c r="N73" s="108">
        <f t="shared" si="7"/>
        <v>12</v>
      </c>
    </row>
    <row r="74" spans="1:14" x14ac:dyDescent="0.25">
      <c r="A74" s="68" t="s">
        <v>80</v>
      </c>
      <c r="B74" s="36">
        <v>611.16999999999996</v>
      </c>
      <c r="C74" s="68">
        <v>655.33000000000004</v>
      </c>
      <c r="D74" s="69"/>
      <c r="E74" s="37">
        <v>0.04</v>
      </c>
      <c r="F74" s="68">
        <v>0.03</v>
      </c>
      <c r="G74" s="70"/>
      <c r="H74" s="74">
        <f t="shared" si="4"/>
        <v>1.2293101887703277</v>
      </c>
      <c r="I74" s="75">
        <f t="shared" si="4"/>
        <v>0.96372058823529416</v>
      </c>
      <c r="K74" s="76">
        <f t="shared" si="5"/>
        <v>0.78395233118444951</v>
      </c>
      <c r="M74" s="108">
        <f t="shared" si="6"/>
        <v>4</v>
      </c>
      <c r="N74" s="108">
        <f t="shared" si="7"/>
        <v>3</v>
      </c>
    </row>
    <row r="75" spans="1:14" x14ac:dyDescent="0.25">
      <c r="A75" s="68" t="s">
        <v>81</v>
      </c>
      <c r="B75" s="36">
        <v>554.16999999999996</v>
      </c>
      <c r="C75" s="68">
        <v>622.5</v>
      </c>
      <c r="D75" s="69"/>
      <c r="E75" s="37">
        <v>0.03</v>
      </c>
      <c r="F75" s="68">
        <v>0.06</v>
      </c>
      <c r="G75" s="70"/>
      <c r="H75" s="74">
        <f t="shared" si="4"/>
        <v>1.1146601228968249</v>
      </c>
      <c r="I75" s="75">
        <f t="shared" si="4"/>
        <v>0.9154411764705882</v>
      </c>
      <c r="K75" s="76">
        <f t="shared" si="5"/>
        <v>0.82127381940559763</v>
      </c>
      <c r="M75" s="108">
        <f t="shared" si="6"/>
        <v>3</v>
      </c>
      <c r="N75" s="108">
        <f t="shared" si="7"/>
        <v>6</v>
      </c>
    </row>
    <row r="76" spans="1:14" x14ac:dyDescent="0.25">
      <c r="A76" s="68" t="s">
        <v>82</v>
      </c>
      <c r="B76" s="36">
        <v>647.33000000000004</v>
      </c>
      <c r="C76" s="68">
        <v>656</v>
      </c>
      <c r="D76" s="69"/>
      <c r="E76" s="37">
        <v>0.05</v>
      </c>
      <c r="F76" s="68">
        <v>0.03</v>
      </c>
      <c r="G76" s="70"/>
      <c r="H76" s="74">
        <f t="shared" si="4"/>
        <v>1.3020425814367464</v>
      </c>
      <c r="I76" s="75">
        <f t="shared" si="4"/>
        <v>0.96470588235294119</v>
      </c>
      <c r="K76" s="76">
        <f t="shared" si="5"/>
        <v>0.74091730647428666</v>
      </c>
      <c r="M76" s="108">
        <f t="shared" si="6"/>
        <v>5</v>
      </c>
      <c r="N76" s="108">
        <f t="shared" si="7"/>
        <v>3</v>
      </c>
    </row>
    <row r="77" spans="1:14" x14ac:dyDescent="0.25">
      <c r="A77" s="68" t="s">
        <v>83</v>
      </c>
      <c r="B77" s="36">
        <v>437.33</v>
      </c>
      <c r="C77" s="68">
        <v>476.33</v>
      </c>
      <c r="D77" s="69"/>
      <c r="E77" s="37">
        <v>0.04</v>
      </c>
      <c r="F77" s="68">
        <v>0.04</v>
      </c>
      <c r="G77" s="70"/>
      <c r="H77" s="74">
        <f t="shared" si="4"/>
        <v>0.8796476019027889</v>
      </c>
      <c r="I77" s="75">
        <f t="shared" si="4"/>
        <v>0.70048529411764704</v>
      </c>
      <c r="K77" s="76">
        <f t="shared" si="5"/>
        <v>0.79632490624928531</v>
      </c>
      <c r="M77" s="108">
        <f t="shared" si="6"/>
        <v>4</v>
      </c>
      <c r="N77" s="108">
        <f t="shared" si="7"/>
        <v>4</v>
      </c>
    </row>
    <row r="78" spans="1:14" x14ac:dyDescent="0.25">
      <c r="A78" s="68" t="s">
        <v>84</v>
      </c>
      <c r="B78" s="36">
        <v>678.33</v>
      </c>
      <c r="C78" s="68">
        <v>778.67</v>
      </c>
      <c r="D78" s="69"/>
      <c r="E78" s="37">
        <v>0.05</v>
      </c>
      <c r="F78" s="68">
        <v>0.16</v>
      </c>
      <c r="G78" s="70"/>
      <c r="H78" s="74">
        <f t="shared" si="4"/>
        <v>1.3643961260346165</v>
      </c>
      <c r="I78" s="75">
        <f t="shared" si="4"/>
        <v>1.1451029411764706</v>
      </c>
      <c r="K78" s="76">
        <f t="shared" si="5"/>
        <v>0.83927454741792329</v>
      </c>
      <c r="M78" s="108">
        <f t="shared" si="6"/>
        <v>5</v>
      </c>
      <c r="N78" s="108">
        <f t="shared" si="7"/>
        <v>16</v>
      </c>
    </row>
    <row r="79" spans="1:14" x14ac:dyDescent="0.25">
      <c r="A79" s="68" t="s">
        <v>85</v>
      </c>
      <c r="B79" s="36">
        <v>604.66999999999996</v>
      </c>
      <c r="C79" s="68">
        <v>747</v>
      </c>
      <c r="D79" s="69"/>
      <c r="E79" s="37">
        <v>0.06</v>
      </c>
      <c r="F79" s="68">
        <v>0.06</v>
      </c>
      <c r="G79" s="70"/>
      <c r="H79" s="74">
        <f t="shared" si="4"/>
        <v>1.2162360584514196</v>
      </c>
      <c r="I79" s="75">
        <f t="shared" si="4"/>
        <v>1.098529411764706</v>
      </c>
      <c r="K79" s="76">
        <f t="shared" si="5"/>
        <v>0.90322055832106773</v>
      </c>
      <c r="M79" s="108">
        <f t="shared" si="6"/>
        <v>6</v>
      </c>
      <c r="N79" s="108">
        <f t="shared" si="7"/>
        <v>6</v>
      </c>
    </row>
    <row r="80" spans="1:14" x14ac:dyDescent="0.25">
      <c r="A80" s="68" t="s">
        <v>86</v>
      </c>
      <c r="B80" s="36">
        <v>587.16999999999996</v>
      </c>
      <c r="C80" s="68">
        <v>759.33</v>
      </c>
      <c r="D80" s="69"/>
      <c r="E80" s="37">
        <v>0.12</v>
      </c>
      <c r="F80" s="68">
        <v>0.09</v>
      </c>
      <c r="G80" s="70"/>
      <c r="H80" s="74">
        <f t="shared" si="4"/>
        <v>1.1810364768235897</v>
      </c>
      <c r="I80" s="75">
        <f t="shared" si="4"/>
        <v>1.1166617647058825</v>
      </c>
      <c r="K80" s="76">
        <f t="shared" si="5"/>
        <v>0.94549303651412731</v>
      </c>
      <c r="M80" s="108">
        <f t="shared" si="6"/>
        <v>12</v>
      </c>
      <c r="N80" s="108">
        <f t="shared" si="7"/>
        <v>9</v>
      </c>
    </row>
    <row r="81" spans="1:14" x14ac:dyDescent="0.25">
      <c r="A81" s="68" t="s">
        <v>87</v>
      </c>
      <c r="B81" s="36">
        <v>433.83</v>
      </c>
      <c r="C81" s="68">
        <v>620.16999999999996</v>
      </c>
      <c r="D81" s="69"/>
      <c r="E81" s="37">
        <v>0.02</v>
      </c>
      <c r="F81" s="68">
        <v>0.04</v>
      </c>
      <c r="G81" s="70"/>
      <c r="H81" s="74">
        <f t="shared" si="4"/>
        <v>0.8726076855772229</v>
      </c>
      <c r="I81" s="75">
        <f t="shared" si="4"/>
        <v>0.91201470588235289</v>
      </c>
      <c r="K81" s="76">
        <f t="shared" si="5"/>
        <v>1.0451600655786828</v>
      </c>
      <c r="M81" s="108">
        <f t="shared" si="6"/>
        <v>2</v>
      </c>
      <c r="N81" s="108">
        <f t="shared" si="7"/>
        <v>4</v>
      </c>
    </row>
    <row r="82" spans="1:14" x14ac:dyDescent="0.25">
      <c r="A82" s="68" t="s">
        <v>88</v>
      </c>
      <c r="B82" s="36">
        <v>571.16999999999996</v>
      </c>
      <c r="C82" s="68">
        <v>845.83</v>
      </c>
      <c r="D82" s="69"/>
      <c r="E82" s="37">
        <v>0.05</v>
      </c>
      <c r="F82" s="68">
        <v>0.09</v>
      </c>
      <c r="G82" s="70"/>
      <c r="H82" s="74">
        <f t="shared" si="4"/>
        <v>1.1488540021924312</v>
      </c>
      <c r="I82" s="75">
        <f t="shared" si="4"/>
        <v>1.2438676470588237</v>
      </c>
      <c r="K82" s="76">
        <f t="shared" si="5"/>
        <v>1.0827029759090989</v>
      </c>
      <c r="M82" s="108">
        <f t="shared" si="6"/>
        <v>5</v>
      </c>
      <c r="N82" s="108">
        <f t="shared" si="7"/>
        <v>9</v>
      </c>
    </row>
    <row r="83" spans="1:14" x14ac:dyDescent="0.25">
      <c r="A83" s="68" t="s">
        <v>89</v>
      </c>
      <c r="B83" s="36">
        <v>548.33000000000004</v>
      </c>
      <c r="C83" s="68">
        <v>840</v>
      </c>
      <c r="D83" s="69"/>
      <c r="E83" s="37">
        <v>7.0000000000000007E-2</v>
      </c>
      <c r="F83" s="68">
        <v>0.08</v>
      </c>
      <c r="G83" s="70"/>
      <c r="H83" s="74">
        <f t="shared" si="4"/>
        <v>1.1029135196564523</v>
      </c>
      <c r="I83" s="75">
        <f t="shared" si="4"/>
        <v>1.2352941176470589</v>
      </c>
      <c r="K83" s="76">
        <f t="shared" si="5"/>
        <v>1.1200280852771138</v>
      </c>
      <c r="M83" s="108">
        <f t="shared" si="6"/>
        <v>7.0000000000000009</v>
      </c>
      <c r="N83" s="108">
        <f t="shared" si="7"/>
        <v>8</v>
      </c>
    </row>
    <row r="84" spans="1:14" x14ac:dyDescent="0.25">
      <c r="A84" s="68" t="s">
        <v>90</v>
      </c>
      <c r="B84" s="36">
        <v>545.83000000000004</v>
      </c>
      <c r="C84" s="68">
        <v>796.33</v>
      </c>
      <c r="D84" s="69"/>
      <c r="E84" s="37">
        <v>0.04</v>
      </c>
      <c r="F84" s="68">
        <v>0.11</v>
      </c>
      <c r="G84" s="70"/>
      <c r="H84" s="74">
        <f t="shared" si="4"/>
        <v>1.0978850079953337</v>
      </c>
      <c r="I84" s="75">
        <f t="shared" si="4"/>
        <v>1.1710735294117647</v>
      </c>
      <c r="K84" s="76">
        <f t="shared" si="5"/>
        <v>1.0666631941263762</v>
      </c>
      <c r="M84" s="108">
        <f t="shared" si="6"/>
        <v>4</v>
      </c>
      <c r="N84" s="108">
        <f t="shared" si="7"/>
        <v>11</v>
      </c>
    </row>
    <row r="85" spans="1:14" x14ac:dyDescent="0.25">
      <c r="A85" s="68" t="s">
        <v>91</v>
      </c>
      <c r="B85" s="36">
        <v>514.66999999999996</v>
      </c>
      <c r="C85" s="68">
        <v>701.5</v>
      </c>
      <c r="D85" s="69"/>
      <c r="E85" s="37">
        <v>0.05</v>
      </c>
      <c r="F85" s="68">
        <v>0.09</v>
      </c>
      <c r="G85" s="70"/>
      <c r="H85" s="74">
        <f t="shared" si="4"/>
        <v>1.035209638651152</v>
      </c>
      <c r="I85" s="75">
        <f t="shared" si="4"/>
        <v>1.0316176470588236</v>
      </c>
      <c r="K85" s="76">
        <f t="shared" si="5"/>
        <v>0.9965301795325161</v>
      </c>
      <c r="M85" s="108">
        <f t="shared" si="6"/>
        <v>5</v>
      </c>
      <c r="N85" s="108">
        <f t="shared" si="7"/>
        <v>9</v>
      </c>
    </row>
    <row r="86" spans="1:14" x14ac:dyDescent="0.25">
      <c r="A86" s="68" t="s">
        <v>92</v>
      </c>
      <c r="B86" s="36">
        <v>462</v>
      </c>
      <c r="C86" s="68">
        <v>661</v>
      </c>
      <c r="D86" s="69"/>
      <c r="E86" s="37">
        <v>0.08</v>
      </c>
      <c r="F86" s="68">
        <v>0.08</v>
      </c>
      <c r="G86" s="70"/>
      <c r="H86" s="74">
        <f t="shared" si="4"/>
        <v>0.92926895497470663</v>
      </c>
      <c r="I86" s="75">
        <f t="shared" si="4"/>
        <v>0.97205882352941175</v>
      </c>
      <c r="K86" s="76">
        <f t="shared" si="5"/>
        <v>1.0460468073593072</v>
      </c>
      <c r="M86" s="108">
        <f t="shared" si="6"/>
        <v>8</v>
      </c>
      <c r="N86" s="108">
        <f t="shared" si="7"/>
        <v>8</v>
      </c>
    </row>
    <row r="87" spans="1:14" x14ac:dyDescent="0.25">
      <c r="A87" s="68" t="s">
        <v>93</v>
      </c>
      <c r="B87" s="36">
        <v>477</v>
      </c>
      <c r="C87" s="68">
        <v>670.67</v>
      </c>
      <c r="D87" s="69"/>
      <c r="E87" s="37">
        <v>0.05</v>
      </c>
      <c r="F87" s="68">
        <v>0.06</v>
      </c>
      <c r="G87" s="70"/>
      <c r="H87" s="74">
        <f t="shared" si="4"/>
        <v>0.95944002494141789</v>
      </c>
      <c r="I87" s="75">
        <f t="shared" si="4"/>
        <v>0.98627941176470579</v>
      </c>
      <c r="K87" s="76">
        <f t="shared" si="5"/>
        <v>1.0279740120545071</v>
      </c>
      <c r="M87" s="108">
        <f t="shared" si="6"/>
        <v>5</v>
      </c>
      <c r="N87" s="108">
        <f t="shared" si="7"/>
        <v>6</v>
      </c>
    </row>
    <row r="88" spans="1:14" x14ac:dyDescent="0.25">
      <c r="A88" s="68" t="s">
        <v>94</v>
      </c>
      <c r="B88" s="36">
        <v>530.16999999999996</v>
      </c>
      <c r="C88" s="68">
        <v>738.5</v>
      </c>
      <c r="D88" s="69"/>
      <c r="E88" s="37">
        <v>0.04</v>
      </c>
      <c r="F88" s="68">
        <v>0.1</v>
      </c>
      <c r="G88" s="70"/>
      <c r="H88" s="74">
        <f t="shared" si="4"/>
        <v>1.0663864109500869</v>
      </c>
      <c r="I88" s="75">
        <f t="shared" si="4"/>
        <v>1.0860294117647058</v>
      </c>
      <c r="K88" s="76">
        <f t="shared" si="5"/>
        <v>1.018420152969802</v>
      </c>
      <c r="M88" s="108">
        <f t="shared" si="6"/>
        <v>4</v>
      </c>
      <c r="N88" s="108">
        <f t="shared" si="7"/>
        <v>10</v>
      </c>
    </row>
    <row r="89" spans="1:14" x14ac:dyDescent="0.25">
      <c r="A89" s="68" t="s">
        <v>95</v>
      </c>
      <c r="B89" s="36">
        <v>461</v>
      </c>
      <c r="C89" s="68">
        <v>644.83000000000004</v>
      </c>
      <c r="D89" s="69"/>
      <c r="E89" s="37">
        <v>0.04</v>
      </c>
      <c r="F89" s="68">
        <v>0.13</v>
      </c>
      <c r="G89" s="70"/>
      <c r="H89" s="74">
        <f t="shared" si="4"/>
        <v>0.92725755031025925</v>
      </c>
      <c r="I89" s="75">
        <f t="shared" si="4"/>
        <v>0.94827941176470598</v>
      </c>
      <c r="K89" s="76">
        <f t="shared" si="5"/>
        <v>1.0226710059652928</v>
      </c>
      <c r="M89" s="108">
        <f t="shared" si="6"/>
        <v>4</v>
      </c>
      <c r="N89" s="108">
        <f t="shared" si="7"/>
        <v>13</v>
      </c>
    </row>
    <row r="90" spans="1:14" x14ac:dyDescent="0.25">
      <c r="A90" s="68" t="s">
        <v>96</v>
      </c>
      <c r="B90" s="36">
        <v>484.5</v>
      </c>
      <c r="C90" s="68">
        <v>679.5</v>
      </c>
      <c r="D90" s="69"/>
      <c r="E90" s="37">
        <v>0.06</v>
      </c>
      <c r="F90" s="68">
        <v>0.08</v>
      </c>
      <c r="G90" s="70"/>
      <c r="H90" s="74">
        <f t="shared" si="4"/>
        <v>0.97452555992477352</v>
      </c>
      <c r="I90" s="75">
        <f t="shared" si="4"/>
        <v>0.99926470588235294</v>
      </c>
      <c r="K90" s="76">
        <f t="shared" si="5"/>
        <v>1.0253858359133126</v>
      </c>
      <c r="M90" s="108">
        <f t="shared" si="6"/>
        <v>6</v>
      </c>
      <c r="N90" s="108">
        <f t="shared" si="7"/>
        <v>8</v>
      </c>
    </row>
    <row r="91" spans="1:14" x14ac:dyDescent="0.25">
      <c r="A91" s="68" t="s">
        <v>97</v>
      </c>
      <c r="B91" s="36">
        <v>443.33</v>
      </c>
      <c r="C91" s="68">
        <v>680.5</v>
      </c>
      <c r="D91" s="69"/>
      <c r="E91" s="37">
        <v>0.05</v>
      </c>
      <c r="F91" s="68">
        <v>0.06</v>
      </c>
      <c r="G91" s="70"/>
      <c r="H91" s="74">
        <f t="shared" si="4"/>
        <v>0.89171602988947329</v>
      </c>
      <c r="I91" s="75">
        <f t="shared" si="4"/>
        <v>1.0007352941176471</v>
      </c>
      <c r="K91" s="76">
        <f t="shared" si="5"/>
        <v>1.1222578271265198</v>
      </c>
      <c r="M91" s="108">
        <f t="shared" si="6"/>
        <v>5</v>
      </c>
      <c r="N91" s="108">
        <f t="shared" si="7"/>
        <v>6</v>
      </c>
    </row>
    <row r="92" spans="1:14" x14ac:dyDescent="0.25">
      <c r="A92" s="68" t="s">
        <v>98</v>
      </c>
      <c r="B92" s="36">
        <v>420</v>
      </c>
      <c r="C92" s="68">
        <v>581</v>
      </c>
      <c r="D92" s="69"/>
      <c r="E92" s="37">
        <v>0.08</v>
      </c>
      <c r="F92" s="68">
        <v>0.11</v>
      </c>
      <c r="G92" s="70"/>
      <c r="H92" s="74">
        <f t="shared" si="4"/>
        <v>0.8447899590679151</v>
      </c>
      <c r="I92" s="75">
        <f t="shared" si="4"/>
        <v>0.85441176470588232</v>
      </c>
      <c r="K92" s="76">
        <f t="shared" si="5"/>
        <v>1.0113895833333333</v>
      </c>
      <c r="M92" s="108">
        <f t="shared" si="6"/>
        <v>8</v>
      </c>
      <c r="N92" s="108">
        <f t="shared" si="7"/>
        <v>11</v>
      </c>
    </row>
    <row r="93" spans="1:14" x14ac:dyDescent="0.25">
      <c r="A93" s="68" t="s">
        <v>99</v>
      </c>
      <c r="B93" s="36">
        <v>612.16999999999996</v>
      </c>
      <c r="C93" s="68">
        <v>736.17</v>
      </c>
      <c r="D93" s="69"/>
      <c r="E93" s="37">
        <v>0.11</v>
      </c>
      <c r="F93" s="68">
        <v>0.06</v>
      </c>
      <c r="G93" s="70"/>
      <c r="H93" s="74">
        <f t="shared" si="4"/>
        <v>1.2313215934347752</v>
      </c>
      <c r="I93" s="75">
        <f t="shared" si="4"/>
        <v>1.0826029411764706</v>
      </c>
      <c r="K93" s="76">
        <f t="shared" si="5"/>
        <v>0.87922030032507303</v>
      </c>
      <c r="M93" s="108">
        <f t="shared" si="6"/>
        <v>11</v>
      </c>
      <c r="N93" s="108">
        <f t="shared" si="7"/>
        <v>6</v>
      </c>
    </row>
    <row r="94" spans="1:14" x14ac:dyDescent="0.25">
      <c r="A94" s="68" t="s">
        <v>100</v>
      </c>
      <c r="B94" s="36">
        <v>448.33</v>
      </c>
      <c r="C94" s="68">
        <v>519.83000000000004</v>
      </c>
      <c r="D94" s="69"/>
      <c r="E94" s="37">
        <v>0.02</v>
      </c>
      <c r="F94" s="68">
        <v>0.09</v>
      </c>
      <c r="G94" s="70"/>
      <c r="H94" s="74">
        <f t="shared" si="4"/>
        <v>0.90177305321171042</v>
      </c>
      <c r="I94" s="75">
        <f t="shared" si="4"/>
        <v>0.76445588235294126</v>
      </c>
      <c r="K94" s="76">
        <f t="shared" si="5"/>
        <v>0.84772535576472696</v>
      </c>
      <c r="M94" s="108">
        <f t="shared" si="6"/>
        <v>2</v>
      </c>
      <c r="N94" s="108">
        <f t="shared" si="7"/>
        <v>9</v>
      </c>
    </row>
    <row r="95" spans="1:14" x14ac:dyDescent="0.25">
      <c r="A95" s="68" t="s">
        <v>101</v>
      </c>
      <c r="B95" s="36">
        <v>808.17</v>
      </c>
      <c r="C95" s="68">
        <v>759.5</v>
      </c>
      <c r="D95" s="69"/>
      <c r="E95" s="37">
        <v>0.09</v>
      </c>
      <c r="F95" s="68">
        <v>0.08</v>
      </c>
      <c r="G95" s="70"/>
      <c r="H95" s="74">
        <f t="shared" si="4"/>
        <v>1.6255569076664689</v>
      </c>
      <c r="I95" s="75">
        <f t="shared" si="4"/>
        <v>1.1169117647058824</v>
      </c>
      <c r="K95" s="76">
        <f t="shared" si="5"/>
        <v>0.68709484081319527</v>
      </c>
      <c r="M95" s="108">
        <f t="shared" si="6"/>
        <v>9</v>
      </c>
      <c r="N95" s="108">
        <f t="shared" si="7"/>
        <v>8</v>
      </c>
    </row>
    <row r="96" spans="1:14" x14ac:dyDescent="0.25">
      <c r="A96" s="68" t="s">
        <v>102</v>
      </c>
      <c r="B96" s="36">
        <v>473</v>
      </c>
      <c r="C96" s="68">
        <v>568.66999999999996</v>
      </c>
      <c r="D96" s="69"/>
      <c r="E96" s="37">
        <v>0.03</v>
      </c>
      <c r="F96" s="68">
        <v>0.06</v>
      </c>
      <c r="G96" s="70"/>
      <c r="H96" s="74">
        <f t="shared" si="4"/>
        <v>0.95139440628362826</v>
      </c>
      <c r="I96" s="75">
        <f t="shared" si="4"/>
        <v>0.83627941176470577</v>
      </c>
      <c r="K96" s="76">
        <f t="shared" si="5"/>
        <v>0.8790039191331922</v>
      </c>
      <c r="M96" s="108">
        <f t="shared" si="6"/>
        <v>3</v>
      </c>
      <c r="N96" s="108">
        <f t="shared" si="7"/>
        <v>6</v>
      </c>
    </row>
    <row r="97" spans="1:14" x14ac:dyDescent="0.25">
      <c r="A97" s="68" t="s">
        <v>103</v>
      </c>
      <c r="B97" s="36">
        <v>442.33</v>
      </c>
      <c r="C97" s="68">
        <v>545.5</v>
      </c>
      <c r="D97" s="69"/>
      <c r="E97" s="37">
        <v>0.03</v>
      </c>
      <c r="F97" s="68">
        <v>0.04</v>
      </c>
      <c r="G97" s="70"/>
      <c r="H97" s="74">
        <f t="shared" si="4"/>
        <v>0.88970462522502591</v>
      </c>
      <c r="I97" s="75">
        <f t="shared" si="4"/>
        <v>0.80220588235294121</v>
      </c>
      <c r="K97" s="76">
        <f t="shared" si="5"/>
        <v>0.90165416657246855</v>
      </c>
      <c r="M97" s="108">
        <f t="shared" si="6"/>
        <v>3</v>
      </c>
      <c r="N97" s="108">
        <f t="shared" si="7"/>
        <v>4</v>
      </c>
    </row>
    <row r="98" spans="1:14" x14ac:dyDescent="0.25">
      <c r="A98" s="68" t="s">
        <v>104</v>
      </c>
      <c r="B98" s="36">
        <v>437.17</v>
      </c>
      <c r="C98" s="68">
        <v>513.33000000000004</v>
      </c>
      <c r="D98" s="69"/>
      <c r="E98" s="37">
        <v>0.06</v>
      </c>
      <c r="F98" s="68">
        <v>0.02</v>
      </c>
      <c r="G98" s="70"/>
      <c r="H98" s="74">
        <f t="shared" si="4"/>
        <v>0.87932577715647731</v>
      </c>
      <c r="I98" s="75">
        <f t="shared" si="4"/>
        <v>0.75489705882352942</v>
      </c>
      <c r="K98" s="76">
        <f t="shared" si="5"/>
        <v>0.85849531360797848</v>
      </c>
      <c r="M98" s="108">
        <f t="shared" si="6"/>
        <v>6</v>
      </c>
      <c r="N98" s="108">
        <f t="shared" si="7"/>
        <v>2</v>
      </c>
    </row>
    <row r="99" spans="1:14" x14ac:dyDescent="0.25">
      <c r="A99" s="68" t="s">
        <v>105</v>
      </c>
      <c r="B99" s="36">
        <v>4134.17</v>
      </c>
      <c r="C99" s="68">
        <v>3568.67</v>
      </c>
      <c r="D99" s="69"/>
      <c r="E99" s="37">
        <v>0.46</v>
      </c>
      <c r="F99" s="68">
        <v>0.33</v>
      </c>
      <c r="G99" s="70"/>
      <c r="H99" s="74">
        <f t="shared" si="4"/>
        <v>8.3154888216185778</v>
      </c>
      <c r="I99" s="75">
        <f t="shared" si="4"/>
        <v>5.2480441176470594</v>
      </c>
      <c r="K99" s="76">
        <f t="shared" si="5"/>
        <v>0.63111673050455108</v>
      </c>
      <c r="M99" s="108">
        <f t="shared" si="6"/>
        <v>46</v>
      </c>
      <c r="N99" s="108">
        <f t="shared" si="7"/>
        <v>33</v>
      </c>
    </row>
    <row r="100" spans="1:14" x14ac:dyDescent="0.25">
      <c r="A100" s="68" t="s">
        <v>106</v>
      </c>
      <c r="B100" s="36">
        <v>582</v>
      </c>
      <c r="C100" s="68">
        <v>656.5</v>
      </c>
      <c r="D100" s="69"/>
      <c r="E100" s="37">
        <v>0.09</v>
      </c>
      <c r="F100" s="68">
        <v>0.06</v>
      </c>
      <c r="G100" s="70"/>
      <c r="H100" s="74">
        <f t="shared" si="4"/>
        <v>1.1706375147083967</v>
      </c>
      <c r="I100" s="75">
        <f t="shared" si="4"/>
        <v>0.96544117647058825</v>
      </c>
      <c r="K100" s="76">
        <f t="shared" si="5"/>
        <v>0.82471402491408929</v>
      </c>
      <c r="M100" s="108">
        <f t="shared" si="6"/>
        <v>9</v>
      </c>
      <c r="N100" s="108">
        <f t="shared" si="7"/>
        <v>6</v>
      </c>
    </row>
    <row r="101" spans="1:14" x14ac:dyDescent="0.25">
      <c r="A101" s="68" t="s">
        <v>107</v>
      </c>
      <c r="B101" s="36">
        <v>592.66999999999996</v>
      </c>
      <c r="C101" s="68">
        <v>704.17</v>
      </c>
      <c r="D101" s="69"/>
      <c r="E101" s="37">
        <v>0.03</v>
      </c>
      <c r="F101" s="68">
        <v>7.0000000000000007E-2</v>
      </c>
      <c r="G101" s="70"/>
      <c r="H101" s="74">
        <f t="shared" si="4"/>
        <v>1.1920992024780506</v>
      </c>
      <c r="I101" s="75">
        <f t="shared" si="4"/>
        <v>1.0355441176470588</v>
      </c>
      <c r="K101" s="76">
        <f t="shared" si="5"/>
        <v>0.86867277110364949</v>
      </c>
      <c r="M101" s="108">
        <f t="shared" si="6"/>
        <v>3</v>
      </c>
      <c r="N101" s="108">
        <f t="shared" si="7"/>
        <v>7.0000000000000009</v>
      </c>
    </row>
    <row r="102" spans="1:14" x14ac:dyDescent="0.25">
      <c r="A102" s="68" t="s">
        <v>108</v>
      </c>
      <c r="B102" s="36">
        <v>700.67</v>
      </c>
      <c r="C102" s="68">
        <v>732.83</v>
      </c>
      <c r="D102" s="69"/>
      <c r="E102" s="37">
        <v>0.04</v>
      </c>
      <c r="F102" s="68">
        <v>0.04</v>
      </c>
      <c r="G102" s="70"/>
      <c r="H102" s="74">
        <f t="shared" si="4"/>
        <v>1.4093309062383717</v>
      </c>
      <c r="I102" s="75">
        <f t="shared" si="4"/>
        <v>1.0776911764705883</v>
      </c>
      <c r="K102" s="76">
        <f t="shared" si="5"/>
        <v>0.76468285177044826</v>
      </c>
      <c r="M102" s="108">
        <f t="shared" si="6"/>
        <v>4</v>
      </c>
      <c r="N102" s="108">
        <f t="shared" si="7"/>
        <v>4</v>
      </c>
    </row>
    <row r="103" spans="1:14" x14ac:dyDescent="0.25">
      <c r="A103" s="68" t="s">
        <v>109</v>
      </c>
      <c r="B103" s="36">
        <v>761</v>
      </c>
      <c r="C103" s="68">
        <v>811.33</v>
      </c>
      <c r="D103" s="69"/>
      <c r="E103" s="37">
        <v>0.03</v>
      </c>
      <c r="F103" s="68">
        <v>0.05</v>
      </c>
      <c r="G103" s="70"/>
      <c r="H103" s="74">
        <f t="shared" si="4"/>
        <v>1.5306789496444844</v>
      </c>
      <c r="I103" s="75">
        <f t="shared" si="4"/>
        <v>1.1931323529411766</v>
      </c>
      <c r="K103" s="76">
        <f t="shared" si="5"/>
        <v>0.77947916721419186</v>
      </c>
      <c r="M103" s="108">
        <f t="shared" si="6"/>
        <v>3</v>
      </c>
      <c r="N103" s="108">
        <f t="shared" si="7"/>
        <v>5</v>
      </c>
    </row>
    <row r="104" spans="1:14" x14ac:dyDescent="0.25">
      <c r="A104" s="68" t="s">
        <v>110</v>
      </c>
      <c r="B104" s="36">
        <v>2281.33</v>
      </c>
      <c r="C104" s="68">
        <v>1883</v>
      </c>
      <c r="D104" s="69"/>
      <c r="E104" s="37">
        <v>0.02</v>
      </c>
      <c r="F104" s="68">
        <v>0.04</v>
      </c>
      <c r="G104" s="70"/>
      <c r="H104" s="74">
        <f t="shared" si="4"/>
        <v>4.5886778031438258</v>
      </c>
      <c r="I104" s="75">
        <f t="shared" si="4"/>
        <v>2.7691176470588235</v>
      </c>
      <c r="K104" s="76">
        <f t="shared" si="5"/>
        <v>0.60346744004593811</v>
      </c>
      <c r="M104" s="108">
        <f t="shared" si="6"/>
        <v>2</v>
      </c>
      <c r="N104" s="108">
        <f t="shared" si="7"/>
        <v>4</v>
      </c>
    </row>
    <row r="105" spans="1:14" x14ac:dyDescent="0.25">
      <c r="A105" s="68" t="s">
        <v>111</v>
      </c>
      <c r="B105" s="36">
        <v>654.66999999999996</v>
      </c>
      <c r="C105" s="68">
        <v>735.67</v>
      </c>
      <c r="D105" s="69"/>
      <c r="E105" s="37">
        <v>0.06</v>
      </c>
      <c r="F105" s="68">
        <v>0.03</v>
      </c>
      <c r="G105" s="70"/>
      <c r="H105" s="74">
        <f t="shared" si="4"/>
        <v>1.3168062916737904</v>
      </c>
      <c r="I105" s="75">
        <f t="shared" si="4"/>
        <v>1.0818676470588235</v>
      </c>
      <c r="K105" s="76">
        <f t="shared" si="5"/>
        <v>0.82158450631615931</v>
      </c>
      <c r="M105" s="108">
        <f t="shared" si="6"/>
        <v>6</v>
      </c>
      <c r="N105" s="108">
        <f t="shared" si="7"/>
        <v>3</v>
      </c>
    </row>
    <row r="106" spans="1:14" x14ac:dyDescent="0.25">
      <c r="A106" s="68" t="s">
        <v>112</v>
      </c>
      <c r="B106" s="36">
        <v>589.66999999999996</v>
      </c>
      <c r="C106" s="68">
        <v>670.17</v>
      </c>
      <c r="D106" s="69"/>
      <c r="E106" s="37">
        <v>0.09</v>
      </c>
      <c r="F106" s="68">
        <v>0.09</v>
      </c>
      <c r="G106" s="70"/>
      <c r="H106" s="74">
        <f t="shared" si="4"/>
        <v>1.1860649884847083</v>
      </c>
      <c r="I106" s="75">
        <f t="shared" si="4"/>
        <v>0.98554411764705874</v>
      </c>
      <c r="K106" s="76">
        <f t="shared" si="5"/>
        <v>0.83093601717910004</v>
      </c>
      <c r="M106" s="108">
        <f t="shared" si="6"/>
        <v>9</v>
      </c>
      <c r="N106" s="108">
        <f t="shared" si="7"/>
        <v>9</v>
      </c>
    </row>
    <row r="107" spans="1:14" x14ac:dyDescent="0.25">
      <c r="A107" s="68" t="s">
        <v>113</v>
      </c>
      <c r="B107" s="36">
        <v>508.5</v>
      </c>
      <c r="C107" s="68">
        <v>556.16999999999996</v>
      </c>
      <c r="D107" s="69"/>
      <c r="E107" s="37">
        <v>0.02</v>
      </c>
      <c r="F107" s="68">
        <v>0.06</v>
      </c>
      <c r="G107" s="70"/>
      <c r="H107" s="74">
        <f t="shared" si="4"/>
        <v>1.0227992718715115</v>
      </c>
      <c r="I107" s="75">
        <f t="shared" si="4"/>
        <v>0.81789705882352937</v>
      </c>
      <c r="K107" s="76">
        <f t="shared" si="5"/>
        <v>0.7996652728613568</v>
      </c>
      <c r="M107" s="108">
        <f t="shared" si="6"/>
        <v>2</v>
      </c>
      <c r="N107" s="108">
        <f t="shared" si="7"/>
        <v>6</v>
      </c>
    </row>
    <row r="108" spans="1:14" x14ac:dyDescent="0.25">
      <c r="A108" s="68" t="s">
        <v>114</v>
      </c>
      <c r="B108" s="36">
        <v>5287.17</v>
      </c>
      <c r="C108" s="68">
        <v>3373.83</v>
      </c>
      <c r="D108" s="69"/>
      <c r="E108" s="37">
        <v>0.1</v>
      </c>
      <c r="F108" s="68">
        <v>0.08</v>
      </c>
      <c r="G108" s="70"/>
      <c r="H108" s="74">
        <f t="shared" si="4"/>
        <v>10.63463839972645</v>
      </c>
      <c r="I108" s="75">
        <f t="shared" si="4"/>
        <v>4.9615147058823528</v>
      </c>
      <c r="K108" s="76">
        <f t="shared" si="5"/>
        <v>0.46654286863293587</v>
      </c>
      <c r="M108" s="108">
        <f t="shared" si="6"/>
        <v>10</v>
      </c>
      <c r="N108" s="108">
        <f t="shared" si="7"/>
        <v>8</v>
      </c>
    </row>
    <row r="109" spans="1:14" x14ac:dyDescent="0.25">
      <c r="A109" s="68" t="s">
        <v>115</v>
      </c>
      <c r="B109" s="36">
        <v>628.5</v>
      </c>
      <c r="C109" s="68">
        <v>718.33</v>
      </c>
      <c r="D109" s="69"/>
      <c r="E109" s="37">
        <v>7.0000000000000007E-2</v>
      </c>
      <c r="F109" s="68">
        <v>0.13</v>
      </c>
      <c r="G109" s="70"/>
      <c r="H109" s="74">
        <f t="shared" si="4"/>
        <v>1.2641678316052016</v>
      </c>
      <c r="I109" s="75">
        <f t="shared" si="4"/>
        <v>1.0563676470588237</v>
      </c>
      <c r="K109" s="76">
        <f t="shared" si="5"/>
        <v>0.83562294550517102</v>
      </c>
      <c r="M109" s="108">
        <f t="shared" si="6"/>
        <v>7.0000000000000009</v>
      </c>
      <c r="N109" s="108">
        <f t="shared" si="7"/>
        <v>13</v>
      </c>
    </row>
    <row r="110" spans="1:14" x14ac:dyDescent="0.25">
      <c r="A110" s="68" t="s">
        <v>116</v>
      </c>
      <c r="B110" s="36">
        <v>1203.5</v>
      </c>
      <c r="C110" s="68">
        <v>1244.33</v>
      </c>
      <c r="D110" s="69"/>
      <c r="E110" s="37">
        <v>0.05</v>
      </c>
      <c r="F110" s="68">
        <v>0.14000000000000001</v>
      </c>
      <c r="G110" s="70"/>
      <c r="H110" s="74">
        <f t="shared" si="4"/>
        <v>2.4207255136624664</v>
      </c>
      <c r="I110" s="75">
        <f t="shared" si="4"/>
        <v>1.8298970588235293</v>
      </c>
      <c r="K110" s="76">
        <f t="shared" si="5"/>
        <v>0.75592918259243858</v>
      </c>
      <c r="M110" s="108">
        <f t="shared" si="6"/>
        <v>5</v>
      </c>
      <c r="N110" s="108">
        <f t="shared" si="7"/>
        <v>14.000000000000002</v>
      </c>
    </row>
    <row r="111" spans="1:14" x14ac:dyDescent="0.25">
      <c r="A111" s="68" t="s">
        <v>117</v>
      </c>
      <c r="B111" s="36">
        <v>2651</v>
      </c>
      <c r="C111" s="68">
        <v>2356.67</v>
      </c>
      <c r="D111" s="69"/>
      <c r="E111" s="37">
        <v>0.12</v>
      </c>
      <c r="F111" s="68">
        <v>0.11</v>
      </c>
      <c r="G111" s="70"/>
      <c r="H111" s="74">
        <f t="shared" si="4"/>
        <v>5.3322337654501029</v>
      </c>
      <c r="I111" s="75">
        <f t="shared" si="4"/>
        <v>3.4656911764705884</v>
      </c>
      <c r="K111" s="76">
        <f t="shared" si="5"/>
        <v>0.64995109534138051</v>
      </c>
      <c r="M111" s="108">
        <f t="shared" si="6"/>
        <v>12</v>
      </c>
      <c r="N111" s="108">
        <f t="shared" si="7"/>
        <v>11</v>
      </c>
    </row>
    <row r="112" spans="1:14" x14ac:dyDescent="0.25">
      <c r="A112" s="68" t="s">
        <v>118</v>
      </c>
      <c r="B112" s="36">
        <v>1053.67</v>
      </c>
      <c r="C112" s="68">
        <v>1272</v>
      </c>
      <c r="D112" s="69"/>
      <c r="E112" s="37">
        <v>0.06</v>
      </c>
      <c r="F112" s="68">
        <v>0.2</v>
      </c>
      <c r="G112" s="70"/>
      <c r="H112" s="74">
        <f t="shared" si="4"/>
        <v>2.1193567527883101</v>
      </c>
      <c r="I112" s="75">
        <f t="shared" si="4"/>
        <v>1.8705882352941177</v>
      </c>
      <c r="K112" s="76">
        <f t="shared" si="5"/>
        <v>0.88262074463541695</v>
      </c>
      <c r="M112" s="108">
        <f t="shared" si="6"/>
        <v>6</v>
      </c>
      <c r="N112" s="108">
        <f t="shared" si="7"/>
        <v>20</v>
      </c>
    </row>
    <row r="113" spans="1:14" x14ac:dyDescent="0.25">
      <c r="A113" s="68" t="s">
        <v>119</v>
      </c>
      <c r="B113" s="36">
        <v>1044.17</v>
      </c>
      <c r="C113" s="68">
        <v>1547</v>
      </c>
      <c r="D113" s="69"/>
      <c r="E113" s="37">
        <v>0.03</v>
      </c>
      <c r="F113" s="68">
        <v>0.18</v>
      </c>
      <c r="G113" s="70"/>
      <c r="H113" s="74">
        <f t="shared" si="4"/>
        <v>2.1002484084760598</v>
      </c>
      <c r="I113" s="75">
        <f t="shared" si="4"/>
        <v>2.2749999999999999</v>
      </c>
      <c r="K113" s="76">
        <f t="shared" si="5"/>
        <v>1.0832052012603308</v>
      </c>
      <c r="M113" s="108">
        <f t="shared" si="6"/>
        <v>3</v>
      </c>
      <c r="N113" s="108">
        <f t="shared" si="7"/>
        <v>18</v>
      </c>
    </row>
    <row r="114" spans="1:14" x14ac:dyDescent="0.25">
      <c r="A114" s="68" t="s">
        <v>120</v>
      </c>
      <c r="B114" s="36">
        <v>430.33</v>
      </c>
      <c r="C114" s="68">
        <v>697</v>
      </c>
      <c r="D114" s="69"/>
      <c r="E114" s="37">
        <v>0.04</v>
      </c>
      <c r="F114" s="68">
        <v>0.14000000000000001</v>
      </c>
      <c r="G114" s="70"/>
      <c r="H114" s="74">
        <f t="shared" si="4"/>
        <v>0.8655677692516569</v>
      </c>
      <c r="I114" s="75">
        <f t="shared" si="4"/>
        <v>1.0249999999999999</v>
      </c>
      <c r="K114" s="76">
        <f t="shared" si="5"/>
        <v>1.1841938163734806</v>
      </c>
      <c r="M114" s="108">
        <f t="shared" si="6"/>
        <v>4</v>
      </c>
      <c r="N114" s="108">
        <f t="shared" si="7"/>
        <v>14.000000000000002</v>
      </c>
    </row>
    <row r="115" spans="1:14" x14ac:dyDescent="0.25">
      <c r="A115" s="68" t="s">
        <v>121</v>
      </c>
      <c r="B115" s="36">
        <v>594.16999999999996</v>
      </c>
      <c r="C115" s="68">
        <v>1063.5</v>
      </c>
      <c r="D115" s="69"/>
      <c r="E115" s="37">
        <v>0.03</v>
      </c>
      <c r="F115" s="68">
        <v>0.11</v>
      </c>
      <c r="G115" s="70"/>
      <c r="H115" s="74">
        <f t="shared" si="4"/>
        <v>1.1951163094747217</v>
      </c>
      <c r="I115" s="75">
        <f t="shared" si="4"/>
        <v>1.5639705882352941</v>
      </c>
      <c r="K115" s="76">
        <f t="shared" si="5"/>
        <v>1.3086346289782385</v>
      </c>
      <c r="M115" s="108">
        <f t="shared" si="6"/>
        <v>3</v>
      </c>
      <c r="N115" s="108">
        <f t="shared" si="7"/>
        <v>11</v>
      </c>
    </row>
    <row r="116" spans="1:14" x14ac:dyDescent="0.25">
      <c r="A116" s="68" t="s">
        <v>122</v>
      </c>
      <c r="B116" s="36">
        <v>425.33</v>
      </c>
      <c r="C116" s="68">
        <v>667.17</v>
      </c>
      <c r="D116" s="69"/>
      <c r="E116" s="37">
        <v>0.05</v>
      </c>
      <c r="F116" s="68">
        <v>0.11</v>
      </c>
      <c r="G116" s="70"/>
      <c r="H116" s="74">
        <f t="shared" si="4"/>
        <v>0.85551074592941989</v>
      </c>
      <c r="I116" s="75">
        <f t="shared" si="4"/>
        <v>0.9811323529411764</v>
      </c>
      <c r="K116" s="76">
        <f t="shared" si="5"/>
        <v>1.1468381403851124</v>
      </c>
      <c r="M116" s="108">
        <f t="shared" si="6"/>
        <v>5</v>
      </c>
      <c r="N116" s="108">
        <f t="shared" si="7"/>
        <v>11</v>
      </c>
    </row>
    <row r="117" spans="1:14" x14ac:dyDescent="0.25">
      <c r="A117" s="68" t="s">
        <v>123</v>
      </c>
      <c r="B117" s="36">
        <v>444.83</v>
      </c>
      <c r="C117" s="68">
        <v>681.5</v>
      </c>
      <c r="D117" s="69"/>
      <c r="E117" s="37">
        <v>0.02</v>
      </c>
      <c r="F117" s="68">
        <v>0.06</v>
      </c>
      <c r="G117" s="70"/>
      <c r="H117" s="74">
        <f t="shared" si="4"/>
        <v>0.89473313688614442</v>
      </c>
      <c r="I117" s="75">
        <f t="shared" si="4"/>
        <v>1.0022058823529412</v>
      </c>
      <c r="K117" s="76">
        <f t="shared" si="5"/>
        <v>1.1201170952948318</v>
      </c>
      <c r="M117" s="108">
        <f t="shared" si="6"/>
        <v>2</v>
      </c>
      <c r="N117" s="108">
        <f t="shared" si="7"/>
        <v>6</v>
      </c>
    </row>
    <row r="118" spans="1:14" x14ac:dyDescent="0.25">
      <c r="A118" s="68" t="s">
        <v>124</v>
      </c>
      <c r="B118" s="36">
        <v>797.83</v>
      </c>
      <c r="C118" s="68">
        <v>1049.5</v>
      </c>
      <c r="D118" s="69"/>
      <c r="E118" s="37">
        <v>0.06</v>
      </c>
      <c r="F118" s="68">
        <v>0.11</v>
      </c>
      <c r="G118" s="70"/>
      <c r="H118" s="74">
        <f t="shared" si="4"/>
        <v>1.6047589834360827</v>
      </c>
      <c r="I118" s="75">
        <f t="shared" si="4"/>
        <v>1.5433823529411765</v>
      </c>
      <c r="K118" s="76">
        <f t="shared" si="5"/>
        <v>0.96175336537858935</v>
      </c>
      <c r="M118" s="108">
        <f t="shared" si="6"/>
        <v>6</v>
      </c>
      <c r="N118" s="108">
        <f t="shared" si="7"/>
        <v>11</v>
      </c>
    </row>
    <row r="119" spans="1:14" x14ac:dyDescent="0.25">
      <c r="A119" s="68" t="s">
        <v>125</v>
      </c>
      <c r="B119" s="36">
        <v>495.33</v>
      </c>
      <c r="C119" s="68">
        <v>772</v>
      </c>
      <c r="D119" s="69"/>
      <c r="E119" s="37">
        <v>0.02</v>
      </c>
      <c r="F119" s="68">
        <v>0.15</v>
      </c>
      <c r="G119" s="70"/>
      <c r="H119" s="74">
        <f t="shared" si="4"/>
        <v>0.99630907244073907</v>
      </c>
      <c r="I119" s="75">
        <f t="shared" si="4"/>
        <v>1.1352941176470588</v>
      </c>
      <c r="K119" s="76">
        <f t="shared" si="5"/>
        <v>1.1394999293400359</v>
      </c>
      <c r="M119" s="108">
        <f t="shared" si="6"/>
        <v>2</v>
      </c>
      <c r="N119" s="108">
        <f t="shared" si="7"/>
        <v>15</v>
      </c>
    </row>
    <row r="120" spans="1:14" x14ac:dyDescent="0.25">
      <c r="A120" s="68" t="s">
        <v>126</v>
      </c>
      <c r="B120" s="36">
        <v>461</v>
      </c>
      <c r="C120" s="68">
        <v>667.5</v>
      </c>
      <c r="D120" s="69"/>
      <c r="E120" s="37">
        <v>0.05</v>
      </c>
      <c r="F120" s="68">
        <v>0.08</v>
      </c>
      <c r="G120" s="70"/>
      <c r="H120" s="74">
        <f t="shared" si="4"/>
        <v>0.92725755031025925</v>
      </c>
      <c r="I120" s="75">
        <f t="shared" si="4"/>
        <v>0.98161764705882348</v>
      </c>
      <c r="K120" s="76">
        <f t="shared" si="5"/>
        <v>1.0586245932754879</v>
      </c>
      <c r="M120" s="108">
        <f t="shared" si="6"/>
        <v>5</v>
      </c>
      <c r="N120" s="108">
        <f t="shared" si="7"/>
        <v>8</v>
      </c>
    </row>
    <row r="121" spans="1:14" x14ac:dyDescent="0.25">
      <c r="A121" s="68" t="s">
        <v>127</v>
      </c>
      <c r="B121" s="36">
        <v>420.83</v>
      </c>
      <c r="C121" s="68">
        <v>611.66999999999996</v>
      </c>
      <c r="D121" s="69"/>
      <c r="E121" s="37">
        <v>0.05</v>
      </c>
      <c r="F121" s="68">
        <v>0.08</v>
      </c>
      <c r="G121" s="70"/>
      <c r="H121" s="74">
        <f t="shared" si="4"/>
        <v>0.84645942493940651</v>
      </c>
      <c r="I121" s="75">
        <f t="shared" si="4"/>
        <v>0.89951470588235283</v>
      </c>
      <c r="K121" s="76">
        <f t="shared" si="5"/>
        <v>1.0626790598341371</v>
      </c>
      <c r="M121" s="108">
        <f t="shared" si="6"/>
        <v>5</v>
      </c>
      <c r="N121" s="108">
        <f t="shared" si="7"/>
        <v>8</v>
      </c>
    </row>
    <row r="122" spans="1:14" x14ac:dyDescent="0.25">
      <c r="A122" s="68" t="s">
        <v>128</v>
      </c>
      <c r="B122" s="36">
        <v>414.83</v>
      </c>
      <c r="C122" s="68">
        <v>596.66999999999996</v>
      </c>
      <c r="D122" s="69"/>
      <c r="E122" s="37">
        <v>0.04</v>
      </c>
      <c r="F122" s="68">
        <v>7.0000000000000007E-2</v>
      </c>
      <c r="G122" s="70"/>
      <c r="H122" s="74">
        <f t="shared" si="4"/>
        <v>0.83439099695272201</v>
      </c>
      <c r="I122" s="75">
        <f t="shared" si="4"/>
        <v>0.87745588235294114</v>
      </c>
      <c r="K122" s="76">
        <f t="shared" si="5"/>
        <v>1.0516123562664224</v>
      </c>
      <c r="M122" s="108">
        <f t="shared" si="6"/>
        <v>4</v>
      </c>
      <c r="N122" s="108">
        <f t="shared" si="7"/>
        <v>7.0000000000000009</v>
      </c>
    </row>
    <row r="123" spans="1:14" x14ac:dyDescent="0.25">
      <c r="A123" s="68" t="s">
        <v>129</v>
      </c>
      <c r="B123" s="36">
        <v>480</v>
      </c>
      <c r="C123" s="68">
        <v>657</v>
      </c>
      <c r="D123" s="69"/>
      <c r="E123" s="37">
        <v>0.04</v>
      </c>
      <c r="F123" s="68">
        <v>0.05</v>
      </c>
      <c r="G123" s="70"/>
      <c r="H123" s="74">
        <f t="shared" si="4"/>
        <v>0.96547423893476014</v>
      </c>
      <c r="I123" s="75">
        <f t="shared" si="4"/>
        <v>0.9661764705882353</v>
      </c>
      <c r="K123" s="76">
        <f t="shared" si="5"/>
        <v>1.0007273437499999</v>
      </c>
      <c r="M123" s="108">
        <f t="shared" si="6"/>
        <v>4</v>
      </c>
      <c r="N123" s="108">
        <f t="shared" si="7"/>
        <v>5</v>
      </c>
    </row>
    <row r="124" spans="1:14" x14ac:dyDescent="0.25">
      <c r="A124" s="68" t="s">
        <v>130</v>
      </c>
      <c r="B124" s="36">
        <v>675.67</v>
      </c>
      <c r="C124" s="68">
        <v>590.5</v>
      </c>
      <c r="D124" s="69"/>
      <c r="E124" s="37">
        <v>0.06</v>
      </c>
      <c r="F124" s="68">
        <v>0.12</v>
      </c>
      <c r="G124" s="70"/>
      <c r="H124" s="74">
        <f t="shared" si="4"/>
        <v>1.3590457896271861</v>
      </c>
      <c r="I124" s="75">
        <f t="shared" si="4"/>
        <v>0.86838235294117649</v>
      </c>
      <c r="K124" s="76">
        <f t="shared" si="5"/>
        <v>0.63896474980389839</v>
      </c>
      <c r="M124" s="108">
        <f t="shared" si="6"/>
        <v>6</v>
      </c>
      <c r="N124" s="108">
        <f t="shared" si="7"/>
        <v>12</v>
      </c>
    </row>
    <row r="125" spans="1:14" x14ac:dyDescent="0.25">
      <c r="A125" s="68" t="s">
        <v>131</v>
      </c>
      <c r="B125" s="36">
        <v>539.66999999999996</v>
      </c>
      <c r="C125" s="68">
        <v>627.33000000000004</v>
      </c>
      <c r="D125" s="69"/>
      <c r="E125" s="37">
        <v>0.1</v>
      </c>
      <c r="F125" s="68">
        <v>0.12</v>
      </c>
      <c r="G125" s="70"/>
      <c r="H125" s="74">
        <f t="shared" si="4"/>
        <v>1.0854947552623375</v>
      </c>
      <c r="I125" s="75">
        <f t="shared" si="4"/>
        <v>0.9225441176470589</v>
      </c>
      <c r="K125" s="76">
        <f t="shared" si="5"/>
        <v>0.84988353299238428</v>
      </c>
      <c r="M125" s="108">
        <f t="shared" si="6"/>
        <v>10</v>
      </c>
      <c r="N125" s="108">
        <f t="shared" si="7"/>
        <v>12</v>
      </c>
    </row>
    <row r="126" spans="1:14" x14ac:dyDescent="0.25">
      <c r="A126" s="68" t="s">
        <v>132</v>
      </c>
      <c r="B126" s="36">
        <v>437.17</v>
      </c>
      <c r="C126" s="68">
        <v>625.66999999999996</v>
      </c>
      <c r="D126" s="69"/>
      <c r="E126" s="37">
        <v>0.04</v>
      </c>
      <c r="F126" s="68">
        <v>0.13</v>
      </c>
      <c r="G126" s="70"/>
      <c r="H126" s="74">
        <f t="shared" si="4"/>
        <v>0.87932577715647731</v>
      </c>
      <c r="I126" s="75">
        <f t="shared" si="4"/>
        <v>0.92010294117647051</v>
      </c>
      <c r="K126" s="76">
        <f t="shared" si="5"/>
        <v>1.0463732157970582</v>
      </c>
      <c r="M126" s="108">
        <f t="shared" si="6"/>
        <v>4</v>
      </c>
      <c r="N126" s="108">
        <f t="shared" si="7"/>
        <v>13</v>
      </c>
    </row>
    <row r="127" spans="1:14" x14ac:dyDescent="0.25">
      <c r="A127" s="68" t="s">
        <v>133</v>
      </c>
      <c r="B127" s="36">
        <v>346.5</v>
      </c>
      <c r="C127" s="68">
        <v>555.5</v>
      </c>
      <c r="D127" s="69"/>
      <c r="E127" s="37">
        <v>0.18</v>
      </c>
      <c r="F127" s="68">
        <v>0.13</v>
      </c>
      <c r="G127" s="70"/>
      <c r="H127" s="74">
        <f t="shared" si="4"/>
        <v>0.69695171623103003</v>
      </c>
      <c r="I127" s="75">
        <f t="shared" si="4"/>
        <v>0.81691176470588234</v>
      </c>
      <c r="K127" s="76">
        <f t="shared" si="5"/>
        <v>1.1721210317460315</v>
      </c>
      <c r="M127" s="108">
        <f t="shared" si="6"/>
        <v>18</v>
      </c>
      <c r="N127" s="108">
        <f t="shared" si="7"/>
        <v>13</v>
      </c>
    </row>
    <row r="128" spans="1:14" x14ac:dyDescent="0.25">
      <c r="A128" s="68" t="s">
        <v>134</v>
      </c>
      <c r="B128" s="36">
        <v>492.67</v>
      </c>
      <c r="C128" s="68">
        <v>668.17</v>
      </c>
      <c r="D128" s="69"/>
      <c r="E128" s="37">
        <v>0.08</v>
      </c>
      <c r="F128" s="68">
        <v>0.09</v>
      </c>
      <c r="G128" s="70"/>
      <c r="H128" s="74">
        <f t="shared" si="4"/>
        <v>0.99095873603330897</v>
      </c>
      <c r="I128" s="75">
        <f t="shared" si="4"/>
        <v>0.98260294117647051</v>
      </c>
      <c r="K128" s="76">
        <f t="shared" si="5"/>
        <v>0.991567968924432</v>
      </c>
      <c r="M128" s="108">
        <f t="shared" si="6"/>
        <v>8</v>
      </c>
      <c r="N128" s="108">
        <f t="shared" si="7"/>
        <v>9</v>
      </c>
    </row>
    <row r="129" spans="1:14" x14ac:dyDescent="0.25">
      <c r="A129" s="68" t="s">
        <v>135</v>
      </c>
      <c r="B129" s="36">
        <v>388</v>
      </c>
      <c r="C129" s="68">
        <v>612.5</v>
      </c>
      <c r="D129" s="69"/>
      <c r="E129" s="37">
        <v>0.16</v>
      </c>
      <c r="F129" s="68">
        <v>0.08</v>
      </c>
      <c r="G129" s="70"/>
      <c r="H129" s="74">
        <f t="shared" si="4"/>
        <v>0.78042500980559781</v>
      </c>
      <c r="I129" s="75">
        <f t="shared" si="4"/>
        <v>0.90073529411764708</v>
      </c>
      <c r="K129" s="76">
        <f t="shared" si="5"/>
        <v>1.154159954896907</v>
      </c>
      <c r="M129" s="108">
        <f t="shared" si="6"/>
        <v>16</v>
      </c>
      <c r="N129" s="108">
        <f t="shared" si="7"/>
        <v>8</v>
      </c>
    </row>
    <row r="130" spans="1:14" x14ac:dyDescent="0.25">
      <c r="A130" s="68" t="s">
        <v>136</v>
      </c>
      <c r="B130" s="36">
        <v>380.17</v>
      </c>
      <c r="C130" s="68">
        <v>622.66999999999996</v>
      </c>
      <c r="D130" s="69"/>
      <c r="E130" s="37">
        <v>0.14000000000000001</v>
      </c>
      <c r="F130" s="68">
        <v>7.0000000000000007E-2</v>
      </c>
      <c r="G130" s="70"/>
      <c r="H130" s="74">
        <f t="shared" si="4"/>
        <v>0.76467571128297451</v>
      </c>
      <c r="I130" s="75">
        <f t="shared" si="4"/>
        <v>0.91569117647058818</v>
      </c>
      <c r="K130" s="76">
        <f t="shared" si="5"/>
        <v>1.1974895540153088</v>
      </c>
      <c r="M130" s="108">
        <f t="shared" si="6"/>
        <v>14.000000000000002</v>
      </c>
      <c r="N130" s="108">
        <f t="shared" si="7"/>
        <v>7.0000000000000009</v>
      </c>
    </row>
    <row r="131" spans="1:14" x14ac:dyDescent="0.25">
      <c r="A131" s="68" t="s">
        <v>137</v>
      </c>
      <c r="B131" s="36">
        <v>501</v>
      </c>
      <c r="C131" s="68">
        <v>740.83</v>
      </c>
      <c r="D131" s="69"/>
      <c r="E131" s="37">
        <v>0.16</v>
      </c>
      <c r="F131" s="68">
        <v>7.0000000000000007E-2</v>
      </c>
      <c r="G131" s="70"/>
      <c r="H131" s="74">
        <f t="shared" si="4"/>
        <v>1.0077137368881559</v>
      </c>
      <c r="I131" s="75">
        <f t="shared" si="4"/>
        <v>1.0894558823529412</v>
      </c>
      <c r="K131" s="76">
        <f t="shared" si="5"/>
        <v>1.0811164346307385</v>
      </c>
      <c r="M131" s="108">
        <f t="shared" si="6"/>
        <v>16</v>
      </c>
      <c r="N131" s="108">
        <f t="shared" si="7"/>
        <v>7.0000000000000009</v>
      </c>
    </row>
    <row r="132" spans="1:14" x14ac:dyDescent="0.25">
      <c r="A132" s="68" t="s">
        <v>138</v>
      </c>
      <c r="B132" s="36">
        <v>506.17</v>
      </c>
      <c r="C132" s="68">
        <v>738.83</v>
      </c>
      <c r="D132" s="69"/>
      <c r="E132" s="37">
        <v>0.19</v>
      </c>
      <c r="F132" s="68">
        <v>7.0000000000000007E-2</v>
      </c>
      <c r="G132" s="70"/>
      <c r="H132" s="74">
        <f t="shared" si="4"/>
        <v>1.0181126990033491</v>
      </c>
      <c r="I132" s="75">
        <f t="shared" si="4"/>
        <v>1.086514705882353</v>
      </c>
      <c r="K132" s="76">
        <f t="shared" si="5"/>
        <v>1.0671851033249697</v>
      </c>
      <c r="M132" s="108">
        <f t="shared" si="6"/>
        <v>19</v>
      </c>
      <c r="N132" s="108">
        <f t="shared" si="7"/>
        <v>7.0000000000000009</v>
      </c>
    </row>
    <row r="133" spans="1:14" x14ac:dyDescent="0.25">
      <c r="A133" s="68" t="s">
        <v>139</v>
      </c>
      <c r="B133" s="36">
        <v>467</v>
      </c>
      <c r="C133" s="68">
        <v>784.67</v>
      </c>
      <c r="D133" s="69"/>
      <c r="E133" s="37">
        <v>0.19</v>
      </c>
      <c r="F133" s="68">
        <v>0.08</v>
      </c>
      <c r="G133" s="70"/>
      <c r="H133" s="74">
        <f t="shared" si="4"/>
        <v>0.93932597829694375</v>
      </c>
      <c r="I133" s="75">
        <f t="shared" si="4"/>
        <v>1.1539264705882353</v>
      </c>
      <c r="K133" s="76">
        <f t="shared" si="5"/>
        <v>1.2284622135974304</v>
      </c>
      <c r="M133" s="108">
        <f t="shared" si="6"/>
        <v>19</v>
      </c>
      <c r="N133" s="108">
        <f t="shared" si="7"/>
        <v>8</v>
      </c>
    </row>
    <row r="134" spans="1:14" x14ac:dyDescent="0.25">
      <c r="A134" s="68" t="s">
        <v>140</v>
      </c>
      <c r="B134" s="36">
        <v>602.66999999999996</v>
      </c>
      <c r="C134" s="68">
        <v>1024.83</v>
      </c>
      <c r="D134" s="69"/>
      <c r="E134" s="37">
        <v>0.2</v>
      </c>
      <c r="F134" s="68">
        <v>0.06</v>
      </c>
      <c r="G134" s="70"/>
      <c r="H134" s="74">
        <f t="shared" si="4"/>
        <v>1.2122132491225248</v>
      </c>
      <c r="I134" s="75">
        <f t="shared" si="4"/>
        <v>1.5071029411764705</v>
      </c>
      <c r="K134" s="76">
        <f t="shared" si="5"/>
        <v>1.2432655246652395</v>
      </c>
      <c r="M134" s="108">
        <f t="shared" si="6"/>
        <v>20</v>
      </c>
      <c r="N134" s="108">
        <f t="shared" si="7"/>
        <v>6</v>
      </c>
    </row>
    <row r="135" spans="1:14" x14ac:dyDescent="0.25">
      <c r="A135" s="68" t="s">
        <v>141</v>
      </c>
      <c r="B135" s="36">
        <v>469.17</v>
      </c>
      <c r="C135" s="68">
        <v>797.33</v>
      </c>
      <c r="D135" s="69"/>
      <c r="E135" s="37">
        <v>0.17</v>
      </c>
      <c r="F135" s="68">
        <v>0.08</v>
      </c>
      <c r="G135" s="70"/>
      <c r="H135" s="74">
        <f t="shared" ref="H135:I146" si="8">B135/B$4</f>
        <v>0.9436907264187947</v>
      </c>
      <c r="I135" s="75">
        <f t="shared" si="8"/>
        <v>1.1725441176470588</v>
      </c>
      <c r="K135" s="76">
        <f t="shared" si="5"/>
        <v>1.2425088907005988</v>
      </c>
      <c r="M135" s="108">
        <f t="shared" si="6"/>
        <v>17</v>
      </c>
      <c r="N135" s="108">
        <f t="shared" si="7"/>
        <v>8</v>
      </c>
    </row>
    <row r="136" spans="1:14" x14ac:dyDescent="0.25">
      <c r="A136" s="68" t="s">
        <v>142</v>
      </c>
      <c r="B136" s="36">
        <v>2650.5</v>
      </c>
      <c r="C136" s="68">
        <v>3631.67</v>
      </c>
      <c r="D136" s="69"/>
      <c r="E136" s="37">
        <v>0.26</v>
      </c>
      <c r="F136" s="68">
        <v>0.15</v>
      </c>
      <c r="G136" s="70"/>
      <c r="H136" s="74">
        <f t="shared" si="8"/>
        <v>5.3312280631178783</v>
      </c>
      <c r="I136" s="75">
        <f t="shared" si="8"/>
        <v>5.340691176470588</v>
      </c>
      <c r="K136" s="76">
        <f t="shared" ref="K136:K145" si="9">I136/H136</f>
        <v>1.0017750344274665</v>
      </c>
      <c r="M136" s="108">
        <f t="shared" ref="M136:M150" si="10">E136*100</f>
        <v>26</v>
      </c>
      <c r="N136" s="108">
        <f t="shared" ref="N136:N150" si="11">F136*100</f>
        <v>15</v>
      </c>
    </row>
    <row r="137" spans="1:14" x14ac:dyDescent="0.25">
      <c r="A137" s="68" t="s">
        <v>143</v>
      </c>
      <c r="B137" s="36">
        <v>576.33000000000004</v>
      </c>
      <c r="C137" s="68">
        <v>842.83</v>
      </c>
      <c r="D137" s="69"/>
      <c r="E137" s="37">
        <v>0.17</v>
      </c>
      <c r="F137" s="68">
        <v>0.1</v>
      </c>
      <c r="G137" s="70"/>
      <c r="H137" s="74">
        <f t="shared" si="8"/>
        <v>1.1592328502609799</v>
      </c>
      <c r="I137" s="75">
        <f t="shared" si="8"/>
        <v>1.2394558823529411</v>
      </c>
      <c r="K137" s="76">
        <f t="shared" si="9"/>
        <v>1.0692035530859054</v>
      </c>
      <c r="M137" s="108">
        <f t="shared" si="10"/>
        <v>17</v>
      </c>
      <c r="N137" s="108">
        <f t="shared" si="11"/>
        <v>10</v>
      </c>
    </row>
    <row r="138" spans="1:14" x14ac:dyDescent="0.25">
      <c r="A138" s="68" t="s">
        <v>144</v>
      </c>
      <c r="B138" s="36">
        <v>492.33</v>
      </c>
      <c r="C138" s="68">
        <v>775.17</v>
      </c>
      <c r="D138" s="69"/>
      <c r="E138" s="37">
        <v>0.12</v>
      </c>
      <c r="F138" s="68">
        <v>0.17</v>
      </c>
      <c r="G138" s="70"/>
      <c r="H138" s="74">
        <f t="shared" si="8"/>
        <v>0.99027485844739682</v>
      </c>
      <c r="I138" s="75">
        <f t="shared" si="8"/>
        <v>1.1399558823529412</v>
      </c>
      <c r="K138" s="76">
        <f t="shared" si="9"/>
        <v>1.1511509886661384</v>
      </c>
      <c r="M138" s="108">
        <f t="shared" si="10"/>
        <v>12</v>
      </c>
      <c r="N138" s="108">
        <f t="shared" si="11"/>
        <v>17</v>
      </c>
    </row>
    <row r="139" spans="1:14" x14ac:dyDescent="0.25">
      <c r="A139" s="68" t="s">
        <v>145</v>
      </c>
      <c r="B139" s="36">
        <v>678.5</v>
      </c>
      <c r="C139" s="68">
        <v>883</v>
      </c>
      <c r="D139" s="69"/>
      <c r="E139" s="37">
        <v>0.12</v>
      </c>
      <c r="F139" s="68">
        <v>0.22</v>
      </c>
      <c r="G139" s="70"/>
      <c r="H139" s="74">
        <f t="shared" si="8"/>
        <v>1.3647380648275724</v>
      </c>
      <c r="I139" s="75">
        <f t="shared" si="8"/>
        <v>1.2985294117647059</v>
      </c>
      <c r="K139" s="76">
        <f t="shared" si="9"/>
        <v>0.95148618275607955</v>
      </c>
      <c r="M139" s="108">
        <f t="shared" si="10"/>
        <v>12</v>
      </c>
      <c r="N139" s="108">
        <f t="shared" si="11"/>
        <v>22</v>
      </c>
    </row>
    <row r="140" spans="1:14" x14ac:dyDescent="0.25">
      <c r="A140" s="68" t="s">
        <v>146</v>
      </c>
      <c r="B140" s="36">
        <v>549.5</v>
      </c>
      <c r="C140" s="68">
        <v>827.5</v>
      </c>
      <c r="D140" s="69"/>
      <c r="E140" s="37">
        <v>0.08</v>
      </c>
      <c r="F140" s="68">
        <v>0.17</v>
      </c>
      <c r="G140" s="70"/>
      <c r="H140" s="74">
        <f t="shared" si="8"/>
        <v>1.1052668631138556</v>
      </c>
      <c r="I140" s="75">
        <f t="shared" si="8"/>
        <v>1.2169117647058822</v>
      </c>
      <c r="K140" s="76">
        <f t="shared" si="9"/>
        <v>1.1010117151956322</v>
      </c>
      <c r="M140" s="108">
        <f t="shared" si="10"/>
        <v>8</v>
      </c>
      <c r="N140" s="108">
        <f t="shared" si="11"/>
        <v>17</v>
      </c>
    </row>
    <row r="141" spans="1:14" x14ac:dyDescent="0.25">
      <c r="A141" s="68" t="s">
        <v>147</v>
      </c>
      <c r="B141" s="36">
        <v>422</v>
      </c>
      <c r="C141" s="68">
        <v>627.66999999999996</v>
      </c>
      <c r="D141" s="69"/>
      <c r="E141" s="37">
        <v>0.09</v>
      </c>
      <c r="F141" s="68">
        <v>0.13</v>
      </c>
      <c r="G141" s="70"/>
      <c r="H141" s="74">
        <f t="shared" si="8"/>
        <v>0.84881276839680997</v>
      </c>
      <c r="I141" s="75">
        <f t="shared" si="8"/>
        <v>0.92304411764705874</v>
      </c>
      <c r="K141" s="76">
        <f t="shared" si="9"/>
        <v>1.0874531486966823</v>
      </c>
      <c r="M141" s="108">
        <f t="shared" si="10"/>
        <v>9</v>
      </c>
      <c r="N141" s="108">
        <f t="shared" si="11"/>
        <v>13</v>
      </c>
    </row>
    <row r="142" spans="1:14" x14ac:dyDescent="0.25">
      <c r="A142" s="68" t="s">
        <v>148</v>
      </c>
      <c r="B142" s="36">
        <v>435</v>
      </c>
      <c r="C142" s="68">
        <v>689.5</v>
      </c>
      <c r="D142" s="69"/>
      <c r="E142" s="37">
        <v>0.05</v>
      </c>
      <c r="F142" s="68">
        <v>0.05</v>
      </c>
      <c r="G142" s="70"/>
      <c r="H142" s="74">
        <f t="shared" si="8"/>
        <v>0.87496102903462636</v>
      </c>
      <c r="I142" s="75">
        <f t="shared" si="8"/>
        <v>1.0139705882352941</v>
      </c>
      <c r="K142" s="76">
        <f t="shared" si="9"/>
        <v>1.1588751436781608</v>
      </c>
      <c r="M142" s="108">
        <f t="shared" si="10"/>
        <v>5</v>
      </c>
      <c r="N142" s="108">
        <f t="shared" si="11"/>
        <v>5</v>
      </c>
    </row>
    <row r="143" spans="1:14" x14ac:dyDescent="0.25">
      <c r="A143" s="68" t="s">
        <v>149</v>
      </c>
      <c r="B143" s="36">
        <v>413.83</v>
      </c>
      <c r="C143" s="68">
        <v>661.5</v>
      </c>
      <c r="D143" s="69"/>
      <c r="E143" s="37">
        <v>0.05</v>
      </c>
      <c r="F143" s="68">
        <v>0.1</v>
      </c>
      <c r="G143" s="70"/>
      <c r="H143" s="74">
        <f t="shared" si="8"/>
        <v>0.83237959228827452</v>
      </c>
      <c r="I143" s="75">
        <f t="shared" si="8"/>
        <v>0.97279411764705881</v>
      </c>
      <c r="K143" s="76">
        <f t="shared" si="9"/>
        <v>1.1686904948892056</v>
      </c>
      <c r="M143" s="108">
        <f t="shared" si="10"/>
        <v>5</v>
      </c>
      <c r="N143" s="108">
        <f t="shared" si="11"/>
        <v>10</v>
      </c>
    </row>
    <row r="144" spans="1:14" x14ac:dyDescent="0.25">
      <c r="A144" s="68" t="s">
        <v>150</v>
      </c>
      <c r="B144" s="36">
        <v>501.67</v>
      </c>
      <c r="C144" s="68">
        <v>691.5</v>
      </c>
      <c r="D144" s="69"/>
      <c r="E144" s="37">
        <v>0.03</v>
      </c>
      <c r="F144" s="68">
        <v>0.1</v>
      </c>
      <c r="G144" s="70"/>
      <c r="H144" s="74">
        <f t="shared" si="8"/>
        <v>1.0090613780133357</v>
      </c>
      <c r="I144" s="75">
        <f t="shared" si="8"/>
        <v>1.0169117647058823</v>
      </c>
      <c r="K144" s="76">
        <f t="shared" si="9"/>
        <v>1.0077798901668427</v>
      </c>
      <c r="M144" s="108">
        <f t="shared" si="10"/>
        <v>3</v>
      </c>
      <c r="N144" s="108">
        <f t="shared" si="11"/>
        <v>10</v>
      </c>
    </row>
    <row r="145" spans="1:14" x14ac:dyDescent="0.25">
      <c r="A145" s="68" t="s">
        <v>151</v>
      </c>
      <c r="B145" s="36">
        <v>5268.33</v>
      </c>
      <c r="C145" s="68">
        <v>4327.83</v>
      </c>
      <c r="D145" s="69"/>
      <c r="E145" s="37">
        <v>7.0000000000000007E-2</v>
      </c>
      <c r="F145" s="68">
        <v>0.14000000000000001</v>
      </c>
      <c r="G145" s="70"/>
      <c r="H145" s="74">
        <f t="shared" si="8"/>
        <v>10.59674353584826</v>
      </c>
      <c r="I145" s="75">
        <f t="shared" si="8"/>
        <v>6.3644558823529414</v>
      </c>
      <c r="K145" s="76">
        <f t="shared" si="9"/>
        <v>0.60060488024668157</v>
      </c>
      <c r="M145" s="108">
        <f t="shared" si="10"/>
        <v>7.0000000000000009</v>
      </c>
      <c r="N145" s="108">
        <f t="shared" si="11"/>
        <v>14.000000000000002</v>
      </c>
    </row>
    <row r="146" spans="1:14" x14ac:dyDescent="0.25">
      <c r="A146" s="68" t="s">
        <v>152</v>
      </c>
      <c r="B146" s="36">
        <v>368.33</v>
      </c>
      <c r="C146" s="68">
        <v>636.33000000000004</v>
      </c>
      <c r="D146" s="69"/>
      <c r="E146" s="37">
        <v>0.04</v>
      </c>
      <c r="F146" s="68">
        <v>0.12</v>
      </c>
      <c r="G146" s="70"/>
      <c r="H146" s="74">
        <f>B146/B$4</f>
        <v>0.7408606800559171</v>
      </c>
      <c r="I146" s="75">
        <f t="shared" si="8"/>
        <v>0.93577941176470592</v>
      </c>
      <c r="K146" s="76">
        <f>I1+K1466/H146</f>
        <v>0</v>
      </c>
      <c r="M146" s="108">
        <f t="shared" si="10"/>
        <v>4</v>
      </c>
      <c r="N146" s="108">
        <f t="shared" si="11"/>
        <v>12</v>
      </c>
    </row>
    <row r="147" spans="1:14" ht="15.75" thickBot="1" x14ac:dyDescent="0.3">
      <c r="A147" s="77"/>
      <c r="B147" s="78"/>
      <c r="C147" s="79"/>
      <c r="D147" s="69"/>
      <c r="E147" s="80"/>
      <c r="F147" s="80"/>
      <c r="G147" s="70"/>
      <c r="H147" s="74"/>
      <c r="I147" s="75"/>
      <c r="K147" s="76"/>
      <c r="M147" s="108">
        <f t="shared" si="10"/>
        <v>0</v>
      </c>
      <c r="N147" s="108">
        <f t="shared" si="11"/>
        <v>0</v>
      </c>
    </row>
    <row r="148" spans="1:14" x14ac:dyDescent="0.25">
      <c r="A148" s="81" t="s">
        <v>153</v>
      </c>
      <c r="B148" s="93">
        <v>389.54</v>
      </c>
      <c r="C148" s="94">
        <v>818</v>
      </c>
      <c r="D148" s="69"/>
      <c r="E148" s="82">
        <v>0.11247751458704153</v>
      </c>
      <c r="F148" s="83">
        <v>2.5162434066935028E-2</v>
      </c>
      <c r="G148" s="84"/>
      <c r="J148" s="56" t="s">
        <v>154</v>
      </c>
      <c r="K148" s="85">
        <f>MIN(K7:K147)</f>
        <v>0</v>
      </c>
      <c r="M148" s="108">
        <f t="shared" si="10"/>
        <v>11.247751458704153</v>
      </c>
      <c r="N148" s="108">
        <f t="shared" si="11"/>
        <v>2.5162434066935027</v>
      </c>
    </row>
    <row r="149" spans="1:14" x14ac:dyDescent="0.25">
      <c r="A149" s="86" t="s">
        <v>155</v>
      </c>
      <c r="B149" s="95">
        <v>119.375</v>
      </c>
      <c r="C149" s="96">
        <v>556.91750000000002</v>
      </c>
      <c r="D149" s="69"/>
      <c r="E149" s="87">
        <v>0.17241869418295722</v>
      </c>
      <c r="F149" s="88">
        <v>0.49778538383423387</v>
      </c>
      <c r="G149" s="84"/>
      <c r="J149" s="56" t="s">
        <v>156</v>
      </c>
      <c r="K149" s="85">
        <f>MAX(K7:K147)</f>
        <v>1.4046705309798417</v>
      </c>
      <c r="M149" s="108">
        <f t="shared" si="10"/>
        <v>17.241869418295721</v>
      </c>
      <c r="N149" s="108">
        <f t="shared" si="11"/>
        <v>49.778538383423388</v>
      </c>
    </row>
    <row r="150" spans="1:14" ht="30.75" thickBot="1" x14ac:dyDescent="0.3">
      <c r="A150" s="89" t="s">
        <v>157</v>
      </c>
      <c r="B150" s="97">
        <v>10018.33</v>
      </c>
      <c r="C150" s="98">
        <v>11826.83</v>
      </c>
      <c r="E150" s="90">
        <v>0.12875689481976624</v>
      </c>
      <c r="F150" s="91">
        <v>0.18319284134940406</v>
      </c>
      <c r="G150" s="84"/>
      <c r="J150" s="56" t="s">
        <v>158</v>
      </c>
      <c r="K150" s="85">
        <f>AVERAGE(K8:K147)</f>
        <v>0.96820899229783841</v>
      </c>
      <c r="M150" s="108">
        <f t="shared" si="10"/>
        <v>12.875689481976623</v>
      </c>
      <c r="N150" s="108">
        <f t="shared" si="11"/>
        <v>18.319284134940407</v>
      </c>
    </row>
  </sheetData>
  <sheetProtection selectLockedCells="1" selectUnlockedCells="1"/>
  <mergeCells count="5">
    <mergeCell ref="A1:F1"/>
    <mergeCell ref="A5:A6"/>
    <mergeCell ref="B5:C5"/>
    <mergeCell ref="E5:F5"/>
    <mergeCell ref="H5:I5"/>
  </mergeCells>
  <conditionalFormatting sqref="K7:K147">
    <cfRule type="colorScale" priority="1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>
      <selection activeCell="A5" sqref="A5:A6"/>
    </sheetView>
  </sheetViews>
  <sheetFormatPr defaultColWidth="9.140625" defaultRowHeight="12.75" x14ac:dyDescent="0.25"/>
  <cols>
    <col min="1" max="1" width="42.28515625" style="42" customWidth="1"/>
    <col min="2" max="3" width="20" style="6" customWidth="1"/>
    <col min="4" max="4" width="6.140625" style="6" customWidth="1"/>
    <col min="5" max="6" width="15.42578125" style="34" customWidth="1"/>
    <col min="7" max="7" width="5.7109375" style="6" customWidth="1"/>
    <col min="8" max="9" width="16.7109375" style="6" customWidth="1"/>
    <col min="10" max="10" width="5" style="6" customWidth="1"/>
    <col min="11" max="11" width="23.85546875" style="6" customWidth="1"/>
    <col min="12" max="12" width="18.7109375" style="6" customWidth="1"/>
    <col min="13" max="14" width="19.28515625" style="6" customWidth="1"/>
    <col min="15" max="256" width="9.140625" style="6"/>
    <col min="257" max="257" width="42.28515625" style="6" customWidth="1"/>
    <col min="258" max="259" width="20" style="6" customWidth="1"/>
    <col min="260" max="260" width="6.140625" style="6" customWidth="1"/>
    <col min="261" max="262" width="15.42578125" style="6" customWidth="1"/>
    <col min="263" max="263" width="5.7109375" style="6" customWidth="1"/>
    <col min="264" max="265" width="16.7109375" style="6" customWidth="1"/>
    <col min="266" max="266" width="5" style="6" customWidth="1"/>
    <col min="267" max="267" width="23.85546875" style="6" customWidth="1"/>
    <col min="268" max="268" width="6" style="6" customWidth="1"/>
    <col min="269" max="512" width="9.140625" style="6"/>
    <col min="513" max="513" width="42.28515625" style="6" customWidth="1"/>
    <col min="514" max="515" width="20" style="6" customWidth="1"/>
    <col min="516" max="516" width="6.140625" style="6" customWidth="1"/>
    <col min="517" max="518" width="15.42578125" style="6" customWidth="1"/>
    <col min="519" max="519" width="5.7109375" style="6" customWidth="1"/>
    <col min="520" max="521" width="16.7109375" style="6" customWidth="1"/>
    <col min="522" max="522" width="5" style="6" customWidth="1"/>
    <col min="523" max="523" width="23.85546875" style="6" customWidth="1"/>
    <col min="524" max="524" width="6" style="6" customWidth="1"/>
    <col min="525" max="768" width="9.140625" style="6"/>
    <col min="769" max="769" width="42.28515625" style="6" customWidth="1"/>
    <col min="770" max="771" width="20" style="6" customWidth="1"/>
    <col min="772" max="772" width="6.140625" style="6" customWidth="1"/>
    <col min="773" max="774" width="15.42578125" style="6" customWidth="1"/>
    <col min="775" max="775" width="5.7109375" style="6" customWidth="1"/>
    <col min="776" max="777" width="16.7109375" style="6" customWidth="1"/>
    <col min="778" max="778" width="5" style="6" customWidth="1"/>
    <col min="779" max="779" width="23.85546875" style="6" customWidth="1"/>
    <col min="780" max="780" width="6" style="6" customWidth="1"/>
    <col min="781" max="1024" width="9.140625" style="6"/>
    <col min="1025" max="1025" width="42.28515625" style="6" customWidth="1"/>
    <col min="1026" max="1027" width="20" style="6" customWidth="1"/>
    <col min="1028" max="1028" width="6.140625" style="6" customWidth="1"/>
    <col min="1029" max="1030" width="15.42578125" style="6" customWidth="1"/>
    <col min="1031" max="1031" width="5.7109375" style="6" customWidth="1"/>
    <col min="1032" max="1033" width="16.7109375" style="6" customWidth="1"/>
    <col min="1034" max="1034" width="5" style="6" customWidth="1"/>
    <col min="1035" max="1035" width="23.85546875" style="6" customWidth="1"/>
    <col min="1036" max="1036" width="6" style="6" customWidth="1"/>
    <col min="1037" max="1280" width="9.140625" style="6"/>
    <col min="1281" max="1281" width="42.28515625" style="6" customWidth="1"/>
    <col min="1282" max="1283" width="20" style="6" customWidth="1"/>
    <col min="1284" max="1284" width="6.140625" style="6" customWidth="1"/>
    <col min="1285" max="1286" width="15.42578125" style="6" customWidth="1"/>
    <col min="1287" max="1287" width="5.7109375" style="6" customWidth="1"/>
    <col min="1288" max="1289" width="16.7109375" style="6" customWidth="1"/>
    <col min="1290" max="1290" width="5" style="6" customWidth="1"/>
    <col min="1291" max="1291" width="23.85546875" style="6" customWidth="1"/>
    <col min="1292" max="1292" width="6" style="6" customWidth="1"/>
    <col min="1293" max="1536" width="9.140625" style="6"/>
    <col min="1537" max="1537" width="42.28515625" style="6" customWidth="1"/>
    <col min="1538" max="1539" width="20" style="6" customWidth="1"/>
    <col min="1540" max="1540" width="6.140625" style="6" customWidth="1"/>
    <col min="1541" max="1542" width="15.42578125" style="6" customWidth="1"/>
    <col min="1543" max="1543" width="5.7109375" style="6" customWidth="1"/>
    <col min="1544" max="1545" width="16.7109375" style="6" customWidth="1"/>
    <col min="1546" max="1546" width="5" style="6" customWidth="1"/>
    <col min="1547" max="1547" width="23.85546875" style="6" customWidth="1"/>
    <col min="1548" max="1548" width="6" style="6" customWidth="1"/>
    <col min="1549" max="1792" width="9.140625" style="6"/>
    <col min="1793" max="1793" width="42.28515625" style="6" customWidth="1"/>
    <col min="1794" max="1795" width="20" style="6" customWidth="1"/>
    <col min="1796" max="1796" width="6.140625" style="6" customWidth="1"/>
    <col min="1797" max="1798" width="15.42578125" style="6" customWidth="1"/>
    <col min="1799" max="1799" width="5.7109375" style="6" customWidth="1"/>
    <col min="1800" max="1801" width="16.7109375" style="6" customWidth="1"/>
    <col min="1802" max="1802" width="5" style="6" customWidth="1"/>
    <col min="1803" max="1803" width="23.85546875" style="6" customWidth="1"/>
    <col min="1804" max="1804" width="6" style="6" customWidth="1"/>
    <col min="1805" max="2048" width="9.140625" style="6"/>
    <col min="2049" max="2049" width="42.28515625" style="6" customWidth="1"/>
    <col min="2050" max="2051" width="20" style="6" customWidth="1"/>
    <col min="2052" max="2052" width="6.140625" style="6" customWidth="1"/>
    <col min="2053" max="2054" width="15.42578125" style="6" customWidth="1"/>
    <col min="2055" max="2055" width="5.7109375" style="6" customWidth="1"/>
    <col min="2056" max="2057" width="16.7109375" style="6" customWidth="1"/>
    <col min="2058" max="2058" width="5" style="6" customWidth="1"/>
    <col min="2059" max="2059" width="23.85546875" style="6" customWidth="1"/>
    <col min="2060" max="2060" width="6" style="6" customWidth="1"/>
    <col min="2061" max="2304" width="9.140625" style="6"/>
    <col min="2305" max="2305" width="42.28515625" style="6" customWidth="1"/>
    <col min="2306" max="2307" width="20" style="6" customWidth="1"/>
    <col min="2308" max="2308" width="6.140625" style="6" customWidth="1"/>
    <col min="2309" max="2310" width="15.42578125" style="6" customWidth="1"/>
    <col min="2311" max="2311" width="5.7109375" style="6" customWidth="1"/>
    <col min="2312" max="2313" width="16.7109375" style="6" customWidth="1"/>
    <col min="2314" max="2314" width="5" style="6" customWidth="1"/>
    <col min="2315" max="2315" width="23.85546875" style="6" customWidth="1"/>
    <col min="2316" max="2316" width="6" style="6" customWidth="1"/>
    <col min="2317" max="2560" width="9.140625" style="6"/>
    <col min="2561" max="2561" width="42.28515625" style="6" customWidth="1"/>
    <col min="2562" max="2563" width="20" style="6" customWidth="1"/>
    <col min="2564" max="2564" width="6.140625" style="6" customWidth="1"/>
    <col min="2565" max="2566" width="15.42578125" style="6" customWidth="1"/>
    <col min="2567" max="2567" width="5.7109375" style="6" customWidth="1"/>
    <col min="2568" max="2569" width="16.7109375" style="6" customWidth="1"/>
    <col min="2570" max="2570" width="5" style="6" customWidth="1"/>
    <col min="2571" max="2571" width="23.85546875" style="6" customWidth="1"/>
    <col min="2572" max="2572" width="6" style="6" customWidth="1"/>
    <col min="2573" max="2816" width="9.140625" style="6"/>
    <col min="2817" max="2817" width="42.28515625" style="6" customWidth="1"/>
    <col min="2818" max="2819" width="20" style="6" customWidth="1"/>
    <col min="2820" max="2820" width="6.140625" style="6" customWidth="1"/>
    <col min="2821" max="2822" width="15.42578125" style="6" customWidth="1"/>
    <col min="2823" max="2823" width="5.7109375" style="6" customWidth="1"/>
    <col min="2824" max="2825" width="16.7109375" style="6" customWidth="1"/>
    <col min="2826" max="2826" width="5" style="6" customWidth="1"/>
    <col min="2827" max="2827" width="23.85546875" style="6" customWidth="1"/>
    <col min="2828" max="2828" width="6" style="6" customWidth="1"/>
    <col min="2829" max="3072" width="9.140625" style="6"/>
    <col min="3073" max="3073" width="42.28515625" style="6" customWidth="1"/>
    <col min="3074" max="3075" width="20" style="6" customWidth="1"/>
    <col min="3076" max="3076" width="6.140625" style="6" customWidth="1"/>
    <col min="3077" max="3078" width="15.42578125" style="6" customWidth="1"/>
    <col min="3079" max="3079" width="5.7109375" style="6" customWidth="1"/>
    <col min="3080" max="3081" width="16.7109375" style="6" customWidth="1"/>
    <col min="3082" max="3082" width="5" style="6" customWidth="1"/>
    <col min="3083" max="3083" width="23.85546875" style="6" customWidth="1"/>
    <col min="3084" max="3084" width="6" style="6" customWidth="1"/>
    <col min="3085" max="3328" width="9.140625" style="6"/>
    <col min="3329" max="3329" width="42.28515625" style="6" customWidth="1"/>
    <col min="3330" max="3331" width="20" style="6" customWidth="1"/>
    <col min="3332" max="3332" width="6.140625" style="6" customWidth="1"/>
    <col min="3333" max="3334" width="15.42578125" style="6" customWidth="1"/>
    <col min="3335" max="3335" width="5.7109375" style="6" customWidth="1"/>
    <col min="3336" max="3337" width="16.7109375" style="6" customWidth="1"/>
    <col min="3338" max="3338" width="5" style="6" customWidth="1"/>
    <col min="3339" max="3339" width="23.85546875" style="6" customWidth="1"/>
    <col min="3340" max="3340" width="6" style="6" customWidth="1"/>
    <col min="3341" max="3584" width="9.140625" style="6"/>
    <col min="3585" max="3585" width="42.28515625" style="6" customWidth="1"/>
    <col min="3586" max="3587" width="20" style="6" customWidth="1"/>
    <col min="3588" max="3588" width="6.140625" style="6" customWidth="1"/>
    <col min="3589" max="3590" width="15.42578125" style="6" customWidth="1"/>
    <col min="3591" max="3591" width="5.7109375" style="6" customWidth="1"/>
    <col min="3592" max="3593" width="16.7109375" style="6" customWidth="1"/>
    <col min="3594" max="3594" width="5" style="6" customWidth="1"/>
    <col min="3595" max="3595" width="23.85546875" style="6" customWidth="1"/>
    <col min="3596" max="3596" width="6" style="6" customWidth="1"/>
    <col min="3597" max="3840" width="9.140625" style="6"/>
    <col min="3841" max="3841" width="42.28515625" style="6" customWidth="1"/>
    <col min="3842" max="3843" width="20" style="6" customWidth="1"/>
    <col min="3844" max="3844" width="6.140625" style="6" customWidth="1"/>
    <col min="3845" max="3846" width="15.42578125" style="6" customWidth="1"/>
    <col min="3847" max="3847" width="5.7109375" style="6" customWidth="1"/>
    <col min="3848" max="3849" width="16.7109375" style="6" customWidth="1"/>
    <col min="3850" max="3850" width="5" style="6" customWidth="1"/>
    <col min="3851" max="3851" width="23.85546875" style="6" customWidth="1"/>
    <col min="3852" max="3852" width="6" style="6" customWidth="1"/>
    <col min="3853" max="4096" width="9.140625" style="6"/>
    <col min="4097" max="4097" width="42.28515625" style="6" customWidth="1"/>
    <col min="4098" max="4099" width="20" style="6" customWidth="1"/>
    <col min="4100" max="4100" width="6.140625" style="6" customWidth="1"/>
    <col min="4101" max="4102" width="15.42578125" style="6" customWidth="1"/>
    <col min="4103" max="4103" width="5.7109375" style="6" customWidth="1"/>
    <col min="4104" max="4105" width="16.7109375" style="6" customWidth="1"/>
    <col min="4106" max="4106" width="5" style="6" customWidth="1"/>
    <col min="4107" max="4107" width="23.85546875" style="6" customWidth="1"/>
    <col min="4108" max="4108" width="6" style="6" customWidth="1"/>
    <col min="4109" max="4352" width="9.140625" style="6"/>
    <col min="4353" max="4353" width="42.28515625" style="6" customWidth="1"/>
    <col min="4354" max="4355" width="20" style="6" customWidth="1"/>
    <col min="4356" max="4356" width="6.140625" style="6" customWidth="1"/>
    <col min="4357" max="4358" width="15.42578125" style="6" customWidth="1"/>
    <col min="4359" max="4359" width="5.7109375" style="6" customWidth="1"/>
    <col min="4360" max="4361" width="16.7109375" style="6" customWidth="1"/>
    <col min="4362" max="4362" width="5" style="6" customWidth="1"/>
    <col min="4363" max="4363" width="23.85546875" style="6" customWidth="1"/>
    <col min="4364" max="4364" width="6" style="6" customWidth="1"/>
    <col min="4365" max="4608" width="9.140625" style="6"/>
    <col min="4609" max="4609" width="42.28515625" style="6" customWidth="1"/>
    <col min="4610" max="4611" width="20" style="6" customWidth="1"/>
    <col min="4612" max="4612" width="6.140625" style="6" customWidth="1"/>
    <col min="4613" max="4614" width="15.42578125" style="6" customWidth="1"/>
    <col min="4615" max="4615" width="5.7109375" style="6" customWidth="1"/>
    <col min="4616" max="4617" width="16.7109375" style="6" customWidth="1"/>
    <col min="4618" max="4618" width="5" style="6" customWidth="1"/>
    <col min="4619" max="4619" width="23.85546875" style="6" customWidth="1"/>
    <col min="4620" max="4620" width="6" style="6" customWidth="1"/>
    <col min="4621" max="4864" width="9.140625" style="6"/>
    <col min="4865" max="4865" width="42.28515625" style="6" customWidth="1"/>
    <col min="4866" max="4867" width="20" style="6" customWidth="1"/>
    <col min="4868" max="4868" width="6.140625" style="6" customWidth="1"/>
    <col min="4869" max="4870" width="15.42578125" style="6" customWidth="1"/>
    <col min="4871" max="4871" width="5.7109375" style="6" customWidth="1"/>
    <col min="4872" max="4873" width="16.7109375" style="6" customWidth="1"/>
    <col min="4874" max="4874" width="5" style="6" customWidth="1"/>
    <col min="4875" max="4875" width="23.85546875" style="6" customWidth="1"/>
    <col min="4876" max="4876" width="6" style="6" customWidth="1"/>
    <col min="4877" max="5120" width="9.140625" style="6"/>
    <col min="5121" max="5121" width="42.28515625" style="6" customWidth="1"/>
    <col min="5122" max="5123" width="20" style="6" customWidth="1"/>
    <col min="5124" max="5124" width="6.140625" style="6" customWidth="1"/>
    <col min="5125" max="5126" width="15.42578125" style="6" customWidth="1"/>
    <col min="5127" max="5127" width="5.7109375" style="6" customWidth="1"/>
    <col min="5128" max="5129" width="16.7109375" style="6" customWidth="1"/>
    <col min="5130" max="5130" width="5" style="6" customWidth="1"/>
    <col min="5131" max="5131" width="23.85546875" style="6" customWidth="1"/>
    <col min="5132" max="5132" width="6" style="6" customWidth="1"/>
    <col min="5133" max="5376" width="9.140625" style="6"/>
    <col min="5377" max="5377" width="42.28515625" style="6" customWidth="1"/>
    <col min="5378" max="5379" width="20" style="6" customWidth="1"/>
    <col min="5380" max="5380" width="6.140625" style="6" customWidth="1"/>
    <col min="5381" max="5382" width="15.42578125" style="6" customWidth="1"/>
    <col min="5383" max="5383" width="5.7109375" style="6" customWidth="1"/>
    <col min="5384" max="5385" width="16.7109375" style="6" customWidth="1"/>
    <col min="5386" max="5386" width="5" style="6" customWidth="1"/>
    <col min="5387" max="5387" width="23.85546875" style="6" customWidth="1"/>
    <col min="5388" max="5388" width="6" style="6" customWidth="1"/>
    <col min="5389" max="5632" width="9.140625" style="6"/>
    <col min="5633" max="5633" width="42.28515625" style="6" customWidth="1"/>
    <col min="5634" max="5635" width="20" style="6" customWidth="1"/>
    <col min="5636" max="5636" width="6.140625" style="6" customWidth="1"/>
    <col min="5637" max="5638" width="15.42578125" style="6" customWidth="1"/>
    <col min="5639" max="5639" width="5.7109375" style="6" customWidth="1"/>
    <col min="5640" max="5641" width="16.7109375" style="6" customWidth="1"/>
    <col min="5642" max="5642" width="5" style="6" customWidth="1"/>
    <col min="5643" max="5643" width="23.85546875" style="6" customWidth="1"/>
    <col min="5644" max="5644" width="6" style="6" customWidth="1"/>
    <col min="5645" max="5888" width="9.140625" style="6"/>
    <col min="5889" max="5889" width="42.28515625" style="6" customWidth="1"/>
    <col min="5890" max="5891" width="20" style="6" customWidth="1"/>
    <col min="5892" max="5892" width="6.140625" style="6" customWidth="1"/>
    <col min="5893" max="5894" width="15.42578125" style="6" customWidth="1"/>
    <col min="5895" max="5895" width="5.7109375" style="6" customWidth="1"/>
    <col min="5896" max="5897" width="16.7109375" style="6" customWidth="1"/>
    <col min="5898" max="5898" width="5" style="6" customWidth="1"/>
    <col min="5899" max="5899" width="23.85546875" style="6" customWidth="1"/>
    <col min="5900" max="5900" width="6" style="6" customWidth="1"/>
    <col min="5901" max="6144" width="9.140625" style="6"/>
    <col min="6145" max="6145" width="42.28515625" style="6" customWidth="1"/>
    <col min="6146" max="6147" width="20" style="6" customWidth="1"/>
    <col min="6148" max="6148" width="6.140625" style="6" customWidth="1"/>
    <col min="6149" max="6150" width="15.42578125" style="6" customWidth="1"/>
    <col min="6151" max="6151" width="5.7109375" style="6" customWidth="1"/>
    <col min="6152" max="6153" width="16.7109375" style="6" customWidth="1"/>
    <col min="6154" max="6154" width="5" style="6" customWidth="1"/>
    <col min="6155" max="6155" width="23.85546875" style="6" customWidth="1"/>
    <col min="6156" max="6156" width="6" style="6" customWidth="1"/>
    <col min="6157" max="6400" width="9.140625" style="6"/>
    <col min="6401" max="6401" width="42.28515625" style="6" customWidth="1"/>
    <col min="6402" max="6403" width="20" style="6" customWidth="1"/>
    <col min="6404" max="6404" width="6.140625" style="6" customWidth="1"/>
    <col min="6405" max="6406" width="15.42578125" style="6" customWidth="1"/>
    <col min="6407" max="6407" width="5.7109375" style="6" customWidth="1"/>
    <col min="6408" max="6409" width="16.7109375" style="6" customWidth="1"/>
    <col min="6410" max="6410" width="5" style="6" customWidth="1"/>
    <col min="6411" max="6411" width="23.85546875" style="6" customWidth="1"/>
    <col min="6412" max="6412" width="6" style="6" customWidth="1"/>
    <col min="6413" max="6656" width="9.140625" style="6"/>
    <col min="6657" max="6657" width="42.28515625" style="6" customWidth="1"/>
    <col min="6658" max="6659" width="20" style="6" customWidth="1"/>
    <col min="6660" max="6660" width="6.140625" style="6" customWidth="1"/>
    <col min="6661" max="6662" width="15.42578125" style="6" customWidth="1"/>
    <col min="6663" max="6663" width="5.7109375" style="6" customWidth="1"/>
    <col min="6664" max="6665" width="16.7109375" style="6" customWidth="1"/>
    <col min="6666" max="6666" width="5" style="6" customWidth="1"/>
    <col min="6667" max="6667" width="23.85546875" style="6" customWidth="1"/>
    <col min="6668" max="6668" width="6" style="6" customWidth="1"/>
    <col min="6669" max="6912" width="9.140625" style="6"/>
    <col min="6913" max="6913" width="42.28515625" style="6" customWidth="1"/>
    <col min="6914" max="6915" width="20" style="6" customWidth="1"/>
    <col min="6916" max="6916" width="6.140625" style="6" customWidth="1"/>
    <col min="6917" max="6918" width="15.42578125" style="6" customWidth="1"/>
    <col min="6919" max="6919" width="5.7109375" style="6" customWidth="1"/>
    <col min="6920" max="6921" width="16.7109375" style="6" customWidth="1"/>
    <col min="6922" max="6922" width="5" style="6" customWidth="1"/>
    <col min="6923" max="6923" width="23.85546875" style="6" customWidth="1"/>
    <col min="6924" max="6924" width="6" style="6" customWidth="1"/>
    <col min="6925" max="7168" width="9.140625" style="6"/>
    <col min="7169" max="7169" width="42.28515625" style="6" customWidth="1"/>
    <col min="7170" max="7171" width="20" style="6" customWidth="1"/>
    <col min="7172" max="7172" width="6.140625" style="6" customWidth="1"/>
    <col min="7173" max="7174" width="15.42578125" style="6" customWidth="1"/>
    <col min="7175" max="7175" width="5.7109375" style="6" customWidth="1"/>
    <col min="7176" max="7177" width="16.7109375" style="6" customWidth="1"/>
    <col min="7178" max="7178" width="5" style="6" customWidth="1"/>
    <col min="7179" max="7179" width="23.85546875" style="6" customWidth="1"/>
    <col min="7180" max="7180" width="6" style="6" customWidth="1"/>
    <col min="7181" max="7424" width="9.140625" style="6"/>
    <col min="7425" max="7425" width="42.28515625" style="6" customWidth="1"/>
    <col min="7426" max="7427" width="20" style="6" customWidth="1"/>
    <col min="7428" max="7428" width="6.140625" style="6" customWidth="1"/>
    <col min="7429" max="7430" width="15.42578125" style="6" customWidth="1"/>
    <col min="7431" max="7431" width="5.7109375" style="6" customWidth="1"/>
    <col min="7432" max="7433" width="16.7109375" style="6" customWidth="1"/>
    <col min="7434" max="7434" width="5" style="6" customWidth="1"/>
    <col min="7435" max="7435" width="23.85546875" style="6" customWidth="1"/>
    <col min="7436" max="7436" width="6" style="6" customWidth="1"/>
    <col min="7437" max="7680" width="9.140625" style="6"/>
    <col min="7681" max="7681" width="42.28515625" style="6" customWidth="1"/>
    <col min="7682" max="7683" width="20" style="6" customWidth="1"/>
    <col min="7684" max="7684" width="6.140625" style="6" customWidth="1"/>
    <col min="7685" max="7686" width="15.42578125" style="6" customWidth="1"/>
    <col min="7687" max="7687" width="5.7109375" style="6" customWidth="1"/>
    <col min="7688" max="7689" width="16.7109375" style="6" customWidth="1"/>
    <col min="7690" max="7690" width="5" style="6" customWidth="1"/>
    <col min="7691" max="7691" width="23.85546875" style="6" customWidth="1"/>
    <col min="7692" max="7692" width="6" style="6" customWidth="1"/>
    <col min="7693" max="7936" width="9.140625" style="6"/>
    <col min="7937" max="7937" width="42.28515625" style="6" customWidth="1"/>
    <col min="7938" max="7939" width="20" style="6" customWidth="1"/>
    <col min="7940" max="7940" width="6.140625" style="6" customWidth="1"/>
    <col min="7941" max="7942" width="15.42578125" style="6" customWidth="1"/>
    <col min="7943" max="7943" width="5.7109375" style="6" customWidth="1"/>
    <col min="7944" max="7945" width="16.7109375" style="6" customWidth="1"/>
    <col min="7946" max="7946" width="5" style="6" customWidth="1"/>
    <col min="7947" max="7947" width="23.85546875" style="6" customWidth="1"/>
    <col min="7948" max="7948" width="6" style="6" customWidth="1"/>
    <col min="7949" max="8192" width="9.140625" style="6"/>
    <col min="8193" max="8193" width="42.28515625" style="6" customWidth="1"/>
    <col min="8194" max="8195" width="20" style="6" customWidth="1"/>
    <col min="8196" max="8196" width="6.140625" style="6" customWidth="1"/>
    <col min="8197" max="8198" width="15.42578125" style="6" customWidth="1"/>
    <col min="8199" max="8199" width="5.7109375" style="6" customWidth="1"/>
    <col min="8200" max="8201" width="16.7109375" style="6" customWidth="1"/>
    <col min="8202" max="8202" width="5" style="6" customWidth="1"/>
    <col min="8203" max="8203" width="23.85546875" style="6" customWidth="1"/>
    <col min="8204" max="8204" width="6" style="6" customWidth="1"/>
    <col min="8205" max="8448" width="9.140625" style="6"/>
    <col min="8449" max="8449" width="42.28515625" style="6" customWidth="1"/>
    <col min="8450" max="8451" width="20" style="6" customWidth="1"/>
    <col min="8452" max="8452" width="6.140625" style="6" customWidth="1"/>
    <col min="8453" max="8454" width="15.42578125" style="6" customWidth="1"/>
    <col min="8455" max="8455" width="5.7109375" style="6" customWidth="1"/>
    <col min="8456" max="8457" width="16.7109375" style="6" customWidth="1"/>
    <col min="8458" max="8458" width="5" style="6" customWidth="1"/>
    <col min="8459" max="8459" width="23.85546875" style="6" customWidth="1"/>
    <col min="8460" max="8460" width="6" style="6" customWidth="1"/>
    <col min="8461" max="8704" width="9.140625" style="6"/>
    <col min="8705" max="8705" width="42.28515625" style="6" customWidth="1"/>
    <col min="8706" max="8707" width="20" style="6" customWidth="1"/>
    <col min="8708" max="8708" width="6.140625" style="6" customWidth="1"/>
    <col min="8709" max="8710" width="15.42578125" style="6" customWidth="1"/>
    <col min="8711" max="8711" width="5.7109375" style="6" customWidth="1"/>
    <col min="8712" max="8713" width="16.7109375" style="6" customWidth="1"/>
    <col min="8714" max="8714" width="5" style="6" customWidth="1"/>
    <col min="8715" max="8715" width="23.85546875" style="6" customWidth="1"/>
    <col min="8716" max="8716" width="6" style="6" customWidth="1"/>
    <col min="8717" max="8960" width="9.140625" style="6"/>
    <col min="8961" max="8961" width="42.28515625" style="6" customWidth="1"/>
    <col min="8962" max="8963" width="20" style="6" customWidth="1"/>
    <col min="8964" max="8964" width="6.140625" style="6" customWidth="1"/>
    <col min="8965" max="8966" width="15.42578125" style="6" customWidth="1"/>
    <col min="8967" max="8967" width="5.7109375" style="6" customWidth="1"/>
    <col min="8968" max="8969" width="16.7109375" style="6" customWidth="1"/>
    <col min="8970" max="8970" width="5" style="6" customWidth="1"/>
    <col min="8971" max="8971" width="23.85546875" style="6" customWidth="1"/>
    <col min="8972" max="8972" width="6" style="6" customWidth="1"/>
    <col min="8973" max="9216" width="9.140625" style="6"/>
    <col min="9217" max="9217" width="42.28515625" style="6" customWidth="1"/>
    <col min="9218" max="9219" width="20" style="6" customWidth="1"/>
    <col min="9220" max="9220" width="6.140625" style="6" customWidth="1"/>
    <col min="9221" max="9222" width="15.42578125" style="6" customWidth="1"/>
    <col min="9223" max="9223" width="5.7109375" style="6" customWidth="1"/>
    <col min="9224" max="9225" width="16.7109375" style="6" customWidth="1"/>
    <col min="9226" max="9226" width="5" style="6" customWidth="1"/>
    <col min="9227" max="9227" width="23.85546875" style="6" customWidth="1"/>
    <col min="9228" max="9228" width="6" style="6" customWidth="1"/>
    <col min="9229" max="9472" width="9.140625" style="6"/>
    <col min="9473" max="9473" width="42.28515625" style="6" customWidth="1"/>
    <col min="9474" max="9475" width="20" style="6" customWidth="1"/>
    <col min="9476" max="9476" width="6.140625" style="6" customWidth="1"/>
    <col min="9477" max="9478" width="15.42578125" style="6" customWidth="1"/>
    <col min="9479" max="9479" width="5.7109375" style="6" customWidth="1"/>
    <col min="9480" max="9481" width="16.7109375" style="6" customWidth="1"/>
    <col min="9482" max="9482" width="5" style="6" customWidth="1"/>
    <col min="9483" max="9483" width="23.85546875" style="6" customWidth="1"/>
    <col min="9484" max="9484" width="6" style="6" customWidth="1"/>
    <col min="9485" max="9728" width="9.140625" style="6"/>
    <col min="9729" max="9729" width="42.28515625" style="6" customWidth="1"/>
    <col min="9730" max="9731" width="20" style="6" customWidth="1"/>
    <col min="9732" max="9732" width="6.140625" style="6" customWidth="1"/>
    <col min="9733" max="9734" width="15.42578125" style="6" customWidth="1"/>
    <col min="9735" max="9735" width="5.7109375" style="6" customWidth="1"/>
    <col min="9736" max="9737" width="16.7109375" style="6" customWidth="1"/>
    <col min="9738" max="9738" width="5" style="6" customWidth="1"/>
    <col min="9739" max="9739" width="23.85546875" style="6" customWidth="1"/>
    <col min="9740" max="9740" width="6" style="6" customWidth="1"/>
    <col min="9741" max="9984" width="9.140625" style="6"/>
    <col min="9985" max="9985" width="42.28515625" style="6" customWidth="1"/>
    <col min="9986" max="9987" width="20" style="6" customWidth="1"/>
    <col min="9988" max="9988" width="6.140625" style="6" customWidth="1"/>
    <col min="9989" max="9990" width="15.42578125" style="6" customWidth="1"/>
    <col min="9991" max="9991" width="5.7109375" style="6" customWidth="1"/>
    <col min="9992" max="9993" width="16.7109375" style="6" customWidth="1"/>
    <col min="9994" max="9994" width="5" style="6" customWidth="1"/>
    <col min="9995" max="9995" width="23.85546875" style="6" customWidth="1"/>
    <col min="9996" max="9996" width="6" style="6" customWidth="1"/>
    <col min="9997" max="10240" width="9.140625" style="6"/>
    <col min="10241" max="10241" width="42.28515625" style="6" customWidth="1"/>
    <col min="10242" max="10243" width="20" style="6" customWidth="1"/>
    <col min="10244" max="10244" width="6.140625" style="6" customWidth="1"/>
    <col min="10245" max="10246" width="15.42578125" style="6" customWidth="1"/>
    <col min="10247" max="10247" width="5.7109375" style="6" customWidth="1"/>
    <col min="10248" max="10249" width="16.7109375" style="6" customWidth="1"/>
    <col min="10250" max="10250" width="5" style="6" customWidth="1"/>
    <col min="10251" max="10251" width="23.85546875" style="6" customWidth="1"/>
    <col min="10252" max="10252" width="6" style="6" customWidth="1"/>
    <col min="10253" max="10496" width="9.140625" style="6"/>
    <col min="10497" max="10497" width="42.28515625" style="6" customWidth="1"/>
    <col min="10498" max="10499" width="20" style="6" customWidth="1"/>
    <col min="10500" max="10500" width="6.140625" style="6" customWidth="1"/>
    <col min="10501" max="10502" width="15.42578125" style="6" customWidth="1"/>
    <col min="10503" max="10503" width="5.7109375" style="6" customWidth="1"/>
    <col min="10504" max="10505" width="16.7109375" style="6" customWidth="1"/>
    <col min="10506" max="10506" width="5" style="6" customWidth="1"/>
    <col min="10507" max="10507" width="23.85546875" style="6" customWidth="1"/>
    <col min="10508" max="10508" width="6" style="6" customWidth="1"/>
    <col min="10509" max="10752" width="9.140625" style="6"/>
    <col min="10753" max="10753" width="42.28515625" style="6" customWidth="1"/>
    <col min="10754" max="10755" width="20" style="6" customWidth="1"/>
    <col min="10756" max="10756" width="6.140625" style="6" customWidth="1"/>
    <col min="10757" max="10758" width="15.42578125" style="6" customWidth="1"/>
    <col min="10759" max="10759" width="5.7109375" style="6" customWidth="1"/>
    <col min="10760" max="10761" width="16.7109375" style="6" customWidth="1"/>
    <col min="10762" max="10762" width="5" style="6" customWidth="1"/>
    <col min="10763" max="10763" width="23.85546875" style="6" customWidth="1"/>
    <col min="10764" max="10764" width="6" style="6" customWidth="1"/>
    <col min="10765" max="11008" width="9.140625" style="6"/>
    <col min="11009" max="11009" width="42.28515625" style="6" customWidth="1"/>
    <col min="11010" max="11011" width="20" style="6" customWidth="1"/>
    <col min="11012" max="11012" width="6.140625" style="6" customWidth="1"/>
    <col min="11013" max="11014" width="15.42578125" style="6" customWidth="1"/>
    <col min="11015" max="11015" width="5.7109375" style="6" customWidth="1"/>
    <col min="11016" max="11017" width="16.7109375" style="6" customWidth="1"/>
    <col min="11018" max="11018" width="5" style="6" customWidth="1"/>
    <col min="11019" max="11019" width="23.85546875" style="6" customWidth="1"/>
    <col min="11020" max="11020" width="6" style="6" customWidth="1"/>
    <col min="11021" max="11264" width="9.140625" style="6"/>
    <col min="11265" max="11265" width="42.28515625" style="6" customWidth="1"/>
    <col min="11266" max="11267" width="20" style="6" customWidth="1"/>
    <col min="11268" max="11268" width="6.140625" style="6" customWidth="1"/>
    <col min="11269" max="11270" width="15.42578125" style="6" customWidth="1"/>
    <col min="11271" max="11271" width="5.7109375" style="6" customWidth="1"/>
    <col min="11272" max="11273" width="16.7109375" style="6" customWidth="1"/>
    <col min="11274" max="11274" width="5" style="6" customWidth="1"/>
    <col min="11275" max="11275" width="23.85546875" style="6" customWidth="1"/>
    <col min="11276" max="11276" width="6" style="6" customWidth="1"/>
    <col min="11277" max="11520" width="9.140625" style="6"/>
    <col min="11521" max="11521" width="42.28515625" style="6" customWidth="1"/>
    <col min="11522" max="11523" width="20" style="6" customWidth="1"/>
    <col min="11524" max="11524" width="6.140625" style="6" customWidth="1"/>
    <col min="11525" max="11526" width="15.42578125" style="6" customWidth="1"/>
    <col min="11527" max="11527" width="5.7109375" style="6" customWidth="1"/>
    <col min="11528" max="11529" width="16.7109375" style="6" customWidth="1"/>
    <col min="11530" max="11530" width="5" style="6" customWidth="1"/>
    <col min="11531" max="11531" width="23.85546875" style="6" customWidth="1"/>
    <col min="11532" max="11532" width="6" style="6" customWidth="1"/>
    <col min="11533" max="11776" width="9.140625" style="6"/>
    <col min="11777" max="11777" width="42.28515625" style="6" customWidth="1"/>
    <col min="11778" max="11779" width="20" style="6" customWidth="1"/>
    <col min="11780" max="11780" width="6.140625" style="6" customWidth="1"/>
    <col min="11781" max="11782" width="15.42578125" style="6" customWidth="1"/>
    <col min="11783" max="11783" width="5.7109375" style="6" customWidth="1"/>
    <col min="11784" max="11785" width="16.7109375" style="6" customWidth="1"/>
    <col min="11786" max="11786" width="5" style="6" customWidth="1"/>
    <col min="11787" max="11787" width="23.85546875" style="6" customWidth="1"/>
    <col min="11788" max="11788" width="6" style="6" customWidth="1"/>
    <col min="11789" max="12032" width="9.140625" style="6"/>
    <col min="12033" max="12033" width="42.28515625" style="6" customWidth="1"/>
    <col min="12034" max="12035" width="20" style="6" customWidth="1"/>
    <col min="12036" max="12036" width="6.140625" style="6" customWidth="1"/>
    <col min="12037" max="12038" width="15.42578125" style="6" customWidth="1"/>
    <col min="12039" max="12039" width="5.7109375" style="6" customWidth="1"/>
    <col min="12040" max="12041" width="16.7109375" style="6" customWidth="1"/>
    <col min="12042" max="12042" width="5" style="6" customWidth="1"/>
    <col min="12043" max="12043" width="23.85546875" style="6" customWidth="1"/>
    <col min="12044" max="12044" width="6" style="6" customWidth="1"/>
    <col min="12045" max="12288" width="9.140625" style="6"/>
    <col min="12289" max="12289" width="42.28515625" style="6" customWidth="1"/>
    <col min="12290" max="12291" width="20" style="6" customWidth="1"/>
    <col min="12292" max="12292" width="6.140625" style="6" customWidth="1"/>
    <col min="12293" max="12294" width="15.42578125" style="6" customWidth="1"/>
    <col min="12295" max="12295" width="5.7109375" style="6" customWidth="1"/>
    <col min="12296" max="12297" width="16.7109375" style="6" customWidth="1"/>
    <col min="12298" max="12298" width="5" style="6" customWidth="1"/>
    <col min="12299" max="12299" width="23.85546875" style="6" customWidth="1"/>
    <col min="12300" max="12300" width="6" style="6" customWidth="1"/>
    <col min="12301" max="12544" width="9.140625" style="6"/>
    <col min="12545" max="12545" width="42.28515625" style="6" customWidth="1"/>
    <col min="12546" max="12547" width="20" style="6" customWidth="1"/>
    <col min="12548" max="12548" width="6.140625" style="6" customWidth="1"/>
    <col min="12549" max="12550" width="15.42578125" style="6" customWidth="1"/>
    <col min="12551" max="12551" width="5.7109375" style="6" customWidth="1"/>
    <col min="12552" max="12553" width="16.7109375" style="6" customWidth="1"/>
    <col min="12554" max="12554" width="5" style="6" customWidth="1"/>
    <col min="12555" max="12555" width="23.85546875" style="6" customWidth="1"/>
    <col min="12556" max="12556" width="6" style="6" customWidth="1"/>
    <col min="12557" max="12800" width="9.140625" style="6"/>
    <col min="12801" max="12801" width="42.28515625" style="6" customWidth="1"/>
    <col min="12802" max="12803" width="20" style="6" customWidth="1"/>
    <col min="12804" max="12804" width="6.140625" style="6" customWidth="1"/>
    <col min="12805" max="12806" width="15.42578125" style="6" customWidth="1"/>
    <col min="12807" max="12807" width="5.7109375" style="6" customWidth="1"/>
    <col min="12808" max="12809" width="16.7109375" style="6" customWidth="1"/>
    <col min="12810" max="12810" width="5" style="6" customWidth="1"/>
    <col min="12811" max="12811" width="23.85546875" style="6" customWidth="1"/>
    <col min="12812" max="12812" width="6" style="6" customWidth="1"/>
    <col min="12813" max="13056" width="9.140625" style="6"/>
    <col min="13057" max="13057" width="42.28515625" style="6" customWidth="1"/>
    <col min="13058" max="13059" width="20" style="6" customWidth="1"/>
    <col min="13060" max="13060" width="6.140625" style="6" customWidth="1"/>
    <col min="13061" max="13062" width="15.42578125" style="6" customWidth="1"/>
    <col min="13063" max="13063" width="5.7109375" style="6" customWidth="1"/>
    <col min="13064" max="13065" width="16.7109375" style="6" customWidth="1"/>
    <col min="13066" max="13066" width="5" style="6" customWidth="1"/>
    <col min="13067" max="13067" width="23.85546875" style="6" customWidth="1"/>
    <col min="13068" max="13068" width="6" style="6" customWidth="1"/>
    <col min="13069" max="13312" width="9.140625" style="6"/>
    <col min="13313" max="13313" width="42.28515625" style="6" customWidth="1"/>
    <col min="13314" max="13315" width="20" style="6" customWidth="1"/>
    <col min="13316" max="13316" width="6.140625" style="6" customWidth="1"/>
    <col min="13317" max="13318" width="15.42578125" style="6" customWidth="1"/>
    <col min="13319" max="13319" width="5.7109375" style="6" customWidth="1"/>
    <col min="13320" max="13321" width="16.7109375" style="6" customWidth="1"/>
    <col min="13322" max="13322" width="5" style="6" customWidth="1"/>
    <col min="13323" max="13323" width="23.85546875" style="6" customWidth="1"/>
    <col min="13324" max="13324" width="6" style="6" customWidth="1"/>
    <col min="13325" max="13568" width="9.140625" style="6"/>
    <col min="13569" max="13569" width="42.28515625" style="6" customWidth="1"/>
    <col min="13570" max="13571" width="20" style="6" customWidth="1"/>
    <col min="13572" max="13572" width="6.140625" style="6" customWidth="1"/>
    <col min="13573" max="13574" width="15.42578125" style="6" customWidth="1"/>
    <col min="13575" max="13575" width="5.7109375" style="6" customWidth="1"/>
    <col min="13576" max="13577" width="16.7109375" style="6" customWidth="1"/>
    <col min="13578" max="13578" width="5" style="6" customWidth="1"/>
    <col min="13579" max="13579" width="23.85546875" style="6" customWidth="1"/>
    <col min="13580" max="13580" width="6" style="6" customWidth="1"/>
    <col min="13581" max="13824" width="9.140625" style="6"/>
    <col min="13825" max="13825" width="42.28515625" style="6" customWidth="1"/>
    <col min="13826" max="13827" width="20" style="6" customWidth="1"/>
    <col min="13828" max="13828" width="6.140625" style="6" customWidth="1"/>
    <col min="13829" max="13830" width="15.42578125" style="6" customWidth="1"/>
    <col min="13831" max="13831" width="5.7109375" style="6" customWidth="1"/>
    <col min="13832" max="13833" width="16.7109375" style="6" customWidth="1"/>
    <col min="13834" max="13834" width="5" style="6" customWidth="1"/>
    <col min="13835" max="13835" width="23.85546875" style="6" customWidth="1"/>
    <col min="13836" max="13836" width="6" style="6" customWidth="1"/>
    <col min="13837" max="14080" width="9.140625" style="6"/>
    <col min="14081" max="14081" width="42.28515625" style="6" customWidth="1"/>
    <col min="14082" max="14083" width="20" style="6" customWidth="1"/>
    <col min="14084" max="14084" width="6.140625" style="6" customWidth="1"/>
    <col min="14085" max="14086" width="15.42578125" style="6" customWidth="1"/>
    <col min="14087" max="14087" width="5.7109375" style="6" customWidth="1"/>
    <col min="14088" max="14089" width="16.7109375" style="6" customWidth="1"/>
    <col min="14090" max="14090" width="5" style="6" customWidth="1"/>
    <col min="14091" max="14091" width="23.85546875" style="6" customWidth="1"/>
    <col min="14092" max="14092" width="6" style="6" customWidth="1"/>
    <col min="14093" max="14336" width="9.140625" style="6"/>
    <col min="14337" max="14337" width="42.28515625" style="6" customWidth="1"/>
    <col min="14338" max="14339" width="20" style="6" customWidth="1"/>
    <col min="14340" max="14340" width="6.140625" style="6" customWidth="1"/>
    <col min="14341" max="14342" width="15.42578125" style="6" customWidth="1"/>
    <col min="14343" max="14343" width="5.7109375" style="6" customWidth="1"/>
    <col min="14344" max="14345" width="16.7109375" style="6" customWidth="1"/>
    <col min="14346" max="14346" width="5" style="6" customWidth="1"/>
    <col min="14347" max="14347" width="23.85546875" style="6" customWidth="1"/>
    <col min="14348" max="14348" width="6" style="6" customWidth="1"/>
    <col min="14349" max="14592" width="9.140625" style="6"/>
    <col min="14593" max="14593" width="42.28515625" style="6" customWidth="1"/>
    <col min="14594" max="14595" width="20" style="6" customWidth="1"/>
    <col min="14596" max="14596" width="6.140625" style="6" customWidth="1"/>
    <col min="14597" max="14598" width="15.42578125" style="6" customWidth="1"/>
    <col min="14599" max="14599" width="5.7109375" style="6" customWidth="1"/>
    <col min="14600" max="14601" width="16.7109375" style="6" customWidth="1"/>
    <col min="14602" max="14602" width="5" style="6" customWidth="1"/>
    <col min="14603" max="14603" width="23.85546875" style="6" customWidth="1"/>
    <col min="14604" max="14604" width="6" style="6" customWidth="1"/>
    <col min="14605" max="14848" width="9.140625" style="6"/>
    <col min="14849" max="14849" width="42.28515625" style="6" customWidth="1"/>
    <col min="14850" max="14851" width="20" style="6" customWidth="1"/>
    <col min="14852" max="14852" width="6.140625" style="6" customWidth="1"/>
    <col min="14853" max="14854" width="15.42578125" style="6" customWidth="1"/>
    <col min="14855" max="14855" width="5.7109375" style="6" customWidth="1"/>
    <col min="14856" max="14857" width="16.7109375" style="6" customWidth="1"/>
    <col min="14858" max="14858" width="5" style="6" customWidth="1"/>
    <col min="14859" max="14859" width="23.85546875" style="6" customWidth="1"/>
    <col min="14860" max="14860" width="6" style="6" customWidth="1"/>
    <col min="14861" max="15104" width="9.140625" style="6"/>
    <col min="15105" max="15105" width="42.28515625" style="6" customWidth="1"/>
    <col min="15106" max="15107" width="20" style="6" customWidth="1"/>
    <col min="15108" max="15108" width="6.140625" style="6" customWidth="1"/>
    <col min="15109" max="15110" width="15.42578125" style="6" customWidth="1"/>
    <col min="15111" max="15111" width="5.7109375" style="6" customWidth="1"/>
    <col min="15112" max="15113" width="16.7109375" style="6" customWidth="1"/>
    <col min="15114" max="15114" width="5" style="6" customWidth="1"/>
    <col min="15115" max="15115" width="23.85546875" style="6" customWidth="1"/>
    <col min="15116" max="15116" width="6" style="6" customWidth="1"/>
    <col min="15117" max="15360" width="9.140625" style="6"/>
    <col min="15361" max="15361" width="42.28515625" style="6" customWidth="1"/>
    <col min="15362" max="15363" width="20" style="6" customWidth="1"/>
    <col min="15364" max="15364" width="6.140625" style="6" customWidth="1"/>
    <col min="15365" max="15366" width="15.42578125" style="6" customWidth="1"/>
    <col min="15367" max="15367" width="5.7109375" style="6" customWidth="1"/>
    <col min="15368" max="15369" width="16.7109375" style="6" customWidth="1"/>
    <col min="15370" max="15370" width="5" style="6" customWidth="1"/>
    <col min="15371" max="15371" width="23.85546875" style="6" customWidth="1"/>
    <col min="15372" max="15372" width="6" style="6" customWidth="1"/>
    <col min="15373" max="15616" width="9.140625" style="6"/>
    <col min="15617" max="15617" width="42.28515625" style="6" customWidth="1"/>
    <col min="15618" max="15619" width="20" style="6" customWidth="1"/>
    <col min="15620" max="15620" width="6.140625" style="6" customWidth="1"/>
    <col min="15621" max="15622" width="15.42578125" style="6" customWidth="1"/>
    <col min="15623" max="15623" width="5.7109375" style="6" customWidth="1"/>
    <col min="15624" max="15625" width="16.7109375" style="6" customWidth="1"/>
    <col min="15626" max="15626" width="5" style="6" customWidth="1"/>
    <col min="15627" max="15627" width="23.85546875" style="6" customWidth="1"/>
    <col min="15628" max="15628" width="6" style="6" customWidth="1"/>
    <col min="15629" max="15872" width="9.140625" style="6"/>
    <col min="15873" max="15873" width="42.28515625" style="6" customWidth="1"/>
    <col min="15874" max="15875" width="20" style="6" customWidth="1"/>
    <col min="15876" max="15876" width="6.140625" style="6" customWidth="1"/>
    <col min="15877" max="15878" width="15.42578125" style="6" customWidth="1"/>
    <col min="15879" max="15879" width="5.7109375" style="6" customWidth="1"/>
    <col min="15880" max="15881" width="16.7109375" style="6" customWidth="1"/>
    <col min="15882" max="15882" width="5" style="6" customWidth="1"/>
    <col min="15883" max="15883" width="23.85546875" style="6" customWidth="1"/>
    <col min="15884" max="15884" width="6" style="6" customWidth="1"/>
    <col min="15885" max="16128" width="9.140625" style="6"/>
    <col min="16129" max="16129" width="42.28515625" style="6" customWidth="1"/>
    <col min="16130" max="16131" width="20" style="6" customWidth="1"/>
    <col min="16132" max="16132" width="6.140625" style="6" customWidth="1"/>
    <col min="16133" max="16134" width="15.42578125" style="6" customWidth="1"/>
    <col min="16135" max="16135" width="5.7109375" style="6" customWidth="1"/>
    <col min="16136" max="16137" width="16.7109375" style="6" customWidth="1"/>
    <col min="16138" max="16138" width="5" style="6" customWidth="1"/>
    <col min="16139" max="16139" width="23.85546875" style="6" customWidth="1"/>
    <col min="16140" max="16140" width="6" style="6" customWidth="1"/>
    <col min="16141" max="16384" width="9.140625" style="6"/>
  </cols>
  <sheetData>
    <row r="1" spans="1:14" ht="18.75" x14ac:dyDescent="0.25">
      <c r="A1" s="116" t="s">
        <v>0</v>
      </c>
      <c r="B1" s="116"/>
      <c r="C1" s="116"/>
      <c r="D1" s="116"/>
      <c r="E1" s="116"/>
      <c r="F1" s="116"/>
    </row>
    <row r="2" spans="1:14" ht="15" x14ac:dyDescent="0.25">
      <c r="A2" s="30" t="s">
        <v>226</v>
      </c>
      <c r="B2" s="1"/>
      <c r="C2" s="31"/>
      <c r="D2" s="31"/>
      <c r="E2" s="1"/>
      <c r="F2" s="32"/>
    </row>
    <row r="3" spans="1:14" ht="15" x14ac:dyDescent="0.25">
      <c r="A3" s="30" t="s">
        <v>159</v>
      </c>
      <c r="B3" s="1"/>
      <c r="C3" s="31"/>
      <c r="D3" s="31"/>
      <c r="E3" s="1"/>
      <c r="F3" s="32"/>
    </row>
    <row r="4" spans="1:14" ht="15.75" customHeight="1" thickBot="1" x14ac:dyDescent="0.3">
      <c r="A4" s="33" t="s">
        <v>2</v>
      </c>
      <c r="B4" s="2">
        <f>MEDIAN(B7:B146)</f>
        <v>451.75</v>
      </c>
      <c r="C4" s="2">
        <f>MEDIAN(C7:C146)</f>
        <v>973.75</v>
      </c>
    </row>
    <row r="5" spans="1:14" ht="13.5" thickBot="1" x14ac:dyDescent="0.3">
      <c r="A5" s="117" t="s">
        <v>227</v>
      </c>
      <c r="B5" s="119" t="s">
        <v>3</v>
      </c>
      <c r="C5" s="120"/>
      <c r="E5" s="121" t="s">
        <v>4</v>
      </c>
      <c r="F5" s="121"/>
      <c r="G5" s="3"/>
      <c r="H5" s="119" t="s">
        <v>228</v>
      </c>
      <c r="I5" s="120"/>
      <c r="K5" s="4" t="s">
        <v>5</v>
      </c>
      <c r="M5" s="107" t="s">
        <v>225</v>
      </c>
      <c r="N5" s="107"/>
    </row>
    <row r="6" spans="1:14" ht="13.5" thickBot="1" x14ac:dyDescent="0.3">
      <c r="A6" s="118"/>
      <c r="B6" s="5" t="s">
        <v>160</v>
      </c>
      <c r="C6" s="5" t="s">
        <v>161</v>
      </c>
      <c r="E6" s="7" t="s">
        <v>8</v>
      </c>
      <c r="F6" s="7" t="s">
        <v>9</v>
      </c>
      <c r="G6" s="8"/>
      <c r="H6" s="9" t="s">
        <v>162</v>
      </c>
      <c r="I6" s="9" t="s">
        <v>163</v>
      </c>
      <c r="K6" s="10" t="s">
        <v>12</v>
      </c>
      <c r="M6" s="107" t="s">
        <v>8</v>
      </c>
      <c r="N6" s="107" t="s">
        <v>9</v>
      </c>
    </row>
    <row r="7" spans="1:14" ht="15" x14ac:dyDescent="0.25">
      <c r="A7" s="35" t="s">
        <v>13</v>
      </c>
      <c r="B7" s="36">
        <v>362.83</v>
      </c>
      <c r="C7" s="36">
        <v>638.16999999999996</v>
      </c>
      <c r="D7" s="11"/>
      <c r="E7" s="37">
        <v>0.19</v>
      </c>
      <c r="F7" s="37">
        <v>0.15</v>
      </c>
      <c r="G7" s="13"/>
      <c r="H7" s="14">
        <f>B7/B$4</f>
        <v>0.80316546762589924</v>
      </c>
      <c r="I7" s="15">
        <f t="shared" ref="H7:I70" si="0">C7/C$4</f>
        <v>0.65537355584082158</v>
      </c>
      <c r="K7" s="16">
        <f>I7/H7</f>
        <v>0.81598821445605696</v>
      </c>
      <c r="M7" s="6">
        <f>E7*100</f>
        <v>19</v>
      </c>
      <c r="N7" s="6">
        <f>F7*100</f>
        <v>15</v>
      </c>
    </row>
    <row r="8" spans="1:14" ht="15" x14ac:dyDescent="0.25">
      <c r="A8" s="35" t="s">
        <v>14</v>
      </c>
      <c r="B8" s="36">
        <v>952.5</v>
      </c>
      <c r="C8" s="36">
        <v>838.83</v>
      </c>
      <c r="D8" s="11"/>
      <c r="E8" s="37">
        <v>0.48</v>
      </c>
      <c r="F8" s="37">
        <v>7.0000000000000007E-2</v>
      </c>
      <c r="G8" s="13"/>
      <c r="H8" s="19">
        <f>B8/B$4</f>
        <v>2.1084670724958494</v>
      </c>
      <c r="I8" s="20">
        <f t="shared" si="0"/>
        <v>0.86144287548138643</v>
      </c>
      <c r="K8" s="21">
        <f t="shared" ref="K8:K71" si="1">I8/H8</f>
        <v>0.40856358949996463</v>
      </c>
      <c r="M8" s="6">
        <f t="shared" ref="M8:N71" si="2">E8*100</f>
        <v>48</v>
      </c>
      <c r="N8" s="6">
        <f t="shared" si="2"/>
        <v>7.0000000000000009</v>
      </c>
    </row>
    <row r="9" spans="1:14" ht="15" x14ac:dyDescent="0.25">
      <c r="A9" s="35" t="s">
        <v>15</v>
      </c>
      <c r="B9" s="36">
        <v>628.16999999999996</v>
      </c>
      <c r="C9" s="36">
        <v>726.17</v>
      </c>
      <c r="D9" s="11"/>
      <c r="E9" s="37">
        <v>0.26</v>
      </c>
      <c r="F9" s="37">
        <v>0.14000000000000001</v>
      </c>
      <c r="G9" s="13"/>
      <c r="H9" s="19">
        <f t="shared" si="0"/>
        <v>1.3905257332595462</v>
      </c>
      <c r="I9" s="20">
        <f t="shared" si="0"/>
        <v>0.74574582798459554</v>
      </c>
      <c r="K9" s="21">
        <f t="shared" si="1"/>
        <v>0.53630494578225807</v>
      </c>
      <c r="M9" s="6">
        <f t="shared" si="2"/>
        <v>26</v>
      </c>
      <c r="N9" s="6">
        <f t="shared" si="2"/>
        <v>14.000000000000002</v>
      </c>
    </row>
    <row r="10" spans="1:14" ht="15" x14ac:dyDescent="0.25">
      <c r="A10" s="35" t="s">
        <v>16</v>
      </c>
      <c r="B10" s="36">
        <v>342</v>
      </c>
      <c r="C10" s="36">
        <v>525.33000000000004</v>
      </c>
      <c r="D10" s="11"/>
      <c r="E10" s="37">
        <v>0.3</v>
      </c>
      <c r="F10" s="37">
        <v>0.09</v>
      </c>
      <c r="G10" s="13"/>
      <c r="H10" s="19">
        <f t="shared" si="0"/>
        <v>0.75705589374654125</v>
      </c>
      <c r="I10" s="20">
        <f t="shared" si="0"/>
        <v>0.53949165596919135</v>
      </c>
      <c r="K10" s="21">
        <f t="shared" si="1"/>
        <v>0.712617998783866</v>
      </c>
      <c r="M10" s="6">
        <f t="shared" si="2"/>
        <v>30</v>
      </c>
      <c r="N10" s="6">
        <f t="shared" si="2"/>
        <v>9</v>
      </c>
    </row>
    <row r="11" spans="1:14" ht="15" x14ac:dyDescent="0.25">
      <c r="A11" s="35" t="s">
        <v>17</v>
      </c>
      <c r="B11" s="36">
        <v>318.83</v>
      </c>
      <c r="C11" s="36">
        <v>576</v>
      </c>
      <c r="D11" s="11"/>
      <c r="E11" s="37">
        <v>0.28000000000000003</v>
      </c>
      <c r="F11" s="37">
        <v>0.23</v>
      </c>
      <c r="G11" s="13"/>
      <c r="H11" s="19">
        <f t="shared" si="0"/>
        <v>0.70576646375207519</v>
      </c>
      <c r="I11" s="20">
        <f t="shared" si="0"/>
        <v>0.59152759948652123</v>
      </c>
      <c r="K11" s="21">
        <f t="shared" si="1"/>
        <v>0.8381350345577141</v>
      </c>
      <c r="M11" s="6">
        <f t="shared" si="2"/>
        <v>28.000000000000004</v>
      </c>
      <c r="N11" s="6">
        <f t="shared" si="2"/>
        <v>23</v>
      </c>
    </row>
    <row r="12" spans="1:14" ht="15" x14ac:dyDescent="0.25">
      <c r="A12" s="35" t="s">
        <v>18</v>
      </c>
      <c r="B12" s="36">
        <v>237.83</v>
      </c>
      <c r="C12" s="36">
        <v>518.66999999999996</v>
      </c>
      <c r="D12" s="11"/>
      <c r="E12" s="37">
        <v>0.13</v>
      </c>
      <c r="F12" s="37">
        <v>0.08</v>
      </c>
      <c r="G12" s="13"/>
      <c r="H12" s="19">
        <f t="shared" si="0"/>
        <v>0.52646375207526286</v>
      </c>
      <c r="I12" s="20">
        <f t="shared" si="0"/>
        <v>0.53265211810012836</v>
      </c>
      <c r="K12" s="21">
        <f t="shared" si="1"/>
        <v>1.0117545908915317</v>
      </c>
      <c r="M12" s="6">
        <f t="shared" si="2"/>
        <v>13</v>
      </c>
      <c r="N12" s="6">
        <f t="shared" si="2"/>
        <v>8</v>
      </c>
    </row>
    <row r="13" spans="1:14" ht="15" x14ac:dyDescent="0.25">
      <c r="A13" s="35" t="s">
        <v>19</v>
      </c>
      <c r="B13" s="36">
        <v>311.5</v>
      </c>
      <c r="C13" s="36">
        <v>772.17</v>
      </c>
      <c r="D13" s="11"/>
      <c r="E13" s="37">
        <v>0.22</v>
      </c>
      <c r="F13" s="37">
        <v>0.11</v>
      </c>
      <c r="G13" s="13"/>
      <c r="H13" s="19">
        <f t="shared" si="0"/>
        <v>0.68954067515218598</v>
      </c>
      <c r="I13" s="20">
        <f t="shared" si="0"/>
        <v>0.79298587933247744</v>
      </c>
      <c r="K13" s="21">
        <f t="shared" si="1"/>
        <v>1.1500204526113857</v>
      </c>
      <c r="M13" s="6">
        <f t="shared" si="2"/>
        <v>22</v>
      </c>
      <c r="N13" s="6">
        <f t="shared" si="2"/>
        <v>11</v>
      </c>
    </row>
    <row r="14" spans="1:14" ht="15" x14ac:dyDescent="0.25">
      <c r="A14" s="35" t="s">
        <v>20</v>
      </c>
      <c r="B14" s="36">
        <v>328.5</v>
      </c>
      <c r="C14" s="36">
        <v>618</v>
      </c>
      <c r="D14" s="11"/>
      <c r="E14" s="37">
        <v>0.12</v>
      </c>
      <c r="F14" s="37">
        <v>7.0000000000000007E-2</v>
      </c>
      <c r="G14" s="13"/>
      <c r="H14" s="19">
        <f t="shared" si="0"/>
        <v>0.72717210846707248</v>
      </c>
      <c r="I14" s="20">
        <f t="shared" si="0"/>
        <v>0.6346598202824133</v>
      </c>
      <c r="K14" s="21">
        <f t="shared" si="1"/>
        <v>0.87277800247360793</v>
      </c>
      <c r="M14" s="6">
        <f t="shared" si="2"/>
        <v>12</v>
      </c>
      <c r="N14" s="6">
        <f t="shared" si="2"/>
        <v>7.0000000000000009</v>
      </c>
    </row>
    <row r="15" spans="1:14" ht="15" x14ac:dyDescent="0.25">
      <c r="A15" s="35" t="s">
        <v>21</v>
      </c>
      <c r="B15" s="36">
        <v>334.67</v>
      </c>
      <c r="C15" s="36">
        <v>942.5</v>
      </c>
      <c r="D15" s="11"/>
      <c r="E15" s="37">
        <v>0.14000000000000001</v>
      </c>
      <c r="F15" s="37">
        <v>7.0000000000000007E-2</v>
      </c>
      <c r="G15" s="13"/>
      <c r="H15" s="19">
        <f t="shared" si="0"/>
        <v>0.74083010514665193</v>
      </c>
      <c r="I15" s="20">
        <f t="shared" si="0"/>
        <v>0.96790757381258019</v>
      </c>
      <c r="K15" s="21">
        <f t="shared" si="1"/>
        <v>1.3065176038181883</v>
      </c>
      <c r="M15" s="6">
        <f t="shared" si="2"/>
        <v>14.000000000000002</v>
      </c>
      <c r="N15" s="6">
        <f t="shared" si="2"/>
        <v>7.0000000000000009</v>
      </c>
    </row>
    <row r="16" spans="1:14" ht="15" x14ac:dyDescent="0.25">
      <c r="A16" s="35" t="s">
        <v>22</v>
      </c>
      <c r="B16" s="36">
        <v>301.67</v>
      </c>
      <c r="C16" s="36">
        <v>743</v>
      </c>
      <c r="D16" s="11"/>
      <c r="E16" s="37">
        <v>0.12</v>
      </c>
      <c r="F16" s="37">
        <v>0.17</v>
      </c>
      <c r="G16" s="13"/>
      <c r="H16" s="19">
        <f t="shared" si="0"/>
        <v>0.66778085224128392</v>
      </c>
      <c r="I16" s="20">
        <f t="shared" si="0"/>
        <v>0.76302952503209243</v>
      </c>
      <c r="K16" s="21">
        <f t="shared" si="1"/>
        <v>1.1426346270204122</v>
      </c>
      <c r="M16" s="6">
        <f t="shared" si="2"/>
        <v>12</v>
      </c>
      <c r="N16" s="6">
        <f t="shared" si="2"/>
        <v>17</v>
      </c>
    </row>
    <row r="17" spans="1:14" ht="15" x14ac:dyDescent="0.25">
      <c r="A17" s="35" t="s">
        <v>23</v>
      </c>
      <c r="B17" s="36">
        <v>269.83</v>
      </c>
      <c r="C17" s="36">
        <v>656.67</v>
      </c>
      <c r="D17" s="11"/>
      <c r="E17" s="37">
        <v>0.25</v>
      </c>
      <c r="F17" s="37">
        <v>0.09</v>
      </c>
      <c r="G17" s="13"/>
      <c r="H17" s="19">
        <f t="shared" si="0"/>
        <v>0.59729939125622578</v>
      </c>
      <c r="I17" s="20">
        <f t="shared" si="0"/>
        <v>0.67437227214377404</v>
      </c>
      <c r="K17" s="21">
        <f t="shared" si="1"/>
        <v>1.1290355925617979</v>
      </c>
      <c r="M17" s="6">
        <f t="shared" si="2"/>
        <v>25</v>
      </c>
      <c r="N17" s="6">
        <f t="shared" si="2"/>
        <v>9</v>
      </c>
    </row>
    <row r="18" spans="1:14" ht="15" x14ac:dyDescent="0.25">
      <c r="A18" s="35" t="s">
        <v>24</v>
      </c>
      <c r="B18" s="36">
        <v>410.5</v>
      </c>
      <c r="C18" s="36">
        <v>1004.83</v>
      </c>
      <c r="D18" s="11"/>
      <c r="E18" s="37">
        <v>0.12</v>
      </c>
      <c r="F18" s="37">
        <v>0.15</v>
      </c>
      <c r="G18" s="13"/>
      <c r="H18" s="19">
        <f t="shared" si="0"/>
        <v>0.90868843386829001</v>
      </c>
      <c r="I18" s="20">
        <f t="shared" si="0"/>
        <v>1.0319178433889602</v>
      </c>
      <c r="K18" s="21">
        <f t="shared" si="1"/>
        <v>1.1356123891619068</v>
      </c>
      <c r="M18" s="6">
        <f t="shared" si="2"/>
        <v>12</v>
      </c>
      <c r="N18" s="6">
        <f t="shared" si="2"/>
        <v>15</v>
      </c>
    </row>
    <row r="19" spans="1:14" ht="15" x14ac:dyDescent="0.25">
      <c r="A19" s="35" t="s">
        <v>25</v>
      </c>
      <c r="B19" s="36">
        <v>289.67</v>
      </c>
      <c r="C19" s="36">
        <v>764.83</v>
      </c>
      <c r="D19" s="11"/>
      <c r="E19" s="37">
        <v>0.04</v>
      </c>
      <c r="F19" s="37">
        <v>0.06</v>
      </c>
      <c r="G19" s="13"/>
      <c r="H19" s="19">
        <f t="shared" si="0"/>
        <v>0.64121748754842278</v>
      </c>
      <c r="I19" s="20">
        <f t="shared" si="0"/>
        <v>0.78544801026957645</v>
      </c>
      <c r="K19" s="21">
        <f t="shared" si="1"/>
        <v>1.2249322975775232</v>
      </c>
      <c r="M19" s="6">
        <f t="shared" si="2"/>
        <v>4</v>
      </c>
      <c r="N19" s="6">
        <f t="shared" si="2"/>
        <v>6</v>
      </c>
    </row>
    <row r="20" spans="1:14" ht="15" x14ac:dyDescent="0.25">
      <c r="A20" s="35" t="s">
        <v>26</v>
      </c>
      <c r="B20" s="36">
        <v>353.67</v>
      </c>
      <c r="C20" s="36">
        <v>748</v>
      </c>
      <c r="D20" s="11"/>
      <c r="E20" s="37">
        <v>0.11</v>
      </c>
      <c r="F20" s="37">
        <v>7.0000000000000007E-2</v>
      </c>
      <c r="G20" s="13"/>
      <c r="H20" s="19">
        <f t="shared" si="0"/>
        <v>0.78288876591034873</v>
      </c>
      <c r="I20" s="20">
        <f t="shared" si="0"/>
        <v>0.76816431322207956</v>
      </c>
      <c r="K20" s="21">
        <f t="shared" si="1"/>
        <v>0.98119215228341228</v>
      </c>
      <c r="M20" s="6">
        <f t="shared" si="2"/>
        <v>11</v>
      </c>
      <c r="N20" s="6">
        <f t="shared" si="2"/>
        <v>7.0000000000000009</v>
      </c>
    </row>
    <row r="21" spans="1:14" ht="15" x14ac:dyDescent="0.25">
      <c r="A21" s="35" t="s">
        <v>27</v>
      </c>
      <c r="B21" s="36">
        <v>333.17</v>
      </c>
      <c r="C21" s="36">
        <v>721.83</v>
      </c>
      <c r="D21" s="11"/>
      <c r="E21" s="37">
        <v>0.47</v>
      </c>
      <c r="F21" s="37">
        <v>0.06</v>
      </c>
      <c r="G21" s="13"/>
      <c r="H21" s="19">
        <f t="shared" si="0"/>
        <v>0.73750968456004429</v>
      </c>
      <c r="I21" s="20">
        <f t="shared" si="0"/>
        <v>0.74128883183568683</v>
      </c>
      <c r="K21" s="21">
        <f t="shared" si="1"/>
        <v>1.0051242002034142</v>
      </c>
      <c r="M21" s="6">
        <f t="shared" si="2"/>
        <v>47</v>
      </c>
      <c r="N21" s="6">
        <f t="shared" si="2"/>
        <v>6</v>
      </c>
    </row>
    <row r="22" spans="1:14" ht="15" x14ac:dyDescent="0.25">
      <c r="A22" s="35" t="s">
        <v>28</v>
      </c>
      <c r="B22" s="36">
        <v>380.67</v>
      </c>
      <c r="C22" s="36">
        <v>783.33</v>
      </c>
      <c r="D22" s="11"/>
      <c r="E22" s="37">
        <v>0.73</v>
      </c>
      <c r="F22" s="37">
        <v>0.08</v>
      </c>
      <c r="G22" s="13"/>
      <c r="H22" s="19">
        <f t="shared" si="0"/>
        <v>0.84265633646928617</v>
      </c>
      <c r="I22" s="20">
        <f t="shared" si="0"/>
        <v>0.80444672657252891</v>
      </c>
      <c r="K22" s="21">
        <f t="shared" si="1"/>
        <v>0.9546557614972021</v>
      </c>
      <c r="M22" s="6">
        <f t="shared" si="2"/>
        <v>73</v>
      </c>
      <c r="N22" s="6">
        <f t="shared" si="2"/>
        <v>8</v>
      </c>
    </row>
    <row r="23" spans="1:14" ht="15" x14ac:dyDescent="0.25">
      <c r="A23" s="35" t="s">
        <v>29</v>
      </c>
      <c r="B23" s="36">
        <v>311.5</v>
      </c>
      <c r="C23" s="36">
        <v>887.33</v>
      </c>
      <c r="D23" s="11"/>
      <c r="E23" s="37">
        <v>0.16</v>
      </c>
      <c r="F23" s="37">
        <v>0.06</v>
      </c>
      <c r="G23" s="13"/>
      <c r="H23" s="19">
        <f t="shared" si="0"/>
        <v>0.68954067515218598</v>
      </c>
      <c r="I23" s="20">
        <f t="shared" si="0"/>
        <v>0.91125032092426195</v>
      </c>
      <c r="K23" s="21">
        <f t="shared" si="1"/>
        <v>1.3215323675041262</v>
      </c>
      <c r="M23" s="6">
        <f t="shared" si="2"/>
        <v>16</v>
      </c>
      <c r="N23" s="6">
        <f t="shared" si="2"/>
        <v>6</v>
      </c>
    </row>
    <row r="24" spans="1:14" ht="15" x14ac:dyDescent="0.25">
      <c r="A24" s="35" t="s">
        <v>30</v>
      </c>
      <c r="B24" s="36">
        <v>389.33</v>
      </c>
      <c r="C24" s="36">
        <v>1070.83</v>
      </c>
      <c r="D24" s="11"/>
      <c r="E24" s="37">
        <v>0.17</v>
      </c>
      <c r="F24" s="37">
        <v>0.08</v>
      </c>
      <c r="G24" s="13"/>
      <c r="H24" s="19">
        <f t="shared" si="0"/>
        <v>0.86182623132263414</v>
      </c>
      <c r="I24" s="20">
        <f t="shared" si="0"/>
        <v>1.0996970474967906</v>
      </c>
      <c r="K24" s="21">
        <f t="shared" si="1"/>
        <v>1.2760078627556963</v>
      </c>
      <c r="M24" s="6">
        <f t="shared" si="2"/>
        <v>17</v>
      </c>
      <c r="N24" s="6">
        <f t="shared" si="2"/>
        <v>8</v>
      </c>
    </row>
    <row r="25" spans="1:14" ht="15" x14ac:dyDescent="0.25">
      <c r="A25" s="35" t="s">
        <v>31</v>
      </c>
      <c r="B25" s="36">
        <v>370.5</v>
      </c>
      <c r="C25" s="36">
        <v>1139.17</v>
      </c>
      <c r="D25" s="11"/>
      <c r="E25" s="37">
        <v>0.12</v>
      </c>
      <c r="F25" s="37">
        <v>0.1</v>
      </c>
      <c r="G25" s="13"/>
      <c r="H25" s="19">
        <f t="shared" si="0"/>
        <v>0.82014388489208634</v>
      </c>
      <c r="I25" s="20">
        <f t="shared" si="0"/>
        <v>1.1698793324775354</v>
      </c>
      <c r="K25" s="21">
        <f t="shared" si="1"/>
        <v>1.4264318176699773</v>
      </c>
      <c r="M25" s="6">
        <f t="shared" si="2"/>
        <v>12</v>
      </c>
      <c r="N25" s="6">
        <f t="shared" si="2"/>
        <v>10</v>
      </c>
    </row>
    <row r="26" spans="1:14" ht="15" x14ac:dyDescent="0.25">
      <c r="A26" s="35" t="s">
        <v>32</v>
      </c>
      <c r="B26" s="36">
        <v>415.33</v>
      </c>
      <c r="C26" s="36">
        <v>1560</v>
      </c>
      <c r="D26" s="11"/>
      <c r="E26" s="37">
        <v>0.15</v>
      </c>
      <c r="F26" s="37">
        <v>0.04</v>
      </c>
      <c r="G26" s="13"/>
      <c r="H26" s="19">
        <f t="shared" si="0"/>
        <v>0.91938018815716649</v>
      </c>
      <c r="I26" s="20">
        <f t="shared" si="0"/>
        <v>1.6020539152759949</v>
      </c>
      <c r="K26" s="21">
        <f t="shared" si="1"/>
        <v>1.7425369133602937</v>
      </c>
      <c r="M26" s="6">
        <f t="shared" si="2"/>
        <v>15</v>
      </c>
      <c r="N26" s="6">
        <f t="shared" si="2"/>
        <v>4</v>
      </c>
    </row>
    <row r="27" spans="1:14" ht="15" x14ac:dyDescent="0.25">
      <c r="A27" s="35" t="s">
        <v>33</v>
      </c>
      <c r="B27" s="36">
        <v>704</v>
      </c>
      <c r="C27" s="36">
        <v>1231.5</v>
      </c>
      <c r="D27" s="11"/>
      <c r="E27" s="37">
        <v>0.34</v>
      </c>
      <c r="F27" s="37">
        <v>0.1</v>
      </c>
      <c r="G27" s="13"/>
      <c r="H27" s="19">
        <f t="shared" si="0"/>
        <v>1.5583840619811842</v>
      </c>
      <c r="I27" s="20">
        <f t="shared" si="0"/>
        <v>1.2646983311938382</v>
      </c>
      <c r="K27" s="21">
        <f t="shared" si="1"/>
        <v>0.81154470329093242</v>
      </c>
      <c r="M27" s="6">
        <f t="shared" si="2"/>
        <v>34</v>
      </c>
      <c r="N27" s="6">
        <f t="shared" si="2"/>
        <v>10</v>
      </c>
    </row>
    <row r="28" spans="1:14" ht="15" x14ac:dyDescent="0.25">
      <c r="A28" s="35" t="s">
        <v>34</v>
      </c>
      <c r="B28" s="36">
        <v>712</v>
      </c>
      <c r="C28" s="36">
        <v>1176</v>
      </c>
      <c r="D28" s="11"/>
      <c r="E28" s="37">
        <v>0.12</v>
      </c>
      <c r="F28" s="37">
        <v>0.16</v>
      </c>
      <c r="G28" s="13"/>
      <c r="H28" s="19">
        <f t="shared" si="0"/>
        <v>1.5760929717764249</v>
      </c>
      <c r="I28" s="20">
        <f t="shared" si="0"/>
        <v>1.2077021822849807</v>
      </c>
      <c r="K28" s="21">
        <f t="shared" si="1"/>
        <v>0.76626328770679786</v>
      </c>
      <c r="M28" s="6">
        <f t="shared" si="2"/>
        <v>12</v>
      </c>
      <c r="N28" s="6">
        <f t="shared" si="2"/>
        <v>16</v>
      </c>
    </row>
    <row r="29" spans="1:14" ht="15" x14ac:dyDescent="0.25">
      <c r="A29" s="35" t="s">
        <v>35</v>
      </c>
      <c r="B29" s="36">
        <v>559.5</v>
      </c>
      <c r="C29" s="36">
        <v>1074.33</v>
      </c>
      <c r="D29" s="11"/>
      <c r="E29" s="37">
        <v>0.41</v>
      </c>
      <c r="F29" s="37">
        <v>0.09</v>
      </c>
      <c r="G29" s="13"/>
      <c r="H29" s="19">
        <f t="shared" si="0"/>
        <v>1.2385168788046486</v>
      </c>
      <c r="I29" s="20">
        <f t="shared" si="0"/>
        <v>1.1032913992297817</v>
      </c>
      <c r="K29" s="21">
        <f t="shared" si="1"/>
        <v>0.89081660339956015</v>
      </c>
      <c r="M29" s="6">
        <f t="shared" si="2"/>
        <v>41</v>
      </c>
      <c r="N29" s="6">
        <f t="shared" si="2"/>
        <v>9</v>
      </c>
    </row>
    <row r="30" spans="1:14" ht="15" x14ac:dyDescent="0.25">
      <c r="A30" s="35" t="s">
        <v>36</v>
      </c>
      <c r="B30" s="36">
        <v>278</v>
      </c>
      <c r="C30" s="36">
        <v>818.5</v>
      </c>
      <c r="D30" s="11"/>
      <c r="E30" s="37">
        <v>0.36</v>
      </c>
      <c r="F30" s="37">
        <v>0.15</v>
      </c>
      <c r="G30" s="13"/>
      <c r="H30" s="19">
        <f t="shared" si="0"/>
        <v>0.61538461538461542</v>
      </c>
      <c r="I30" s="20">
        <f t="shared" si="0"/>
        <v>0.8405648267008986</v>
      </c>
      <c r="K30" s="21">
        <f t="shared" si="1"/>
        <v>1.3659178433889601</v>
      </c>
      <c r="M30" s="6">
        <f t="shared" si="2"/>
        <v>36</v>
      </c>
      <c r="N30" s="6">
        <f t="shared" si="2"/>
        <v>15</v>
      </c>
    </row>
    <row r="31" spans="1:14" ht="15" x14ac:dyDescent="0.25">
      <c r="A31" s="35" t="s">
        <v>37</v>
      </c>
      <c r="B31" s="36">
        <v>2466.5</v>
      </c>
      <c r="C31" s="36">
        <v>5384.17</v>
      </c>
      <c r="D31" s="11"/>
      <c r="E31" s="37">
        <v>0.2</v>
      </c>
      <c r="F31" s="37">
        <v>0.2</v>
      </c>
      <c r="G31" s="13"/>
      <c r="H31" s="19">
        <f t="shared" si="0"/>
        <v>5.4598782512451578</v>
      </c>
      <c r="I31" s="20">
        <f t="shared" si="0"/>
        <v>5.5293145057766369</v>
      </c>
      <c r="K31" s="21">
        <f t="shared" si="1"/>
        <v>1.012717546314452</v>
      </c>
      <c r="M31" s="6">
        <f t="shared" si="2"/>
        <v>20</v>
      </c>
      <c r="N31" s="6">
        <f t="shared" si="2"/>
        <v>20</v>
      </c>
    </row>
    <row r="32" spans="1:14" ht="15" x14ac:dyDescent="0.25">
      <c r="A32" s="35" t="s">
        <v>38</v>
      </c>
      <c r="B32" s="36">
        <v>297.5</v>
      </c>
      <c r="C32" s="36">
        <v>908.33</v>
      </c>
      <c r="D32" s="11"/>
      <c r="E32" s="37">
        <v>0.04</v>
      </c>
      <c r="F32" s="37">
        <v>0.09</v>
      </c>
      <c r="G32" s="13"/>
      <c r="H32" s="19">
        <f t="shared" si="0"/>
        <v>0.65855008301051465</v>
      </c>
      <c r="I32" s="20">
        <f t="shared" si="0"/>
        <v>0.93281643132220804</v>
      </c>
      <c r="K32" s="21">
        <f t="shared" si="1"/>
        <v>1.4164699927724622</v>
      </c>
      <c r="M32" s="6">
        <f t="shared" si="2"/>
        <v>4</v>
      </c>
      <c r="N32" s="6">
        <f t="shared" si="2"/>
        <v>9</v>
      </c>
    </row>
    <row r="33" spans="1:14" ht="15" x14ac:dyDescent="0.25">
      <c r="A33" s="35" t="s">
        <v>39</v>
      </c>
      <c r="B33" s="36">
        <v>526.33000000000004</v>
      </c>
      <c r="C33" s="36">
        <v>990.17</v>
      </c>
      <c r="D33" s="11"/>
      <c r="E33" s="37">
        <v>0.06</v>
      </c>
      <c r="F33" s="37">
        <v>7.0000000000000007E-2</v>
      </c>
      <c r="G33" s="13"/>
      <c r="H33" s="19">
        <f t="shared" si="0"/>
        <v>1.1650913115661319</v>
      </c>
      <c r="I33" s="20">
        <f t="shared" si="0"/>
        <v>1.0168626444159179</v>
      </c>
      <c r="K33" s="21">
        <f t="shared" si="1"/>
        <v>0.87277506434155538</v>
      </c>
      <c r="M33" s="6">
        <f t="shared" si="2"/>
        <v>6</v>
      </c>
      <c r="N33" s="6">
        <f t="shared" si="2"/>
        <v>7.0000000000000009</v>
      </c>
    </row>
    <row r="34" spans="1:14" ht="15" x14ac:dyDescent="0.25">
      <c r="A34" s="35" t="s">
        <v>40</v>
      </c>
      <c r="B34" s="36">
        <v>180.5</v>
      </c>
      <c r="C34" s="36">
        <v>484</v>
      </c>
      <c r="D34" s="11"/>
      <c r="E34" s="37">
        <v>0.06</v>
      </c>
      <c r="F34" s="37">
        <v>0.14000000000000001</v>
      </c>
      <c r="G34" s="13"/>
      <c r="H34" s="19">
        <f t="shared" si="0"/>
        <v>0.39955727725511897</v>
      </c>
      <c r="I34" s="20">
        <f t="shared" si="0"/>
        <v>0.49704749679075738</v>
      </c>
      <c r="K34" s="21">
        <f t="shared" si="1"/>
        <v>1.24399560484889</v>
      </c>
      <c r="M34" s="6">
        <f t="shared" si="2"/>
        <v>6</v>
      </c>
      <c r="N34" s="6">
        <f t="shared" si="2"/>
        <v>14.000000000000002</v>
      </c>
    </row>
    <row r="35" spans="1:14" ht="15" x14ac:dyDescent="0.25">
      <c r="A35" s="35" t="s">
        <v>41</v>
      </c>
      <c r="B35" s="36">
        <v>180.83</v>
      </c>
      <c r="C35" s="36">
        <v>666</v>
      </c>
      <c r="D35" s="11"/>
      <c r="E35" s="37">
        <v>0.02</v>
      </c>
      <c r="F35" s="37">
        <v>0.09</v>
      </c>
      <c r="G35" s="13"/>
      <c r="H35" s="19">
        <f t="shared" si="0"/>
        <v>0.40028776978417269</v>
      </c>
      <c r="I35" s="20">
        <f t="shared" si="0"/>
        <v>0.68395378690629016</v>
      </c>
      <c r="K35" s="21">
        <f t="shared" si="1"/>
        <v>1.7086552189067996</v>
      </c>
      <c r="M35" s="6">
        <f t="shared" si="2"/>
        <v>2</v>
      </c>
      <c r="N35" s="6">
        <f t="shared" si="2"/>
        <v>9</v>
      </c>
    </row>
    <row r="36" spans="1:14" ht="15" x14ac:dyDescent="0.25">
      <c r="A36" s="35" t="s">
        <v>42</v>
      </c>
      <c r="B36" s="36">
        <v>168.83</v>
      </c>
      <c r="C36" s="36">
        <v>517.5</v>
      </c>
      <c r="D36" s="11"/>
      <c r="E36" s="37">
        <v>0.06</v>
      </c>
      <c r="F36" s="37">
        <v>0.09</v>
      </c>
      <c r="G36" s="13"/>
      <c r="H36" s="19">
        <f t="shared" si="0"/>
        <v>0.37372440509131161</v>
      </c>
      <c r="I36" s="20">
        <f t="shared" si="0"/>
        <v>0.53145057766367132</v>
      </c>
      <c r="K36" s="21">
        <f t="shared" si="1"/>
        <v>1.4220387280670703</v>
      </c>
      <c r="M36" s="6">
        <f t="shared" si="2"/>
        <v>6</v>
      </c>
      <c r="N36" s="6">
        <f t="shared" si="2"/>
        <v>9</v>
      </c>
    </row>
    <row r="37" spans="1:14" ht="15" x14ac:dyDescent="0.25">
      <c r="A37" s="35" t="s">
        <v>43</v>
      </c>
      <c r="B37" s="36">
        <v>191.67</v>
      </c>
      <c r="C37" s="36">
        <v>780.33</v>
      </c>
      <c r="D37" s="11"/>
      <c r="E37" s="37">
        <v>0.06</v>
      </c>
      <c r="F37" s="37">
        <v>0.15</v>
      </c>
      <c r="G37" s="13"/>
      <c r="H37" s="19">
        <f t="shared" si="0"/>
        <v>0.42428334255672384</v>
      </c>
      <c r="I37" s="20">
        <f t="shared" si="0"/>
        <v>0.80136585365853663</v>
      </c>
      <c r="K37" s="21">
        <f t="shared" si="1"/>
        <v>1.888751627225147</v>
      </c>
      <c r="M37" s="6">
        <f t="shared" si="2"/>
        <v>6</v>
      </c>
      <c r="N37" s="6">
        <f t="shared" si="2"/>
        <v>15</v>
      </c>
    </row>
    <row r="38" spans="1:14" ht="15" x14ac:dyDescent="0.25">
      <c r="A38" s="35" t="s">
        <v>44</v>
      </c>
      <c r="B38" s="36">
        <v>263</v>
      </c>
      <c r="C38" s="36">
        <v>473.67</v>
      </c>
      <c r="D38" s="11"/>
      <c r="E38" s="37">
        <v>0.24</v>
      </c>
      <c r="F38" s="37">
        <v>0.05</v>
      </c>
      <c r="G38" s="13"/>
      <c r="H38" s="19">
        <f t="shared" si="0"/>
        <v>0.582180409518539</v>
      </c>
      <c r="I38" s="20">
        <f t="shared" si="0"/>
        <v>0.48643902439024395</v>
      </c>
      <c r="K38" s="21">
        <f t="shared" si="1"/>
        <v>0.83554687934712057</v>
      </c>
      <c r="M38" s="6">
        <f t="shared" si="2"/>
        <v>24</v>
      </c>
      <c r="N38" s="6">
        <f t="shared" si="2"/>
        <v>5</v>
      </c>
    </row>
    <row r="39" spans="1:14" ht="15" x14ac:dyDescent="0.25">
      <c r="A39" s="35" t="s">
        <v>45</v>
      </c>
      <c r="B39" s="36">
        <v>315.83</v>
      </c>
      <c r="C39" s="36">
        <v>455</v>
      </c>
      <c r="D39" s="11"/>
      <c r="E39" s="37">
        <v>0.31</v>
      </c>
      <c r="F39" s="37">
        <v>0.11</v>
      </c>
      <c r="G39" s="13"/>
      <c r="H39" s="19">
        <f t="shared" si="0"/>
        <v>0.69912562257885991</v>
      </c>
      <c r="I39" s="20">
        <f t="shared" si="0"/>
        <v>0.46726572528883181</v>
      </c>
      <c r="K39" s="21">
        <f t="shared" si="1"/>
        <v>0.66835731690855771</v>
      </c>
      <c r="M39" s="6">
        <f t="shared" si="2"/>
        <v>31</v>
      </c>
      <c r="N39" s="6">
        <f t="shared" si="2"/>
        <v>11</v>
      </c>
    </row>
    <row r="40" spans="1:14" ht="15" x14ac:dyDescent="0.25">
      <c r="A40" s="35" t="s">
        <v>46</v>
      </c>
      <c r="B40" s="36">
        <v>203.83</v>
      </c>
      <c r="C40" s="36">
        <v>465</v>
      </c>
      <c r="D40" s="11"/>
      <c r="E40" s="37">
        <v>0.06</v>
      </c>
      <c r="F40" s="37">
        <v>0.04</v>
      </c>
      <c r="G40" s="13"/>
      <c r="H40" s="19">
        <f t="shared" si="0"/>
        <v>0.45120088544548981</v>
      </c>
      <c r="I40" s="20">
        <f t="shared" si="0"/>
        <v>0.47753530166880614</v>
      </c>
      <c r="K40" s="21">
        <f t="shared" si="1"/>
        <v>1.0583651696457006</v>
      </c>
      <c r="M40" s="6">
        <f t="shared" si="2"/>
        <v>6</v>
      </c>
      <c r="N40" s="6">
        <f t="shared" si="2"/>
        <v>4</v>
      </c>
    </row>
    <row r="41" spans="1:14" ht="15" x14ac:dyDescent="0.25">
      <c r="A41" s="35" t="s">
        <v>47</v>
      </c>
      <c r="B41" s="36">
        <v>196.33</v>
      </c>
      <c r="C41" s="36">
        <v>533.83000000000004</v>
      </c>
      <c r="D41" s="11"/>
      <c r="E41" s="37">
        <v>0.06</v>
      </c>
      <c r="F41" s="37">
        <v>0.03</v>
      </c>
      <c r="G41" s="13"/>
      <c r="H41" s="19">
        <f t="shared" si="0"/>
        <v>0.4345987825124516</v>
      </c>
      <c r="I41" s="20">
        <f t="shared" si="0"/>
        <v>0.54822079589216954</v>
      </c>
      <c r="K41" s="21">
        <f t="shared" si="1"/>
        <v>1.2614411681571212</v>
      </c>
      <c r="M41" s="6">
        <f t="shared" si="2"/>
        <v>6</v>
      </c>
      <c r="N41" s="6">
        <f t="shared" si="2"/>
        <v>3</v>
      </c>
    </row>
    <row r="42" spans="1:14" ht="15" x14ac:dyDescent="0.25">
      <c r="A42" s="35" t="s">
        <v>48</v>
      </c>
      <c r="B42" s="36">
        <v>205.83</v>
      </c>
      <c r="C42" s="36">
        <v>643.33000000000004</v>
      </c>
      <c r="D42" s="11"/>
      <c r="E42" s="37">
        <v>0.04</v>
      </c>
      <c r="F42" s="37">
        <v>0.03</v>
      </c>
      <c r="G42" s="13"/>
      <c r="H42" s="19">
        <f t="shared" si="0"/>
        <v>0.4556281128943</v>
      </c>
      <c r="I42" s="20">
        <f t="shared" si="0"/>
        <v>0.66067265725288837</v>
      </c>
      <c r="K42" s="21">
        <f t="shared" si="1"/>
        <v>1.4500261036486046</v>
      </c>
      <c r="M42" s="6">
        <f t="shared" si="2"/>
        <v>4</v>
      </c>
      <c r="N42" s="6">
        <f t="shared" si="2"/>
        <v>3</v>
      </c>
    </row>
    <row r="43" spans="1:14" ht="15" x14ac:dyDescent="0.25">
      <c r="A43" s="35" t="s">
        <v>49</v>
      </c>
      <c r="B43" s="36">
        <v>210.33</v>
      </c>
      <c r="C43" s="36">
        <v>653</v>
      </c>
      <c r="D43" s="11"/>
      <c r="E43" s="37">
        <v>0.03</v>
      </c>
      <c r="F43" s="37">
        <v>0.05</v>
      </c>
      <c r="G43" s="13"/>
      <c r="H43" s="19">
        <f t="shared" si="0"/>
        <v>0.46558937465412287</v>
      </c>
      <c r="I43" s="20">
        <f t="shared" si="0"/>
        <v>0.67060333761232349</v>
      </c>
      <c r="K43" s="21">
        <f t="shared" si="1"/>
        <v>1.440332134105297</v>
      </c>
      <c r="M43" s="6">
        <f t="shared" si="2"/>
        <v>3</v>
      </c>
      <c r="N43" s="6">
        <f t="shared" si="2"/>
        <v>5</v>
      </c>
    </row>
    <row r="44" spans="1:14" ht="15" x14ac:dyDescent="0.25">
      <c r="A44" s="35" t="s">
        <v>50</v>
      </c>
      <c r="B44" s="36">
        <v>229.67</v>
      </c>
      <c r="C44" s="36">
        <v>819.17</v>
      </c>
      <c r="D44" s="11"/>
      <c r="E44" s="37">
        <v>0.04</v>
      </c>
      <c r="F44" s="37">
        <v>0.02</v>
      </c>
      <c r="G44" s="13"/>
      <c r="H44" s="19">
        <f t="shared" si="0"/>
        <v>0.50840066408411733</v>
      </c>
      <c r="I44" s="20">
        <f t="shared" si="0"/>
        <v>0.84125288831835687</v>
      </c>
      <c r="K44" s="21">
        <f t="shared" si="1"/>
        <v>1.6547045425951048</v>
      </c>
      <c r="M44" s="6">
        <f t="shared" si="2"/>
        <v>4</v>
      </c>
      <c r="N44" s="6">
        <f t="shared" si="2"/>
        <v>2</v>
      </c>
    </row>
    <row r="45" spans="1:14" ht="15" x14ac:dyDescent="0.25">
      <c r="A45" s="35" t="s">
        <v>51</v>
      </c>
      <c r="B45" s="36">
        <v>220.17</v>
      </c>
      <c r="C45" s="36">
        <v>696.17</v>
      </c>
      <c r="D45" s="11"/>
      <c r="E45" s="37">
        <v>0.02</v>
      </c>
      <c r="F45" s="37">
        <v>7.0000000000000007E-2</v>
      </c>
      <c r="G45" s="13"/>
      <c r="H45" s="19">
        <f t="shared" si="0"/>
        <v>0.48737133370226893</v>
      </c>
      <c r="I45" s="20">
        <f t="shared" si="0"/>
        <v>0.7149370988446726</v>
      </c>
      <c r="K45" s="21">
        <f t="shared" si="1"/>
        <v>1.4669248053916559</v>
      </c>
      <c r="M45" s="6">
        <f t="shared" si="2"/>
        <v>2</v>
      </c>
      <c r="N45" s="6">
        <f t="shared" si="2"/>
        <v>7.0000000000000009</v>
      </c>
    </row>
    <row r="46" spans="1:14" ht="15" x14ac:dyDescent="0.25">
      <c r="A46" s="35" t="s">
        <v>52</v>
      </c>
      <c r="B46" s="36">
        <v>256</v>
      </c>
      <c r="C46" s="36">
        <v>784.67</v>
      </c>
      <c r="D46" s="11"/>
      <c r="E46" s="37">
        <v>0.06</v>
      </c>
      <c r="F46" s="37">
        <v>0.11</v>
      </c>
      <c r="G46" s="13"/>
      <c r="H46" s="19">
        <f t="shared" si="0"/>
        <v>0.56668511344770334</v>
      </c>
      <c r="I46" s="20">
        <f t="shared" si="0"/>
        <v>0.80582284980744545</v>
      </c>
      <c r="K46" s="21">
        <f t="shared" si="1"/>
        <v>1.421994032814506</v>
      </c>
      <c r="M46" s="6">
        <f t="shared" si="2"/>
        <v>6</v>
      </c>
      <c r="N46" s="6">
        <f t="shared" si="2"/>
        <v>11</v>
      </c>
    </row>
    <row r="47" spans="1:14" ht="15" x14ac:dyDescent="0.25">
      <c r="A47" s="35" t="s">
        <v>53</v>
      </c>
      <c r="B47" s="36">
        <v>262</v>
      </c>
      <c r="C47" s="36">
        <v>747.83</v>
      </c>
      <c r="D47" s="11"/>
      <c r="E47" s="37">
        <v>0.21</v>
      </c>
      <c r="F47" s="37">
        <v>0.09</v>
      </c>
      <c r="G47" s="13"/>
      <c r="H47" s="19">
        <f t="shared" si="0"/>
        <v>0.5799667957941339</v>
      </c>
      <c r="I47" s="20">
        <f t="shared" si="0"/>
        <v>0.76798973042362007</v>
      </c>
      <c r="K47" s="21">
        <f t="shared" si="1"/>
        <v>1.3241960332781313</v>
      </c>
      <c r="M47" s="6">
        <f t="shared" si="2"/>
        <v>21</v>
      </c>
      <c r="N47" s="6">
        <f t="shared" si="2"/>
        <v>9</v>
      </c>
    </row>
    <row r="48" spans="1:14" ht="15" x14ac:dyDescent="0.25">
      <c r="A48" s="35" t="s">
        <v>54</v>
      </c>
      <c r="B48" s="36">
        <v>293.17</v>
      </c>
      <c r="C48" s="36">
        <v>783.33</v>
      </c>
      <c r="D48" s="11"/>
      <c r="E48" s="37">
        <v>0.32</v>
      </c>
      <c r="F48" s="37">
        <v>0.03</v>
      </c>
      <c r="G48" s="13"/>
      <c r="H48" s="19">
        <f t="shared" si="0"/>
        <v>0.64896513558384061</v>
      </c>
      <c r="I48" s="20">
        <f t="shared" si="0"/>
        <v>0.80444672657252891</v>
      </c>
      <c r="K48" s="21">
        <f t="shared" si="1"/>
        <v>1.2395838889693349</v>
      </c>
      <c r="M48" s="6">
        <f t="shared" si="2"/>
        <v>32</v>
      </c>
      <c r="N48" s="6">
        <f t="shared" si="2"/>
        <v>3</v>
      </c>
    </row>
    <row r="49" spans="1:14" ht="15" x14ac:dyDescent="0.25">
      <c r="A49" s="35" t="s">
        <v>55</v>
      </c>
      <c r="B49" s="36">
        <v>265.67</v>
      </c>
      <c r="C49" s="36">
        <v>1171.67</v>
      </c>
      <c r="D49" s="11"/>
      <c r="E49" s="37">
        <v>0.14000000000000001</v>
      </c>
      <c r="F49" s="37">
        <v>7.0000000000000007E-2</v>
      </c>
      <c r="G49" s="13"/>
      <c r="H49" s="19">
        <f t="shared" si="0"/>
        <v>0.58809075816270062</v>
      </c>
      <c r="I49" s="20">
        <f t="shared" si="0"/>
        <v>1.203255455712452</v>
      </c>
      <c r="K49" s="21">
        <f t="shared" si="1"/>
        <v>2.0460370087631277</v>
      </c>
      <c r="M49" s="6">
        <f t="shared" si="2"/>
        <v>14.000000000000002</v>
      </c>
      <c r="N49" s="6">
        <f t="shared" si="2"/>
        <v>7.0000000000000009</v>
      </c>
    </row>
    <row r="50" spans="1:14" ht="15" x14ac:dyDescent="0.25">
      <c r="A50" s="35" t="s">
        <v>56</v>
      </c>
      <c r="B50" s="36">
        <v>250.17</v>
      </c>
      <c r="C50" s="36">
        <v>853.5</v>
      </c>
      <c r="D50" s="11"/>
      <c r="E50" s="37">
        <v>0.18</v>
      </c>
      <c r="F50" s="37">
        <v>7.0000000000000007E-2</v>
      </c>
      <c r="G50" s="13"/>
      <c r="H50" s="19">
        <f t="shared" si="0"/>
        <v>0.55377974543442166</v>
      </c>
      <c r="I50" s="20">
        <f t="shared" si="0"/>
        <v>0.87650834403080868</v>
      </c>
      <c r="K50" s="21">
        <f t="shared" si="1"/>
        <v>1.5827742911456923</v>
      </c>
      <c r="M50" s="6">
        <f t="shared" si="2"/>
        <v>18</v>
      </c>
      <c r="N50" s="6">
        <f t="shared" si="2"/>
        <v>7.0000000000000009</v>
      </c>
    </row>
    <row r="51" spans="1:14" ht="15" x14ac:dyDescent="0.25">
      <c r="A51" s="35" t="s">
        <v>57</v>
      </c>
      <c r="B51" s="36">
        <v>271</v>
      </c>
      <c r="C51" s="36">
        <v>854.17</v>
      </c>
      <c r="D51" s="11"/>
      <c r="E51" s="37">
        <v>0.28000000000000003</v>
      </c>
      <c r="F51" s="37">
        <v>0.06</v>
      </c>
      <c r="G51" s="13"/>
      <c r="H51" s="19">
        <f t="shared" si="0"/>
        <v>0.59988931931377976</v>
      </c>
      <c r="I51" s="20">
        <f t="shared" si="0"/>
        <v>0.87719640564826695</v>
      </c>
      <c r="K51" s="21">
        <f t="shared" si="1"/>
        <v>1.462263750005921</v>
      </c>
      <c r="M51" s="6">
        <f t="shared" si="2"/>
        <v>28.000000000000004</v>
      </c>
      <c r="N51" s="6">
        <f t="shared" si="2"/>
        <v>6</v>
      </c>
    </row>
    <row r="52" spans="1:14" ht="15" x14ac:dyDescent="0.25">
      <c r="A52" s="35" t="s">
        <v>58</v>
      </c>
      <c r="B52" s="36">
        <v>218.33</v>
      </c>
      <c r="C52" s="36">
        <v>902</v>
      </c>
      <c r="D52" s="11"/>
      <c r="E52" s="37">
        <v>0.04</v>
      </c>
      <c r="F52" s="37">
        <v>0.05</v>
      </c>
      <c r="G52" s="13"/>
      <c r="H52" s="19">
        <f t="shared" si="0"/>
        <v>0.48329828444936362</v>
      </c>
      <c r="I52" s="20">
        <f t="shared" si="0"/>
        <v>0.9263157894736842</v>
      </c>
      <c r="K52" s="21">
        <f t="shared" si="1"/>
        <v>1.916654412562345</v>
      </c>
      <c r="M52" s="6">
        <f t="shared" si="2"/>
        <v>4</v>
      </c>
      <c r="N52" s="6">
        <f t="shared" si="2"/>
        <v>5</v>
      </c>
    </row>
    <row r="53" spans="1:14" ht="15" x14ac:dyDescent="0.25">
      <c r="A53" s="35" t="s">
        <v>59</v>
      </c>
      <c r="B53" s="36">
        <v>298.67</v>
      </c>
      <c r="C53" s="36">
        <v>1072.17</v>
      </c>
      <c r="D53" s="11"/>
      <c r="E53" s="37">
        <v>0.55000000000000004</v>
      </c>
      <c r="F53" s="37">
        <v>0.08</v>
      </c>
      <c r="G53" s="13"/>
      <c r="H53" s="19">
        <f t="shared" si="0"/>
        <v>0.66114001106806863</v>
      </c>
      <c r="I53" s="20">
        <f t="shared" si="0"/>
        <v>1.1010731707317074</v>
      </c>
      <c r="K53" s="21">
        <f t="shared" si="1"/>
        <v>1.6654160273145908</v>
      </c>
      <c r="M53" s="6">
        <f t="shared" si="2"/>
        <v>55.000000000000007</v>
      </c>
      <c r="N53" s="6">
        <f t="shared" si="2"/>
        <v>8</v>
      </c>
    </row>
    <row r="54" spans="1:14" ht="15" x14ac:dyDescent="0.25">
      <c r="A54" s="35" t="s">
        <v>60</v>
      </c>
      <c r="B54" s="36">
        <v>289.83</v>
      </c>
      <c r="C54" s="36">
        <v>2448.5</v>
      </c>
      <c r="D54" s="11"/>
      <c r="E54" s="37">
        <v>0.32</v>
      </c>
      <c r="F54" s="37">
        <v>0.12</v>
      </c>
      <c r="G54" s="13"/>
      <c r="H54" s="19">
        <f t="shared" si="0"/>
        <v>0.64157166574432756</v>
      </c>
      <c r="I54" s="20">
        <f t="shared" si="0"/>
        <v>2.5145057766367138</v>
      </c>
      <c r="K54" s="21">
        <f t="shared" si="1"/>
        <v>3.9192905654888577</v>
      </c>
      <c r="M54" s="6">
        <f t="shared" si="2"/>
        <v>32</v>
      </c>
      <c r="N54" s="6">
        <f t="shared" si="2"/>
        <v>12</v>
      </c>
    </row>
    <row r="55" spans="1:14" ht="15" x14ac:dyDescent="0.25">
      <c r="A55" s="35" t="s">
        <v>61</v>
      </c>
      <c r="B55" s="36">
        <v>418</v>
      </c>
      <c r="C55" s="36">
        <v>1801.33</v>
      </c>
      <c r="D55" s="11"/>
      <c r="E55" s="37">
        <v>0.16</v>
      </c>
      <c r="F55" s="37">
        <v>0.09</v>
      </c>
      <c r="G55" s="13"/>
      <c r="H55" s="19">
        <f t="shared" si="0"/>
        <v>0.92529053680132822</v>
      </c>
      <c r="I55" s="20">
        <f t="shared" si="0"/>
        <v>1.8498896020539153</v>
      </c>
      <c r="K55" s="21">
        <f t="shared" si="1"/>
        <v>1.9992526979135314</v>
      </c>
      <c r="M55" s="6">
        <f t="shared" si="2"/>
        <v>16</v>
      </c>
      <c r="N55" s="6">
        <f t="shared" si="2"/>
        <v>9</v>
      </c>
    </row>
    <row r="56" spans="1:14" ht="15" x14ac:dyDescent="0.25">
      <c r="A56" s="35" t="s">
        <v>62</v>
      </c>
      <c r="B56" s="36">
        <v>639</v>
      </c>
      <c r="C56" s="36">
        <v>1596.67</v>
      </c>
      <c r="D56" s="11"/>
      <c r="E56" s="37">
        <v>0.11</v>
      </c>
      <c r="F56" s="37">
        <v>0.12</v>
      </c>
      <c r="G56" s="13"/>
      <c r="H56" s="19">
        <f t="shared" si="0"/>
        <v>1.4144991698948532</v>
      </c>
      <c r="I56" s="20">
        <f t="shared" si="0"/>
        <v>1.6397124518613608</v>
      </c>
      <c r="K56" s="21">
        <f t="shared" si="1"/>
        <v>1.1592176840819559</v>
      </c>
      <c r="M56" s="6">
        <f t="shared" si="2"/>
        <v>11</v>
      </c>
      <c r="N56" s="6">
        <f t="shared" si="2"/>
        <v>12</v>
      </c>
    </row>
    <row r="57" spans="1:14" ht="15" x14ac:dyDescent="0.25">
      <c r="A57" s="35" t="s">
        <v>63</v>
      </c>
      <c r="B57" s="36">
        <v>811.33</v>
      </c>
      <c r="C57" s="36">
        <v>1448.5</v>
      </c>
      <c r="D57" s="11"/>
      <c r="E57" s="37">
        <v>7.0000000000000007E-2</v>
      </c>
      <c r="F57" s="37">
        <v>0.13</v>
      </c>
      <c r="G57" s="13"/>
      <c r="H57" s="19">
        <f t="shared" si="0"/>
        <v>1.7959712230215827</v>
      </c>
      <c r="I57" s="20">
        <f t="shared" si="0"/>
        <v>1.487548138639281</v>
      </c>
      <c r="K57" s="21">
        <f t="shared" si="1"/>
        <v>0.82826947312473986</v>
      </c>
      <c r="M57" s="6">
        <f t="shared" si="2"/>
        <v>7.0000000000000009</v>
      </c>
      <c r="N57" s="6">
        <f t="shared" si="2"/>
        <v>13</v>
      </c>
    </row>
    <row r="58" spans="1:14" ht="15" x14ac:dyDescent="0.25">
      <c r="A58" s="35" t="s">
        <v>64</v>
      </c>
      <c r="B58" s="36">
        <v>598.16999999999996</v>
      </c>
      <c r="C58" s="36">
        <v>1406.83</v>
      </c>
      <c r="D58" s="11"/>
      <c r="E58" s="37">
        <v>0.92</v>
      </c>
      <c r="F58" s="37">
        <v>7.0000000000000007E-2</v>
      </c>
      <c r="G58" s="13"/>
      <c r="H58" s="19">
        <f t="shared" si="0"/>
        <v>1.3241173215273934</v>
      </c>
      <c r="I58" s="20">
        <f t="shared" si="0"/>
        <v>1.4447548138639281</v>
      </c>
      <c r="K58" s="21">
        <f t="shared" si="1"/>
        <v>1.0911078575706397</v>
      </c>
      <c r="M58" s="6">
        <f t="shared" si="2"/>
        <v>92</v>
      </c>
      <c r="N58" s="6">
        <f t="shared" si="2"/>
        <v>7.0000000000000009</v>
      </c>
    </row>
    <row r="59" spans="1:14" ht="15" x14ac:dyDescent="0.25">
      <c r="A59" s="35" t="s">
        <v>65</v>
      </c>
      <c r="B59" s="36">
        <v>253.17</v>
      </c>
      <c r="C59" s="36">
        <v>1269.5</v>
      </c>
      <c r="D59" s="11"/>
      <c r="E59" s="37">
        <v>0.04</v>
      </c>
      <c r="F59" s="37">
        <v>0.03</v>
      </c>
      <c r="G59" s="13"/>
      <c r="H59" s="19">
        <f t="shared" si="0"/>
        <v>0.56042058660763694</v>
      </c>
      <c r="I59" s="20">
        <f t="shared" si="0"/>
        <v>1.3037227214377407</v>
      </c>
      <c r="K59" s="21">
        <f t="shared" si="1"/>
        <v>2.3263291045917738</v>
      </c>
      <c r="M59" s="6">
        <f t="shared" si="2"/>
        <v>4</v>
      </c>
      <c r="N59" s="6">
        <f t="shared" si="2"/>
        <v>3</v>
      </c>
    </row>
    <row r="60" spans="1:14" ht="15" x14ac:dyDescent="0.25">
      <c r="A60" s="35" t="s">
        <v>66</v>
      </c>
      <c r="B60" s="36">
        <v>232.83</v>
      </c>
      <c r="C60" s="36">
        <v>1043.83</v>
      </c>
      <c r="D60" s="11"/>
      <c r="E60" s="37">
        <v>0.05</v>
      </c>
      <c r="F60" s="37">
        <v>0.14000000000000001</v>
      </c>
      <c r="G60" s="13"/>
      <c r="H60" s="19">
        <f t="shared" si="0"/>
        <v>0.51539568345323739</v>
      </c>
      <c r="I60" s="20">
        <f t="shared" si="0"/>
        <v>1.07196919127086</v>
      </c>
      <c r="K60" s="21">
        <f t="shared" si="1"/>
        <v>2.0798955553692009</v>
      </c>
      <c r="M60" s="6">
        <f t="shared" si="2"/>
        <v>5</v>
      </c>
      <c r="N60" s="6">
        <f t="shared" si="2"/>
        <v>14.000000000000002</v>
      </c>
    </row>
    <row r="61" spans="1:14" ht="15" x14ac:dyDescent="0.25">
      <c r="A61" s="35" t="s">
        <v>67</v>
      </c>
      <c r="B61" s="36">
        <v>260.33</v>
      </c>
      <c r="C61" s="36">
        <v>1099.17</v>
      </c>
      <c r="D61" s="11"/>
      <c r="E61" s="37">
        <v>0.08</v>
      </c>
      <c r="F61" s="37">
        <v>0.1</v>
      </c>
      <c r="G61" s="13"/>
      <c r="H61" s="19">
        <f t="shared" si="0"/>
        <v>0.57627006087437738</v>
      </c>
      <c r="I61" s="20">
        <f t="shared" si="0"/>
        <v>1.1288010269576381</v>
      </c>
      <c r="K61" s="21">
        <f t="shared" si="1"/>
        <v>1.9588056079902931</v>
      </c>
      <c r="M61" s="6">
        <f t="shared" si="2"/>
        <v>8</v>
      </c>
      <c r="N61" s="6">
        <f t="shared" si="2"/>
        <v>10</v>
      </c>
    </row>
    <row r="62" spans="1:14" ht="15" x14ac:dyDescent="0.25">
      <c r="A62" s="35" t="s">
        <v>68</v>
      </c>
      <c r="B62" s="36">
        <v>220.17</v>
      </c>
      <c r="C62" s="36">
        <v>840.17</v>
      </c>
      <c r="D62" s="11"/>
      <c r="E62" s="37">
        <v>0.04</v>
      </c>
      <c r="F62" s="37">
        <v>0.09</v>
      </c>
      <c r="G62" s="13"/>
      <c r="H62" s="19">
        <f t="shared" si="0"/>
        <v>0.48737133370226893</v>
      </c>
      <c r="I62" s="20">
        <f t="shared" si="0"/>
        <v>0.86281899871630297</v>
      </c>
      <c r="K62" s="21">
        <f t="shared" si="1"/>
        <v>1.7703523762097011</v>
      </c>
      <c r="M62" s="6">
        <f t="shared" si="2"/>
        <v>4</v>
      </c>
      <c r="N62" s="6">
        <f t="shared" si="2"/>
        <v>9</v>
      </c>
    </row>
    <row r="63" spans="1:14" ht="15" x14ac:dyDescent="0.25">
      <c r="A63" s="35" t="s">
        <v>69</v>
      </c>
      <c r="B63" s="36">
        <v>274.83</v>
      </c>
      <c r="C63" s="36">
        <v>963.83</v>
      </c>
      <c r="D63" s="11"/>
      <c r="E63" s="37">
        <v>0.11</v>
      </c>
      <c r="F63" s="37">
        <v>0.06</v>
      </c>
      <c r="G63" s="13"/>
      <c r="H63" s="19">
        <f t="shared" si="0"/>
        <v>0.60836745987825125</v>
      </c>
      <c r="I63" s="20">
        <f t="shared" si="0"/>
        <v>0.98981258023106555</v>
      </c>
      <c r="K63" s="21">
        <f t="shared" si="1"/>
        <v>1.6269979009547133</v>
      </c>
      <c r="M63" s="6">
        <f t="shared" si="2"/>
        <v>11</v>
      </c>
      <c r="N63" s="6">
        <f t="shared" si="2"/>
        <v>6</v>
      </c>
    </row>
    <row r="64" spans="1:14" ht="15" x14ac:dyDescent="0.25">
      <c r="A64" s="35" t="s">
        <v>70</v>
      </c>
      <c r="B64" s="36">
        <v>234.83</v>
      </c>
      <c r="C64" s="36">
        <v>1592.33</v>
      </c>
      <c r="D64" s="11"/>
      <c r="E64" s="37">
        <v>0.16</v>
      </c>
      <c r="F64" s="37">
        <v>1.02</v>
      </c>
      <c r="G64" s="13"/>
      <c r="H64" s="19">
        <f t="shared" si="0"/>
        <v>0.51982291090204757</v>
      </c>
      <c r="I64" s="20">
        <f t="shared" si="0"/>
        <v>1.6352554557124517</v>
      </c>
      <c r="K64" s="21">
        <f t="shared" si="1"/>
        <v>3.1457933488825964</v>
      </c>
      <c r="M64" s="6">
        <f t="shared" si="2"/>
        <v>16</v>
      </c>
      <c r="N64" s="6">
        <f t="shared" si="2"/>
        <v>102</v>
      </c>
    </row>
    <row r="65" spans="1:14" ht="15" x14ac:dyDescent="0.25">
      <c r="A65" s="35" t="s">
        <v>71</v>
      </c>
      <c r="B65" s="36">
        <v>196.67</v>
      </c>
      <c r="C65" s="36">
        <v>567.83000000000004</v>
      </c>
      <c r="D65" s="11"/>
      <c r="E65" s="37">
        <v>0.05</v>
      </c>
      <c r="F65" s="37">
        <v>0.12</v>
      </c>
      <c r="G65" s="13"/>
      <c r="H65" s="19">
        <f t="shared" si="0"/>
        <v>0.43535141117874926</v>
      </c>
      <c r="I65" s="20">
        <f t="shared" si="0"/>
        <v>0.5831373555840822</v>
      </c>
      <c r="K65" s="21">
        <f t="shared" si="1"/>
        <v>1.3394635703722437</v>
      </c>
      <c r="M65" s="6">
        <f t="shared" si="2"/>
        <v>5</v>
      </c>
      <c r="N65" s="6">
        <f t="shared" si="2"/>
        <v>12</v>
      </c>
    </row>
    <row r="66" spans="1:14" ht="15" x14ac:dyDescent="0.25">
      <c r="A66" s="35" t="s">
        <v>72</v>
      </c>
      <c r="B66" s="36">
        <v>212</v>
      </c>
      <c r="C66" s="36">
        <v>792</v>
      </c>
      <c r="D66" s="11"/>
      <c r="E66" s="37">
        <v>0.09</v>
      </c>
      <c r="F66" s="37">
        <v>0.06</v>
      </c>
      <c r="G66" s="13"/>
      <c r="H66" s="19">
        <f t="shared" si="0"/>
        <v>0.46928610957387934</v>
      </c>
      <c r="I66" s="20">
        <f t="shared" si="0"/>
        <v>0.8133504492939666</v>
      </c>
      <c r="K66" s="21">
        <f t="shared" si="1"/>
        <v>1.7331654031535351</v>
      </c>
      <c r="M66" s="6">
        <f t="shared" si="2"/>
        <v>9</v>
      </c>
      <c r="N66" s="6">
        <f t="shared" si="2"/>
        <v>6</v>
      </c>
    </row>
    <row r="67" spans="1:14" ht="15" x14ac:dyDescent="0.25">
      <c r="A67" s="35" t="s">
        <v>73</v>
      </c>
      <c r="B67" s="36">
        <v>209.67</v>
      </c>
      <c r="C67" s="36">
        <v>738</v>
      </c>
      <c r="D67" s="11"/>
      <c r="E67" s="37">
        <v>0.05</v>
      </c>
      <c r="F67" s="37">
        <v>0.04</v>
      </c>
      <c r="G67" s="13"/>
      <c r="H67" s="19">
        <f t="shared" si="0"/>
        <v>0.46412838959601549</v>
      </c>
      <c r="I67" s="20">
        <f t="shared" si="0"/>
        <v>0.75789473684210529</v>
      </c>
      <c r="K67" s="21">
        <f t="shared" si="1"/>
        <v>1.6329419915506322</v>
      </c>
      <c r="M67" s="6">
        <f t="shared" si="2"/>
        <v>5</v>
      </c>
      <c r="N67" s="6">
        <f t="shared" si="2"/>
        <v>4</v>
      </c>
    </row>
    <row r="68" spans="1:14" ht="15" x14ac:dyDescent="0.25">
      <c r="A68" s="35" t="s">
        <v>74</v>
      </c>
      <c r="B68" s="36">
        <v>254.17</v>
      </c>
      <c r="C68" s="36">
        <v>537.16999999999996</v>
      </c>
      <c r="D68" s="11"/>
      <c r="E68" s="37">
        <v>0.27</v>
      </c>
      <c r="F68" s="37">
        <v>7.0000000000000007E-2</v>
      </c>
      <c r="G68" s="13"/>
      <c r="H68" s="19">
        <f t="shared" si="0"/>
        <v>0.56263420033204203</v>
      </c>
      <c r="I68" s="20">
        <f t="shared" si="0"/>
        <v>0.55165083440308083</v>
      </c>
      <c r="K68" s="21">
        <f t="shared" si="1"/>
        <v>0.98047867349251194</v>
      </c>
      <c r="M68" s="6">
        <f t="shared" si="2"/>
        <v>27</v>
      </c>
      <c r="N68" s="6">
        <f t="shared" si="2"/>
        <v>7.0000000000000009</v>
      </c>
    </row>
    <row r="69" spans="1:14" ht="15" x14ac:dyDescent="0.25">
      <c r="A69" s="35" t="s">
        <v>75</v>
      </c>
      <c r="B69" s="36">
        <v>252.5</v>
      </c>
      <c r="C69" s="36">
        <v>565.5</v>
      </c>
      <c r="D69" s="11"/>
      <c r="E69" s="37">
        <v>0.25</v>
      </c>
      <c r="F69" s="37">
        <v>0.12</v>
      </c>
      <c r="G69" s="13"/>
      <c r="H69" s="19">
        <f t="shared" si="0"/>
        <v>0.55893746541228551</v>
      </c>
      <c r="I69" s="20">
        <f t="shared" si="0"/>
        <v>0.58074454428754818</v>
      </c>
      <c r="K69" s="21">
        <f t="shared" si="1"/>
        <v>1.0390152391362373</v>
      </c>
      <c r="M69" s="6">
        <f t="shared" si="2"/>
        <v>25</v>
      </c>
      <c r="N69" s="6">
        <f t="shared" si="2"/>
        <v>12</v>
      </c>
    </row>
    <row r="70" spans="1:14" ht="15" x14ac:dyDescent="0.25">
      <c r="A70" s="35" t="s">
        <v>76</v>
      </c>
      <c r="B70" s="36">
        <v>285.83</v>
      </c>
      <c r="C70" s="36">
        <v>651.66999999999996</v>
      </c>
      <c r="D70" s="11"/>
      <c r="E70" s="37">
        <v>0.27</v>
      </c>
      <c r="F70" s="37">
        <v>0.05</v>
      </c>
      <c r="G70" s="13"/>
      <c r="H70" s="19">
        <f t="shared" si="0"/>
        <v>0.63271721084670718</v>
      </c>
      <c r="I70" s="20">
        <f t="shared" si="0"/>
        <v>0.6692374839537869</v>
      </c>
      <c r="K70" s="21">
        <f t="shared" si="1"/>
        <v>1.0577197403216012</v>
      </c>
      <c r="M70" s="6">
        <f t="shared" si="2"/>
        <v>27</v>
      </c>
      <c r="N70" s="6">
        <f t="shared" si="2"/>
        <v>5</v>
      </c>
    </row>
    <row r="71" spans="1:14" ht="15" x14ac:dyDescent="0.25">
      <c r="A71" s="35" t="s">
        <v>77</v>
      </c>
      <c r="B71" s="36">
        <v>287.83</v>
      </c>
      <c r="C71" s="36">
        <v>739.33</v>
      </c>
      <c r="D71" s="11"/>
      <c r="E71" s="37">
        <v>0.32</v>
      </c>
      <c r="F71" s="37">
        <v>0.08</v>
      </c>
      <c r="G71" s="13"/>
      <c r="H71" s="19">
        <f t="shared" ref="H71:I134" si="3">B71/B$4</f>
        <v>0.63714443829551737</v>
      </c>
      <c r="I71" s="20">
        <f t="shared" si="3"/>
        <v>0.75926059050064187</v>
      </c>
      <c r="K71" s="21">
        <f t="shared" si="1"/>
        <v>1.1916616466617969</v>
      </c>
      <c r="M71" s="6">
        <f t="shared" si="2"/>
        <v>32</v>
      </c>
      <c r="N71" s="6">
        <f t="shared" si="2"/>
        <v>8</v>
      </c>
    </row>
    <row r="72" spans="1:14" ht="15" x14ac:dyDescent="0.25">
      <c r="A72" s="35" t="s">
        <v>78</v>
      </c>
      <c r="B72" s="36">
        <v>334</v>
      </c>
      <c r="C72" s="36">
        <v>630.5</v>
      </c>
      <c r="D72" s="11"/>
      <c r="E72" s="37">
        <v>0.49</v>
      </c>
      <c r="F72" s="37">
        <v>0.09</v>
      </c>
      <c r="G72" s="13"/>
      <c r="H72" s="19">
        <f t="shared" si="3"/>
        <v>0.7393469839513005</v>
      </c>
      <c r="I72" s="20">
        <f t="shared" si="3"/>
        <v>0.64749679075738131</v>
      </c>
      <c r="K72" s="21">
        <f t="shared" ref="K72:K135" si="4">I72/H72</f>
        <v>0.87576848869654789</v>
      </c>
      <c r="M72" s="6">
        <f t="shared" ref="M72:N135" si="5">E72*100</f>
        <v>49</v>
      </c>
      <c r="N72" s="6">
        <f t="shared" si="5"/>
        <v>9</v>
      </c>
    </row>
    <row r="73" spans="1:14" ht="15" x14ac:dyDescent="0.25">
      <c r="A73" s="35" t="s">
        <v>79</v>
      </c>
      <c r="B73" s="36">
        <v>383.67</v>
      </c>
      <c r="C73" s="36">
        <v>884.67</v>
      </c>
      <c r="D73" s="11"/>
      <c r="E73" s="37">
        <v>0.43</v>
      </c>
      <c r="F73" s="37">
        <v>0.13</v>
      </c>
      <c r="G73" s="13"/>
      <c r="H73" s="19">
        <f t="shared" si="3"/>
        <v>0.84929717764250146</v>
      </c>
      <c r="I73" s="20">
        <f t="shared" si="3"/>
        <v>0.90851861360718866</v>
      </c>
      <c r="K73" s="21">
        <f t="shared" si="4"/>
        <v>1.069729933789578</v>
      </c>
      <c r="M73" s="6">
        <f t="shared" si="5"/>
        <v>43</v>
      </c>
      <c r="N73" s="6">
        <f t="shared" si="5"/>
        <v>13</v>
      </c>
    </row>
    <row r="74" spans="1:14" ht="15" x14ac:dyDescent="0.25">
      <c r="A74" s="35" t="s">
        <v>80</v>
      </c>
      <c r="B74" s="36">
        <v>413.17</v>
      </c>
      <c r="C74" s="36">
        <v>998.5</v>
      </c>
      <c r="D74" s="11"/>
      <c r="E74" s="37">
        <v>0.39</v>
      </c>
      <c r="F74" s="37">
        <v>0.06</v>
      </c>
      <c r="G74" s="13"/>
      <c r="H74" s="19">
        <f t="shared" si="3"/>
        <v>0.91459878251245164</v>
      </c>
      <c r="I74" s="20">
        <f t="shared" si="3"/>
        <v>1.0254172015404364</v>
      </c>
      <c r="K74" s="21">
        <f t="shared" si="4"/>
        <v>1.1211661562937583</v>
      </c>
      <c r="M74" s="6">
        <f t="shared" si="5"/>
        <v>39</v>
      </c>
      <c r="N74" s="6">
        <f t="shared" si="5"/>
        <v>6</v>
      </c>
    </row>
    <row r="75" spans="1:14" ht="15" x14ac:dyDescent="0.25">
      <c r="A75" s="35" t="s">
        <v>81</v>
      </c>
      <c r="B75" s="36">
        <v>501.17</v>
      </c>
      <c r="C75" s="36">
        <v>897.33</v>
      </c>
      <c r="D75" s="11"/>
      <c r="E75" s="37">
        <v>0.31</v>
      </c>
      <c r="F75" s="37">
        <v>0.09</v>
      </c>
      <c r="G75" s="13"/>
      <c r="H75" s="19">
        <f t="shared" si="3"/>
        <v>1.1093967902600996</v>
      </c>
      <c r="I75" s="20">
        <f t="shared" si="3"/>
        <v>0.92151989730423622</v>
      </c>
      <c r="K75" s="21">
        <f t="shared" si="4"/>
        <v>0.83064950736713827</v>
      </c>
      <c r="M75" s="6">
        <f t="shared" si="5"/>
        <v>31</v>
      </c>
      <c r="N75" s="6">
        <f t="shared" si="5"/>
        <v>9</v>
      </c>
    </row>
    <row r="76" spans="1:14" ht="15" x14ac:dyDescent="0.25">
      <c r="A76" s="35" t="s">
        <v>82</v>
      </c>
      <c r="B76" s="36">
        <v>512.5</v>
      </c>
      <c r="C76" s="36">
        <v>1063.83</v>
      </c>
      <c r="D76" s="11"/>
      <c r="E76" s="37">
        <v>0.2</v>
      </c>
      <c r="F76" s="37">
        <v>0.08</v>
      </c>
      <c r="G76" s="13"/>
      <c r="H76" s="19">
        <f t="shared" si="3"/>
        <v>1.1344770337576093</v>
      </c>
      <c r="I76" s="20">
        <f t="shared" si="3"/>
        <v>1.0925083440308088</v>
      </c>
      <c r="K76" s="21">
        <f t="shared" si="4"/>
        <v>0.96300613544569336</v>
      </c>
      <c r="M76" s="6">
        <f t="shared" si="5"/>
        <v>20</v>
      </c>
      <c r="N76" s="6">
        <f t="shared" si="5"/>
        <v>8</v>
      </c>
    </row>
    <row r="77" spans="1:14" ht="15" x14ac:dyDescent="0.25">
      <c r="A77" s="35" t="s">
        <v>83</v>
      </c>
      <c r="B77" s="36">
        <v>514.16999999999996</v>
      </c>
      <c r="C77" s="36">
        <v>781.67</v>
      </c>
      <c r="D77" s="11"/>
      <c r="E77" s="37">
        <v>0.15</v>
      </c>
      <c r="F77" s="37">
        <v>0.09</v>
      </c>
      <c r="G77" s="13"/>
      <c r="H77" s="19">
        <f t="shared" si="3"/>
        <v>1.1381737686773656</v>
      </c>
      <c r="I77" s="20">
        <f t="shared" si="3"/>
        <v>0.80274197689345306</v>
      </c>
      <c r="K77" s="21">
        <f t="shared" si="4"/>
        <v>0.70528947247334051</v>
      </c>
      <c r="M77" s="6">
        <f t="shared" si="5"/>
        <v>15</v>
      </c>
      <c r="N77" s="6">
        <f t="shared" si="5"/>
        <v>9</v>
      </c>
    </row>
    <row r="78" spans="1:14" ht="15" x14ac:dyDescent="0.25">
      <c r="A78" s="35" t="s">
        <v>84</v>
      </c>
      <c r="B78" s="36">
        <v>568.66999999999996</v>
      </c>
      <c r="C78" s="36">
        <v>1283.67</v>
      </c>
      <c r="D78" s="11"/>
      <c r="E78" s="37">
        <v>0.27</v>
      </c>
      <c r="F78" s="37">
        <v>0.19</v>
      </c>
      <c r="G78" s="13"/>
      <c r="H78" s="19">
        <f t="shared" si="3"/>
        <v>1.2588157166574432</v>
      </c>
      <c r="I78" s="20">
        <f t="shared" si="3"/>
        <v>1.3182747111681643</v>
      </c>
      <c r="K78" s="21">
        <f t="shared" si="4"/>
        <v>1.0472340738393413</v>
      </c>
      <c r="M78" s="6">
        <f t="shared" si="5"/>
        <v>27</v>
      </c>
      <c r="N78" s="6">
        <f t="shared" si="5"/>
        <v>19</v>
      </c>
    </row>
    <row r="79" spans="1:14" ht="15" x14ac:dyDescent="0.25">
      <c r="A79" s="35" t="s">
        <v>85</v>
      </c>
      <c r="B79" s="36">
        <v>707.83</v>
      </c>
      <c r="C79" s="36">
        <v>1047.83</v>
      </c>
      <c r="D79" s="11"/>
      <c r="E79" s="37">
        <v>0.26</v>
      </c>
      <c r="F79" s="37">
        <v>0.1</v>
      </c>
      <c r="G79" s="13"/>
      <c r="H79" s="19">
        <f t="shared" si="3"/>
        <v>1.5668622025456558</v>
      </c>
      <c r="I79" s="20">
        <f t="shared" si="3"/>
        <v>1.0760770218228497</v>
      </c>
      <c r="K79" s="21">
        <f t="shared" si="4"/>
        <v>0.68677195740286845</v>
      </c>
      <c r="M79" s="6">
        <f t="shared" si="5"/>
        <v>26</v>
      </c>
      <c r="N79" s="6">
        <f t="shared" si="5"/>
        <v>10</v>
      </c>
    </row>
    <row r="80" spans="1:14" ht="15" x14ac:dyDescent="0.25">
      <c r="A80" s="35" t="s">
        <v>86</v>
      </c>
      <c r="B80" s="36">
        <v>743.67</v>
      </c>
      <c r="C80" s="36">
        <v>1173.83</v>
      </c>
      <c r="D80" s="11"/>
      <c r="E80" s="37">
        <v>0.41</v>
      </c>
      <c r="F80" s="37">
        <v>0.15</v>
      </c>
      <c r="G80" s="13"/>
      <c r="H80" s="19">
        <f t="shared" si="3"/>
        <v>1.6461981184283341</v>
      </c>
      <c r="I80" s="20">
        <f t="shared" si="3"/>
        <v>1.2054736842105263</v>
      </c>
      <c r="K80" s="21">
        <f t="shared" si="4"/>
        <v>0.73227740374373751</v>
      </c>
      <c r="M80" s="6">
        <f t="shared" si="5"/>
        <v>41</v>
      </c>
      <c r="N80" s="6">
        <f t="shared" si="5"/>
        <v>15</v>
      </c>
    </row>
    <row r="81" spans="1:14" ht="15" x14ac:dyDescent="0.25">
      <c r="A81" s="35" t="s">
        <v>87</v>
      </c>
      <c r="B81" s="36">
        <v>692</v>
      </c>
      <c r="C81" s="36">
        <v>1118.33</v>
      </c>
      <c r="D81" s="11"/>
      <c r="E81" s="37">
        <v>0.22</v>
      </c>
      <c r="F81" s="37">
        <v>0.21</v>
      </c>
      <c r="G81" s="13"/>
      <c r="H81" s="19">
        <f t="shared" si="3"/>
        <v>1.5318206972883233</v>
      </c>
      <c r="I81" s="20">
        <f t="shared" si="3"/>
        <v>1.1484775353016687</v>
      </c>
      <c r="K81" s="21">
        <f t="shared" si="4"/>
        <v>0.74974671470018617</v>
      </c>
      <c r="M81" s="6">
        <f t="shared" si="5"/>
        <v>22</v>
      </c>
      <c r="N81" s="6">
        <f t="shared" si="5"/>
        <v>21</v>
      </c>
    </row>
    <row r="82" spans="1:14" ht="15" x14ac:dyDescent="0.25">
      <c r="A82" s="35" t="s">
        <v>88</v>
      </c>
      <c r="B82" s="36">
        <v>580.5</v>
      </c>
      <c r="C82" s="36">
        <v>1616.83</v>
      </c>
      <c r="D82" s="11"/>
      <c r="E82" s="37">
        <v>0.42</v>
      </c>
      <c r="F82" s="37">
        <v>0.11</v>
      </c>
      <c r="G82" s="13"/>
      <c r="H82" s="19">
        <f t="shared" si="3"/>
        <v>1.2850027670171555</v>
      </c>
      <c r="I82" s="20">
        <f t="shared" si="3"/>
        <v>1.6604159178433888</v>
      </c>
      <c r="K82" s="21">
        <f t="shared" si="4"/>
        <v>1.2921496828350576</v>
      </c>
      <c r="M82" s="6">
        <f t="shared" si="5"/>
        <v>42</v>
      </c>
      <c r="N82" s="6">
        <f t="shared" si="5"/>
        <v>11</v>
      </c>
    </row>
    <row r="83" spans="1:14" ht="15" x14ac:dyDescent="0.25">
      <c r="A83" s="35" t="s">
        <v>89</v>
      </c>
      <c r="B83" s="36">
        <v>430.5</v>
      </c>
      <c r="C83" s="36">
        <v>1519.83</v>
      </c>
      <c r="D83" s="11"/>
      <c r="E83" s="37">
        <v>0.2</v>
      </c>
      <c r="F83" s="37">
        <v>0.16</v>
      </c>
      <c r="G83" s="13"/>
      <c r="H83" s="19">
        <f t="shared" si="3"/>
        <v>0.95296070835639179</v>
      </c>
      <c r="I83" s="20">
        <f t="shared" si="3"/>
        <v>1.560801026957638</v>
      </c>
      <c r="K83" s="21">
        <f t="shared" si="4"/>
        <v>1.6378440509363832</v>
      </c>
      <c r="M83" s="6">
        <f t="shared" si="5"/>
        <v>20</v>
      </c>
      <c r="N83" s="6">
        <f t="shared" si="5"/>
        <v>16</v>
      </c>
    </row>
    <row r="84" spans="1:14" ht="15" x14ac:dyDescent="0.25">
      <c r="A84" s="35" t="s">
        <v>90</v>
      </c>
      <c r="B84" s="36">
        <v>460.5</v>
      </c>
      <c r="C84" s="36">
        <v>1569.33</v>
      </c>
      <c r="D84" s="11"/>
      <c r="E84" s="37">
        <v>0.36</v>
      </c>
      <c r="F84" s="37">
        <v>0.03</v>
      </c>
      <c r="G84" s="13"/>
      <c r="H84" s="19">
        <f t="shared" si="3"/>
        <v>1.0193691200885446</v>
      </c>
      <c r="I84" s="20">
        <f t="shared" si="3"/>
        <v>1.6116354300385107</v>
      </c>
      <c r="K84" s="21">
        <f t="shared" si="4"/>
        <v>1.5810126069921762</v>
      </c>
      <c r="M84" s="6">
        <f t="shared" si="5"/>
        <v>36</v>
      </c>
      <c r="N84" s="6">
        <f t="shared" si="5"/>
        <v>3</v>
      </c>
    </row>
    <row r="85" spans="1:14" ht="15" x14ac:dyDescent="0.25">
      <c r="A85" s="35" t="s">
        <v>91</v>
      </c>
      <c r="B85" s="36">
        <v>494.5</v>
      </c>
      <c r="C85" s="36">
        <v>1616</v>
      </c>
      <c r="D85" s="11"/>
      <c r="E85" s="37">
        <v>0.23</v>
      </c>
      <c r="F85" s="37">
        <v>0.1</v>
      </c>
      <c r="G85" s="13"/>
      <c r="H85" s="19">
        <f t="shared" si="3"/>
        <v>1.0946319867183176</v>
      </c>
      <c r="I85" s="20">
        <f t="shared" si="3"/>
        <v>1.6595635430038511</v>
      </c>
      <c r="K85" s="21">
        <f t="shared" si="4"/>
        <v>1.5160926805904746</v>
      </c>
      <c r="M85" s="6">
        <f t="shared" si="5"/>
        <v>23</v>
      </c>
      <c r="N85" s="6">
        <f t="shared" si="5"/>
        <v>10</v>
      </c>
    </row>
    <row r="86" spans="1:14" ht="15" x14ac:dyDescent="0.25">
      <c r="A86" s="35" t="s">
        <v>92</v>
      </c>
      <c r="B86" s="36">
        <v>610.83000000000004</v>
      </c>
      <c r="C86" s="36">
        <v>1607.67</v>
      </c>
      <c r="D86" s="11"/>
      <c r="E86" s="37">
        <v>0.06</v>
      </c>
      <c r="F86" s="37">
        <v>0.08</v>
      </c>
      <c r="G86" s="13"/>
      <c r="H86" s="19">
        <f t="shared" si="3"/>
        <v>1.352141671278362</v>
      </c>
      <c r="I86" s="20">
        <f t="shared" si="3"/>
        <v>1.6510089858793326</v>
      </c>
      <c r="K86" s="21">
        <f t="shared" si="4"/>
        <v>1.2210325448504304</v>
      </c>
      <c r="M86" s="6">
        <f t="shared" si="5"/>
        <v>6</v>
      </c>
      <c r="N86" s="6">
        <f t="shared" si="5"/>
        <v>8</v>
      </c>
    </row>
    <row r="87" spans="1:14" ht="15" x14ac:dyDescent="0.25">
      <c r="A87" s="35" t="s">
        <v>93</v>
      </c>
      <c r="B87" s="36">
        <v>759</v>
      </c>
      <c r="C87" s="36">
        <v>1392</v>
      </c>
      <c r="D87" s="11"/>
      <c r="E87" s="37">
        <v>0.1</v>
      </c>
      <c r="F87" s="37">
        <v>0.21</v>
      </c>
      <c r="G87" s="13"/>
      <c r="H87" s="19">
        <f t="shared" si="3"/>
        <v>1.6801328168234644</v>
      </c>
      <c r="I87" s="20">
        <f t="shared" si="3"/>
        <v>1.4295250320924262</v>
      </c>
      <c r="K87" s="21">
        <f t="shared" si="4"/>
        <v>0.85084049176252108</v>
      </c>
      <c r="M87" s="6">
        <f t="shared" si="5"/>
        <v>10</v>
      </c>
      <c r="N87" s="6">
        <f t="shared" si="5"/>
        <v>21</v>
      </c>
    </row>
    <row r="88" spans="1:14" ht="15" x14ac:dyDescent="0.25">
      <c r="A88" s="35" t="s">
        <v>94</v>
      </c>
      <c r="B88" s="36">
        <v>1091.67</v>
      </c>
      <c r="C88" s="36">
        <v>1330</v>
      </c>
      <c r="D88" s="11"/>
      <c r="E88" s="37">
        <v>0.05</v>
      </c>
      <c r="F88" s="37">
        <v>0.08</v>
      </c>
      <c r="G88" s="13"/>
      <c r="H88" s="19">
        <f t="shared" si="3"/>
        <v>2.4165356945213063</v>
      </c>
      <c r="I88" s="20">
        <f t="shared" si="3"/>
        <v>1.3658536585365855</v>
      </c>
      <c r="K88" s="21">
        <f t="shared" si="4"/>
        <v>0.5652114560663043</v>
      </c>
      <c r="M88" s="6">
        <f t="shared" si="5"/>
        <v>5</v>
      </c>
      <c r="N88" s="6">
        <f t="shared" si="5"/>
        <v>8</v>
      </c>
    </row>
    <row r="89" spans="1:14" ht="15" x14ac:dyDescent="0.25">
      <c r="A89" s="35" t="s">
        <v>95</v>
      </c>
      <c r="B89" s="36">
        <v>1098.83</v>
      </c>
      <c r="C89" s="36">
        <v>1120.67</v>
      </c>
      <c r="D89" s="11"/>
      <c r="E89" s="37">
        <v>0.14000000000000001</v>
      </c>
      <c r="F89" s="37">
        <v>0.09</v>
      </c>
      <c r="G89" s="13"/>
      <c r="H89" s="19">
        <f t="shared" si="3"/>
        <v>2.4323851687880462</v>
      </c>
      <c r="I89" s="20">
        <f t="shared" si="3"/>
        <v>1.1508806161745828</v>
      </c>
      <c r="K89" s="21">
        <f t="shared" si="4"/>
        <v>0.47314900244520797</v>
      </c>
      <c r="M89" s="6">
        <f t="shared" si="5"/>
        <v>14.000000000000002</v>
      </c>
      <c r="N89" s="6">
        <f t="shared" si="5"/>
        <v>9</v>
      </c>
    </row>
    <row r="90" spans="1:14" ht="15" x14ac:dyDescent="0.25">
      <c r="A90" s="35" t="s">
        <v>96</v>
      </c>
      <c r="B90" s="36">
        <v>911.17</v>
      </c>
      <c r="C90" s="36">
        <v>1287</v>
      </c>
      <c r="D90" s="11"/>
      <c r="E90" s="37">
        <v>0.47</v>
      </c>
      <c r="F90" s="37">
        <v>0.1</v>
      </c>
      <c r="G90" s="13"/>
      <c r="H90" s="19">
        <f t="shared" si="3"/>
        <v>2.0169784172661869</v>
      </c>
      <c r="I90" s="20">
        <f t="shared" si="3"/>
        <v>1.3216944801026957</v>
      </c>
      <c r="K90" s="21">
        <f t="shared" si="4"/>
        <v>0.65528439411568951</v>
      </c>
      <c r="M90" s="6">
        <f t="shared" si="5"/>
        <v>47</v>
      </c>
      <c r="N90" s="6">
        <f t="shared" si="5"/>
        <v>10</v>
      </c>
    </row>
    <row r="91" spans="1:14" ht="15" x14ac:dyDescent="0.25">
      <c r="A91" s="35" t="s">
        <v>97</v>
      </c>
      <c r="B91" s="36">
        <v>255.33</v>
      </c>
      <c r="C91" s="36">
        <v>1134.17</v>
      </c>
      <c r="D91" s="11"/>
      <c r="E91" s="37">
        <v>0.08</v>
      </c>
      <c r="F91" s="37">
        <v>0.05</v>
      </c>
      <c r="G91" s="13"/>
      <c r="H91" s="19">
        <f t="shared" si="3"/>
        <v>0.56520199225235201</v>
      </c>
      <c r="I91" s="20">
        <f t="shared" si="3"/>
        <v>1.1647445442875481</v>
      </c>
      <c r="K91" s="21">
        <f t="shared" si="4"/>
        <v>2.0607580303211521</v>
      </c>
      <c r="M91" s="6">
        <f t="shared" si="5"/>
        <v>8</v>
      </c>
      <c r="N91" s="6">
        <f t="shared" si="5"/>
        <v>5</v>
      </c>
    </row>
    <row r="92" spans="1:14" ht="15" x14ac:dyDescent="0.25">
      <c r="A92" s="35" t="s">
        <v>98</v>
      </c>
      <c r="B92" s="36">
        <v>245.67</v>
      </c>
      <c r="C92" s="36">
        <v>804.17</v>
      </c>
      <c r="D92" s="11"/>
      <c r="E92" s="37">
        <v>0.05</v>
      </c>
      <c r="F92" s="37">
        <v>0.06</v>
      </c>
      <c r="G92" s="13"/>
      <c r="H92" s="19">
        <f t="shared" si="3"/>
        <v>0.54381848367459873</v>
      </c>
      <c r="I92" s="20">
        <f t="shared" si="3"/>
        <v>0.82584852374839535</v>
      </c>
      <c r="K92" s="21">
        <f t="shared" si="4"/>
        <v>1.5186106183226997</v>
      </c>
      <c r="M92" s="6">
        <f t="shared" si="5"/>
        <v>5</v>
      </c>
      <c r="N92" s="6">
        <f t="shared" si="5"/>
        <v>6</v>
      </c>
    </row>
    <row r="93" spans="1:14" ht="15" x14ac:dyDescent="0.25">
      <c r="A93" s="35" t="s">
        <v>99</v>
      </c>
      <c r="B93" s="36">
        <v>386.67</v>
      </c>
      <c r="C93" s="36">
        <v>1039.67</v>
      </c>
      <c r="D93" s="11"/>
      <c r="E93" s="37">
        <v>0.28000000000000003</v>
      </c>
      <c r="F93" s="37">
        <v>0.12</v>
      </c>
      <c r="G93" s="13"/>
      <c r="H93" s="19">
        <f t="shared" si="3"/>
        <v>0.85593801881571674</v>
      </c>
      <c r="I93" s="20">
        <f t="shared" si="3"/>
        <v>1.0676970474967908</v>
      </c>
      <c r="K93" s="21">
        <f t="shared" si="4"/>
        <v>1.2473999565693621</v>
      </c>
      <c r="M93" s="6">
        <f t="shared" si="5"/>
        <v>28.000000000000004</v>
      </c>
      <c r="N93" s="6">
        <f t="shared" si="5"/>
        <v>12</v>
      </c>
    </row>
    <row r="94" spans="1:14" ht="15" x14ac:dyDescent="0.25">
      <c r="A94" s="35" t="s">
        <v>100</v>
      </c>
      <c r="B94" s="36">
        <v>298.83</v>
      </c>
      <c r="C94" s="36">
        <v>861.17</v>
      </c>
      <c r="D94" s="11"/>
      <c r="E94" s="37">
        <v>0.03</v>
      </c>
      <c r="F94" s="37">
        <v>0.12</v>
      </c>
      <c r="G94" s="13"/>
      <c r="H94" s="19">
        <f t="shared" si="3"/>
        <v>0.66149418926397341</v>
      </c>
      <c r="I94" s="20">
        <f t="shared" si="3"/>
        <v>0.88438510911424895</v>
      </c>
      <c r="K94" s="21">
        <f t="shared" si="4"/>
        <v>1.3369506844773349</v>
      </c>
      <c r="M94" s="6">
        <f t="shared" si="5"/>
        <v>3</v>
      </c>
      <c r="N94" s="6">
        <f t="shared" si="5"/>
        <v>12</v>
      </c>
    </row>
    <row r="95" spans="1:14" ht="15" x14ac:dyDescent="0.25">
      <c r="A95" s="35" t="s">
        <v>101</v>
      </c>
      <c r="B95" s="36">
        <v>422.33</v>
      </c>
      <c r="C95" s="36">
        <v>1176.83</v>
      </c>
      <c r="D95" s="11"/>
      <c r="E95" s="37">
        <v>0.3</v>
      </c>
      <c r="F95" s="37">
        <v>0.11</v>
      </c>
      <c r="G95" s="13"/>
      <c r="H95" s="19">
        <f t="shared" si="3"/>
        <v>0.93487548422800215</v>
      </c>
      <c r="I95" s="20">
        <f t="shared" si="3"/>
        <v>1.2085545571245186</v>
      </c>
      <c r="K95" s="21">
        <f t="shared" si="4"/>
        <v>1.2927438760708483</v>
      </c>
      <c r="M95" s="6">
        <f t="shared" si="5"/>
        <v>30</v>
      </c>
      <c r="N95" s="6">
        <f t="shared" si="5"/>
        <v>11</v>
      </c>
    </row>
    <row r="96" spans="1:14" ht="15" x14ac:dyDescent="0.25">
      <c r="A96" s="35" t="s">
        <v>102</v>
      </c>
      <c r="B96" s="36">
        <v>264.67</v>
      </c>
      <c r="C96" s="36">
        <v>601.16999999999996</v>
      </c>
      <c r="D96" s="11"/>
      <c r="E96" s="37">
        <v>0.1</v>
      </c>
      <c r="F96" s="37">
        <v>0.09</v>
      </c>
      <c r="G96" s="13"/>
      <c r="H96" s="19">
        <f t="shared" si="3"/>
        <v>0.58587714443829553</v>
      </c>
      <c r="I96" s="20">
        <f t="shared" si="3"/>
        <v>0.61737612323491653</v>
      </c>
      <c r="K96" s="21">
        <f t="shared" si="4"/>
        <v>1.0537637951840917</v>
      </c>
      <c r="M96" s="6">
        <f t="shared" si="5"/>
        <v>10</v>
      </c>
      <c r="N96" s="6">
        <f t="shared" si="5"/>
        <v>9</v>
      </c>
    </row>
    <row r="97" spans="1:14" ht="15" x14ac:dyDescent="0.25">
      <c r="A97" s="35" t="s">
        <v>103</v>
      </c>
      <c r="B97" s="36">
        <v>443</v>
      </c>
      <c r="C97" s="36">
        <v>470.83</v>
      </c>
      <c r="D97" s="11"/>
      <c r="E97" s="37">
        <v>0.45</v>
      </c>
      <c r="F97" s="37">
        <v>0.04</v>
      </c>
      <c r="G97" s="13"/>
      <c r="H97" s="19">
        <f t="shared" si="3"/>
        <v>0.98063087991145548</v>
      </c>
      <c r="I97" s="20">
        <f t="shared" si="3"/>
        <v>0.48352246469833116</v>
      </c>
      <c r="K97" s="21">
        <f t="shared" si="4"/>
        <v>0.49307285198074741</v>
      </c>
      <c r="M97" s="6">
        <f t="shared" si="5"/>
        <v>45</v>
      </c>
      <c r="N97" s="6">
        <f t="shared" si="5"/>
        <v>4</v>
      </c>
    </row>
    <row r="98" spans="1:14" ht="15" x14ac:dyDescent="0.25">
      <c r="A98" s="35" t="s">
        <v>104</v>
      </c>
      <c r="B98" s="36">
        <v>687.33</v>
      </c>
      <c r="C98" s="36">
        <v>472</v>
      </c>
      <c r="D98" s="11"/>
      <c r="E98" s="37">
        <v>0.45</v>
      </c>
      <c r="F98" s="37">
        <v>0.06</v>
      </c>
      <c r="G98" s="13"/>
      <c r="H98" s="19">
        <f t="shared" si="3"/>
        <v>1.5214831211953515</v>
      </c>
      <c r="I98" s="20">
        <f t="shared" si="3"/>
        <v>0.48472400513478819</v>
      </c>
      <c r="K98" s="21">
        <f t="shared" si="4"/>
        <v>0.31858651494862811</v>
      </c>
      <c r="M98" s="6">
        <f t="shared" si="5"/>
        <v>45</v>
      </c>
      <c r="N98" s="6">
        <f t="shared" si="5"/>
        <v>6</v>
      </c>
    </row>
    <row r="99" spans="1:14" ht="15" x14ac:dyDescent="0.25">
      <c r="A99" s="35" t="s">
        <v>105</v>
      </c>
      <c r="B99" s="36">
        <v>7584.17</v>
      </c>
      <c r="C99" s="36">
        <v>7330.33</v>
      </c>
      <c r="D99" s="11"/>
      <c r="E99" s="37">
        <v>0.3</v>
      </c>
      <c r="F99" s="37">
        <v>0.48</v>
      </c>
      <c r="G99" s="13"/>
      <c r="H99" s="19">
        <f t="shared" si="3"/>
        <v>16.788422800221362</v>
      </c>
      <c r="I99" s="20">
        <f t="shared" si="3"/>
        <v>7.5279383825417199</v>
      </c>
      <c r="K99" s="21">
        <f t="shared" si="4"/>
        <v>0.44840057175844183</v>
      </c>
      <c r="M99" s="6">
        <f t="shared" si="5"/>
        <v>30</v>
      </c>
      <c r="N99" s="6">
        <f t="shared" si="5"/>
        <v>48</v>
      </c>
    </row>
    <row r="100" spans="1:14" ht="15" x14ac:dyDescent="0.25">
      <c r="A100" s="35" t="s">
        <v>106</v>
      </c>
      <c r="B100" s="36">
        <v>1341.5</v>
      </c>
      <c r="C100" s="36">
        <v>832.33</v>
      </c>
      <c r="D100" s="11"/>
      <c r="E100" s="37">
        <v>0.22</v>
      </c>
      <c r="F100" s="37">
        <v>0.11</v>
      </c>
      <c r="G100" s="13"/>
      <c r="H100" s="19">
        <f t="shared" si="3"/>
        <v>2.9695628112894301</v>
      </c>
      <c r="I100" s="20">
        <f t="shared" si="3"/>
        <v>0.85476765083440309</v>
      </c>
      <c r="K100" s="21">
        <f t="shared" si="4"/>
        <v>0.28784292677185358</v>
      </c>
      <c r="M100" s="6">
        <f t="shared" si="5"/>
        <v>22</v>
      </c>
      <c r="N100" s="6">
        <f t="shared" si="5"/>
        <v>11</v>
      </c>
    </row>
    <row r="101" spans="1:14" ht="15" x14ac:dyDescent="0.25">
      <c r="A101" s="35" t="s">
        <v>107</v>
      </c>
      <c r="B101" s="36">
        <v>1201.83</v>
      </c>
      <c r="C101" s="36">
        <v>819</v>
      </c>
      <c r="D101" s="11"/>
      <c r="E101" s="37">
        <v>0.23</v>
      </c>
      <c r="F101" s="37">
        <v>0.09</v>
      </c>
      <c r="G101" s="13"/>
      <c r="H101" s="19">
        <f t="shared" si="3"/>
        <v>2.6603873824017708</v>
      </c>
      <c r="I101" s="20">
        <f t="shared" si="3"/>
        <v>0.84107830551989726</v>
      </c>
      <c r="K101" s="21">
        <f t="shared" si="4"/>
        <v>0.31614881016334556</v>
      </c>
      <c r="M101" s="6">
        <f t="shared" si="5"/>
        <v>23</v>
      </c>
      <c r="N101" s="6">
        <f t="shared" si="5"/>
        <v>9</v>
      </c>
    </row>
    <row r="102" spans="1:14" ht="15" x14ac:dyDescent="0.25">
      <c r="A102" s="35" t="s">
        <v>108</v>
      </c>
      <c r="B102" s="36">
        <v>1294.83</v>
      </c>
      <c r="C102" s="36">
        <v>1014.83</v>
      </c>
      <c r="D102" s="11"/>
      <c r="E102" s="37">
        <v>0.15</v>
      </c>
      <c r="F102" s="37">
        <v>0.02</v>
      </c>
      <c r="G102" s="13"/>
      <c r="H102" s="19">
        <f t="shared" si="3"/>
        <v>2.8662534587714443</v>
      </c>
      <c r="I102" s="20">
        <f t="shared" si="3"/>
        <v>1.0421874197689345</v>
      </c>
      <c r="K102" s="21">
        <f t="shared" si="4"/>
        <v>0.36360616210669827</v>
      </c>
      <c r="M102" s="6">
        <f t="shared" si="5"/>
        <v>15</v>
      </c>
      <c r="N102" s="6">
        <f t="shared" si="5"/>
        <v>2</v>
      </c>
    </row>
    <row r="103" spans="1:14" ht="15" x14ac:dyDescent="0.25">
      <c r="A103" s="35" t="s">
        <v>109</v>
      </c>
      <c r="B103" s="36">
        <v>1270.83</v>
      </c>
      <c r="C103" s="36">
        <v>952.67</v>
      </c>
      <c r="D103" s="11"/>
      <c r="E103" s="37">
        <v>0.11</v>
      </c>
      <c r="F103" s="37">
        <v>0.1</v>
      </c>
      <c r="G103" s="13"/>
      <c r="H103" s="19">
        <f t="shared" si="3"/>
        <v>2.8131267293857221</v>
      </c>
      <c r="I103" s="20">
        <f t="shared" si="3"/>
        <v>0.97835173299101408</v>
      </c>
      <c r="K103" s="21">
        <f t="shared" si="4"/>
        <v>0.34778089546099056</v>
      </c>
      <c r="M103" s="6">
        <f t="shared" si="5"/>
        <v>11</v>
      </c>
      <c r="N103" s="6">
        <f t="shared" si="5"/>
        <v>10</v>
      </c>
    </row>
    <row r="104" spans="1:14" ht="15" x14ac:dyDescent="0.25">
      <c r="A104" s="35" t="s">
        <v>110</v>
      </c>
      <c r="B104" s="36">
        <v>4933</v>
      </c>
      <c r="C104" s="36">
        <v>3626.67</v>
      </c>
      <c r="D104" s="11"/>
      <c r="E104" s="37">
        <v>0.26</v>
      </c>
      <c r="F104" s="37">
        <v>0.03</v>
      </c>
      <c r="G104" s="13"/>
      <c r="H104" s="19">
        <f t="shared" si="3"/>
        <v>10.919756502490316</v>
      </c>
      <c r="I104" s="20">
        <f t="shared" si="3"/>
        <v>3.7244364569961488</v>
      </c>
      <c r="K104" s="21">
        <f t="shared" si="4"/>
        <v>0.34107321497020276</v>
      </c>
      <c r="M104" s="6">
        <f t="shared" si="5"/>
        <v>26</v>
      </c>
      <c r="N104" s="6">
        <f t="shared" si="5"/>
        <v>3</v>
      </c>
    </row>
    <row r="105" spans="1:14" ht="15" x14ac:dyDescent="0.25">
      <c r="A105" s="35" t="s">
        <v>111</v>
      </c>
      <c r="B105" s="36">
        <v>1275.17</v>
      </c>
      <c r="C105" s="36">
        <v>983.67</v>
      </c>
      <c r="D105" s="11"/>
      <c r="E105" s="37">
        <v>0.23</v>
      </c>
      <c r="F105" s="37">
        <v>0.01</v>
      </c>
      <c r="G105" s="13"/>
      <c r="H105" s="19">
        <f t="shared" si="3"/>
        <v>2.8227338129496404</v>
      </c>
      <c r="I105" s="20">
        <f t="shared" si="3"/>
        <v>1.0101874197689344</v>
      </c>
      <c r="K105" s="21">
        <f t="shared" si="4"/>
        <v>0.35787555140147281</v>
      </c>
      <c r="M105" s="6">
        <f t="shared" si="5"/>
        <v>23</v>
      </c>
      <c r="N105" s="6">
        <f t="shared" si="5"/>
        <v>1</v>
      </c>
    </row>
    <row r="106" spans="1:14" ht="15" x14ac:dyDescent="0.25">
      <c r="A106" s="35" t="s">
        <v>112</v>
      </c>
      <c r="B106" s="36">
        <v>1000.5</v>
      </c>
      <c r="C106" s="36">
        <v>905.17</v>
      </c>
      <c r="D106" s="11"/>
      <c r="E106" s="37">
        <v>0.22</v>
      </c>
      <c r="F106" s="37">
        <v>0.08</v>
      </c>
      <c r="G106" s="13"/>
      <c r="H106" s="19">
        <f t="shared" si="3"/>
        <v>2.214720531267294</v>
      </c>
      <c r="I106" s="20">
        <f t="shared" si="3"/>
        <v>0.92957124518613599</v>
      </c>
      <c r="K106" s="21">
        <f t="shared" si="4"/>
        <v>0.41972394803881752</v>
      </c>
      <c r="M106" s="6">
        <f t="shared" si="5"/>
        <v>22</v>
      </c>
      <c r="N106" s="6">
        <f t="shared" si="5"/>
        <v>8</v>
      </c>
    </row>
    <row r="107" spans="1:14" ht="15" x14ac:dyDescent="0.25">
      <c r="A107" s="35" t="s">
        <v>113</v>
      </c>
      <c r="B107" s="36">
        <v>814.17</v>
      </c>
      <c r="C107" s="36">
        <v>891.33</v>
      </c>
      <c r="D107" s="11"/>
      <c r="E107" s="37">
        <v>0.51</v>
      </c>
      <c r="F107" s="37">
        <v>7.0000000000000007E-2</v>
      </c>
      <c r="G107" s="13"/>
      <c r="H107" s="19">
        <f t="shared" si="3"/>
        <v>1.8022578859988931</v>
      </c>
      <c r="I107" s="20">
        <f t="shared" si="3"/>
        <v>0.91535815147625166</v>
      </c>
      <c r="K107" s="21">
        <f t="shared" si="4"/>
        <v>0.50789521221538092</v>
      </c>
      <c r="M107" s="6">
        <f t="shared" si="5"/>
        <v>51</v>
      </c>
      <c r="N107" s="6">
        <f t="shared" si="5"/>
        <v>7.0000000000000009</v>
      </c>
    </row>
    <row r="108" spans="1:14" ht="15" x14ac:dyDescent="0.25">
      <c r="A108" s="35" t="s">
        <v>114</v>
      </c>
      <c r="B108" s="36">
        <v>6492</v>
      </c>
      <c r="C108" s="36">
        <v>9161.5</v>
      </c>
      <c r="D108" s="11"/>
      <c r="E108" s="37">
        <v>0.09</v>
      </c>
      <c r="F108" s="37">
        <v>0.03</v>
      </c>
      <c r="G108" s="13"/>
      <c r="H108" s="19">
        <f t="shared" si="3"/>
        <v>14.370780298837852</v>
      </c>
      <c r="I108" s="20">
        <f t="shared" si="3"/>
        <v>9.4084724005134781</v>
      </c>
      <c r="K108" s="21">
        <f t="shared" si="4"/>
        <v>0.65469460981700001</v>
      </c>
      <c r="M108" s="6">
        <f t="shared" si="5"/>
        <v>9</v>
      </c>
      <c r="N108" s="6">
        <f t="shared" si="5"/>
        <v>3</v>
      </c>
    </row>
    <row r="109" spans="1:14" ht="15" x14ac:dyDescent="0.25">
      <c r="A109" s="35" t="s">
        <v>115</v>
      </c>
      <c r="B109" s="36">
        <v>682.67</v>
      </c>
      <c r="C109" s="36">
        <v>855.67</v>
      </c>
      <c r="D109" s="11"/>
      <c r="E109" s="37">
        <v>0.44</v>
      </c>
      <c r="F109" s="37">
        <v>0.04</v>
      </c>
      <c r="G109" s="13"/>
      <c r="H109" s="19">
        <f t="shared" si="3"/>
        <v>1.5111676812396235</v>
      </c>
      <c r="I109" s="20">
        <f t="shared" si="3"/>
        <v>0.87873684210526315</v>
      </c>
      <c r="K109" s="21">
        <f t="shared" si="4"/>
        <v>0.5814952589407073</v>
      </c>
      <c r="M109" s="6">
        <f t="shared" si="5"/>
        <v>44</v>
      </c>
      <c r="N109" s="6">
        <f t="shared" si="5"/>
        <v>4</v>
      </c>
    </row>
    <row r="110" spans="1:14" ht="15" x14ac:dyDescent="0.25">
      <c r="A110" s="35" t="s">
        <v>116</v>
      </c>
      <c r="B110" s="36">
        <v>1788.17</v>
      </c>
      <c r="C110" s="36">
        <v>2752</v>
      </c>
      <c r="D110" s="11"/>
      <c r="E110" s="37">
        <v>0.18</v>
      </c>
      <c r="F110" s="37">
        <v>0.14000000000000001</v>
      </c>
      <c r="G110" s="13"/>
      <c r="H110" s="19">
        <f t="shared" si="3"/>
        <v>3.9583176535694524</v>
      </c>
      <c r="I110" s="20">
        <f t="shared" si="3"/>
        <v>2.8261874197689347</v>
      </c>
      <c r="K110" s="21">
        <f t="shared" si="4"/>
        <v>0.71398701850529656</v>
      </c>
      <c r="M110" s="6">
        <f t="shared" si="5"/>
        <v>18</v>
      </c>
      <c r="N110" s="6">
        <f t="shared" si="5"/>
        <v>14.000000000000002</v>
      </c>
    </row>
    <row r="111" spans="1:14" ht="15" x14ac:dyDescent="0.25">
      <c r="A111" s="35" t="s">
        <v>117</v>
      </c>
      <c r="B111" s="36">
        <v>3765.5</v>
      </c>
      <c r="C111" s="36">
        <v>5441</v>
      </c>
      <c r="D111" s="11"/>
      <c r="E111" s="37">
        <v>0.15</v>
      </c>
      <c r="F111" s="37">
        <v>0.12</v>
      </c>
      <c r="G111" s="13"/>
      <c r="H111" s="19">
        <f t="shared" si="3"/>
        <v>8.3353624792473706</v>
      </c>
      <c r="I111" s="20">
        <f t="shared" si="3"/>
        <v>5.587676508344031</v>
      </c>
      <c r="K111" s="21">
        <f t="shared" si="4"/>
        <v>0.67035795050973745</v>
      </c>
      <c r="M111" s="6">
        <f t="shared" si="5"/>
        <v>15</v>
      </c>
      <c r="N111" s="6">
        <f t="shared" si="5"/>
        <v>12</v>
      </c>
    </row>
    <row r="112" spans="1:14" ht="15" x14ac:dyDescent="0.25">
      <c r="A112" s="35" t="s">
        <v>118</v>
      </c>
      <c r="B112" s="36">
        <v>1475.67</v>
      </c>
      <c r="C112" s="36">
        <v>2952</v>
      </c>
      <c r="D112" s="11"/>
      <c r="E112" s="37">
        <v>7.0000000000000007E-2</v>
      </c>
      <c r="F112" s="37">
        <v>0.08</v>
      </c>
      <c r="G112" s="13"/>
      <c r="H112" s="19">
        <f t="shared" si="3"/>
        <v>3.2665633646928613</v>
      </c>
      <c r="I112" s="20">
        <f t="shared" si="3"/>
        <v>3.0315789473684212</v>
      </c>
      <c r="K112" s="21">
        <f t="shared" si="4"/>
        <v>0.92806371985178537</v>
      </c>
      <c r="M112" s="6">
        <f t="shared" si="5"/>
        <v>7.0000000000000009</v>
      </c>
      <c r="N112" s="6">
        <f t="shared" si="5"/>
        <v>8</v>
      </c>
    </row>
    <row r="113" spans="1:14" ht="15" x14ac:dyDescent="0.25">
      <c r="A113" s="35" t="s">
        <v>119</v>
      </c>
      <c r="B113" s="36">
        <v>1537.5</v>
      </c>
      <c r="C113" s="36">
        <v>3360</v>
      </c>
      <c r="D113" s="11"/>
      <c r="E113" s="37">
        <v>0.26</v>
      </c>
      <c r="F113" s="37">
        <v>0.08</v>
      </c>
      <c r="G113" s="13"/>
      <c r="H113" s="19">
        <f t="shared" si="3"/>
        <v>3.4034311012728278</v>
      </c>
      <c r="I113" s="20">
        <f t="shared" si="3"/>
        <v>3.4505776636713734</v>
      </c>
      <c r="K113" s="21">
        <f t="shared" si="4"/>
        <v>1.0138526566266945</v>
      </c>
      <c r="M113" s="6">
        <f t="shared" si="5"/>
        <v>26</v>
      </c>
      <c r="N113" s="6">
        <f t="shared" si="5"/>
        <v>8</v>
      </c>
    </row>
    <row r="114" spans="1:14" ht="15" x14ac:dyDescent="0.25">
      <c r="A114" s="35" t="s">
        <v>120</v>
      </c>
      <c r="B114" s="36">
        <v>847.5</v>
      </c>
      <c r="C114" s="36">
        <v>1167.67</v>
      </c>
      <c r="D114" s="11"/>
      <c r="E114" s="37">
        <v>0.21</v>
      </c>
      <c r="F114" s="37">
        <v>0.12</v>
      </c>
      <c r="G114" s="13"/>
      <c r="H114" s="19">
        <f t="shared" si="3"/>
        <v>1.8760376314333149</v>
      </c>
      <c r="I114" s="20">
        <f t="shared" si="3"/>
        <v>1.1991476251604622</v>
      </c>
      <c r="K114" s="21">
        <f t="shared" si="4"/>
        <v>0.63919166922270065</v>
      </c>
      <c r="M114" s="6">
        <f t="shared" si="5"/>
        <v>21</v>
      </c>
      <c r="N114" s="6">
        <f t="shared" si="5"/>
        <v>12</v>
      </c>
    </row>
    <row r="115" spans="1:14" ht="15" x14ac:dyDescent="0.25">
      <c r="A115" s="35" t="s">
        <v>121</v>
      </c>
      <c r="B115" s="36">
        <v>928.67</v>
      </c>
      <c r="C115" s="36">
        <v>2417.33</v>
      </c>
      <c r="D115" s="11"/>
      <c r="E115" s="37">
        <v>0.26</v>
      </c>
      <c r="F115" s="37">
        <v>0.05</v>
      </c>
      <c r="G115" s="13"/>
      <c r="H115" s="19">
        <f t="shared" si="3"/>
        <v>2.0557166574432761</v>
      </c>
      <c r="I115" s="20">
        <f t="shared" si="3"/>
        <v>2.4824955070603338</v>
      </c>
      <c r="K115" s="21">
        <f t="shared" si="4"/>
        <v>1.207605872176883</v>
      </c>
      <c r="M115" s="6">
        <f t="shared" si="5"/>
        <v>26</v>
      </c>
      <c r="N115" s="6">
        <f t="shared" si="5"/>
        <v>5</v>
      </c>
    </row>
    <row r="116" spans="1:14" ht="15" x14ac:dyDescent="0.25">
      <c r="A116" s="35" t="s">
        <v>122</v>
      </c>
      <c r="B116" s="36">
        <v>806.83</v>
      </c>
      <c r="C116" s="36">
        <v>1381.33</v>
      </c>
      <c r="D116" s="11"/>
      <c r="E116" s="37">
        <v>0.28000000000000003</v>
      </c>
      <c r="F116" s="37">
        <v>0.05</v>
      </c>
      <c r="G116" s="13"/>
      <c r="H116" s="19">
        <f t="shared" si="3"/>
        <v>1.7860099612617599</v>
      </c>
      <c r="I116" s="20">
        <f t="shared" si="3"/>
        <v>1.4185673940949934</v>
      </c>
      <c r="K116" s="21">
        <f t="shared" si="4"/>
        <v>0.79426622743627928</v>
      </c>
      <c r="M116" s="6">
        <f t="shared" si="5"/>
        <v>28.000000000000004</v>
      </c>
      <c r="N116" s="6">
        <f t="shared" si="5"/>
        <v>5</v>
      </c>
    </row>
    <row r="117" spans="1:14" ht="15" x14ac:dyDescent="0.25">
      <c r="A117" s="35" t="s">
        <v>123</v>
      </c>
      <c r="B117" s="36">
        <v>826.17</v>
      </c>
      <c r="C117" s="36">
        <v>985.83</v>
      </c>
      <c r="D117" s="11"/>
      <c r="E117" s="37">
        <v>0.1</v>
      </c>
      <c r="F117" s="37">
        <v>0.05</v>
      </c>
      <c r="G117" s="13"/>
      <c r="H117" s="19">
        <f t="shared" si="3"/>
        <v>1.8288212506917543</v>
      </c>
      <c r="I117" s="20">
        <f t="shared" si="3"/>
        <v>1.012405648267009</v>
      </c>
      <c r="K117" s="21">
        <f t="shared" si="4"/>
        <v>0.55358370747500063</v>
      </c>
      <c r="M117" s="6">
        <f t="shared" si="5"/>
        <v>10</v>
      </c>
      <c r="N117" s="6">
        <f t="shared" si="5"/>
        <v>5</v>
      </c>
    </row>
    <row r="118" spans="1:14" ht="15" x14ac:dyDescent="0.25">
      <c r="A118" s="35" t="s">
        <v>124</v>
      </c>
      <c r="B118" s="36">
        <v>1419.5</v>
      </c>
      <c r="C118" s="36">
        <v>2059.17</v>
      </c>
      <c r="D118" s="11"/>
      <c r="E118" s="37">
        <v>0.06</v>
      </c>
      <c r="F118" s="37">
        <v>0.06</v>
      </c>
      <c r="G118" s="13"/>
      <c r="H118" s="19">
        <f t="shared" si="3"/>
        <v>3.1422246817930271</v>
      </c>
      <c r="I118" s="20">
        <f t="shared" si="3"/>
        <v>2.1146803594351735</v>
      </c>
      <c r="K118" s="21">
        <f t="shared" si="4"/>
        <v>0.67298827219079937</v>
      </c>
      <c r="M118" s="6">
        <f t="shared" si="5"/>
        <v>6</v>
      </c>
      <c r="N118" s="6">
        <f t="shared" si="5"/>
        <v>6</v>
      </c>
    </row>
    <row r="119" spans="1:14" ht="15" x14ac:dyDescent="0.25">
      <c r="A119" s="35" t="s">
        <v>125</v>
      </c>
      <c r="B119" s="36">
        <v>750.83</v>
      </c>
      <c r="C119" s="36">
        <v>1657.67</v>
      </c>
      <c r="D119" s="11"/>
      <c r="E119" s="37">
        <v>0.65</v>
      </c>
      <c r="F119" s="37">
        <v>0.08</v>
      </c>
      <c r="G119" s="13"/>
      <c r="H119" s="19">
        <f t="shared" si="3"/>
        <v>1.6620475926950748</v>
      </c>
      <c r="I119" s="20">
        <f t="shared" si="3"/>
        <v>1.7023568677792043</v>
      </c>
      <c r="K119" s="21">
        <f t="shared" si="4"/>
        <v>1.0242527802821617</v>
      </c>
      <c r="M119" s="6">
        <f t="shared" si="5"/>
        <v>65</v>
      </c>
      <c r="N119" s="6">
        <f t="shared" si="5"/>
        <v>8</v>
      </c>
    </row>
    <row r="120" spans="1:14" ht="15" x14ac:dyDescent="0.25">
      <c r="A120" s="35" t="s">
        <v>126</v>
      </c>
      <c r="B120" s="36">
        <v>284.33</v>
      </c>
      <c r="C120" s="36">
        <v>1313.83</v>
      </c>
      <c r="D120" s="11"/>
      <c r="E120" s="37">
        <v>0.12</v>
      </c>
      <c r="F120" s="37">
        <v>0.05</v>
      </c>
      <c r="G120" s="13"/>
      <c r="H120" s="19">
        <f t="shared" si="3"/>
        <v>0.62939679026009954</v>
      </c>
      <c r="I120" s="20">
        <f t="shared" si="3"/>
        <v>1.3492477535301668</v>
      </c>
      <c r="K120" s="21">
        <f t="shared" si="4"/>
        <v>2.1437156566568878</v>
      </c>
      <c r="M120" s="6">
        <f t="shared" si="5"/>
        <v>12</v>
      </c>
      <c r="N120" s="6">
        <f t="shared" si="5"/>
        <v>5</v>
      </c>
    </row>
    <row r="121" spans="1:14" ht="15" x14ac:dyDescent="0.25">
      <c r="A121" s="35" t="s">
        <v>127</v>
      </c>
      <c r="B121" s="36">
        <v>263.83</v>
      </c>
      <c r="C121" s="36">
        <v>1559.5</v>
      </c>
      <c r="D121" s="11"/>
      <c r="E121" s="37">
        <v>0.05</v>
      </c>
      <c r="F121" s="37">
        <v>0.09</v>
      </c>
      <c r="G121" s="13"/>
      <c r="H121" s="19">
        <f t="shared" si="3"/>
        <v>0.58401770890979521</v>
      </c>
      <c r="I121" s="20">
        <f t="shared" si="3"/>
        <v>1.6015404364569961</v>
      </c>
      <c r="K121" s="21">
        <f t="shared" si="4"/>
        <v>2.7422806055772582</v>
      </c>
      <c r="M121" s="6">
        <f t="shared" si="5"/>
        <v>5</v>
      </c>
      <c r="N121" s="6">
        <f t="shared" si="5"/>
        <v>9</v>
      </c>
    </row>
    <row r="122" spans="1:14" ht="15" x14ac:dyDescent="0.25">
      <c r="A122" s="35" t="s">
        <v>128</v>
      </c>
      <c r="B122" s="36">
        <v>222.67</v>
      </c>
      <c r="C122" s="36">
        <v>1368.83</v>
      </c>
      <c r="D122" s="11"/>
      <c r="E122" s="37">
        <v>0.06</v>
      </c>
      <c r="F122" s="37">
        <v>0.09</v>
      </c>
      <c r="G122" s="13"/>
      <c r="H122" s="19">
        <f t="shared" si="3"/>
        <v>0.49290536801328166</v>
      </c>
      <c r="I122" s="20">
        <f t="shared" si="3"/>
        <v>1.4057304236200256</v>
      </c>
      <c r="K122" s="21">
        <f t="shared" si="4"/>
        <v>2.8519276008009458</v>
      </c>
      <c r="M122" s="6">
        <f t="shared" si="5"/>
        <v>6</v>
      </c>
      <c r="N122" s="6">
        <f t="shared" si="5"/>
        <v>9</v>
      </c>
    </row>
    <row r="123" spans="1:14" ht="15" x14ac:dyDescent="0.25">
      <c r="A123" s="35" t="s">
        <v>129</v>
      </c>
      <c r="B123" s="36">
        <v>671.5</v>
      </c>
      <c r="C123" s="36">
        <v>1313.17</v>
      </c>
      <c r="D123" s="11"/>
      <c r="E123" s="37">
        <v>0.1</v>
      </c>
      <c r="F123" s="37">
        <v>0.05</v>
      </c>
      <c r="G123" s="13"/>
      <c r="H123" s="19">
        <f t="shared" si="3"/>
        <v>1.4864416159380187</v>
      </c>
      <c r="I123" s="20">
        <f t="shared" si="3"/>
        <v>1.3485699614890887</v>
      </c>
      <c r="K123" s="21">
        <f t="shared" si="4"/>
        <v>0.90724717811272648</v>
      </c>
      <c r="M123" s="6">
        <f t="shared" si="5"/>
        <v>10</v>
      </c>
      <c r="N123" s="6">
        <f t="shared" si="5"/>
        <v>5</v>
      </c>
    </row>
    <row r="124" spans="1:14" ht="15" x14ac:dyDescent="0.25">
      <c r="A124" s="35" t="s">
        <v>130</v>
      </c>
      <c r="B124" s="36">
        <v>354.17</v>
      </c>
      <c r="C124" s="36">
        <v>699.33</v>
      </c>
      <c r="D124" s="11"/>
      <c r="E124" s="37">
        <v>0.36</v>
      </c>
      <c r="F124" s="37">
        <v>0.19</v>
      </c>
      <c r="G124" s="13"/>
      <c r="H124" s="19">
        <f t="shared" si="3"/>
        <v>0.78399557277255127</v>
      </c>
      <c r="I124" s="20">
        <f t="shared" si="3"/>
        <v>0.71818228498074455</v>
      </c>
      <c r="K124" s="21">
        <f t="shared" si="4"/>
        <v>0.91605400581656071</v>
      </c>
      <c r="M124" s="6">
        <f t="shared" si="5"/>
        <v>36</v>
      </c>
      <c r="N124" s="6">
        <f t="shared" si="5"/>
        <v>19</v>
      </c>
    </row>
    <row r="125" spans="1:14" ht="15" x14ac:dyDescent="0.25">
      <c r="A125" s="35" t="s">
        <v>131</v>
      </c>
      <c r="B125" s="36">
        <v>769.83</v>
      </c>
      <c r="C125" s="36">
        <v>1058.67</v>
      </c>
      <c r="D125" s="11"/>
      <c r="E125" s="37">
        <v>0.4</v>
      </c>
      <c r="F125" s="37">
        <v>0.11</v>
      </c>
      <c r="G125" s="13"/>
      <c r="H125" s="19">
        <f t="shared" si="3"/>
        <v>1.7041062534587714</v>
      </c>
      <c r="I125" s="20">
        <f t="shared" si="3"/>
        <v>1.0872092426187421</v>
      </c>
      <c r="K125" s="21">
        <f t="shared" si="4"/>
        <v>0.63799381078032391</v>
      </c>
      <c r="M125" s="6">
        <f t="shared" si="5"/>
        <v>40</v>
      </c>
      <c r="N125" s="6">
        <f t="shared" si="5"/>
        <v>11</v>
      </c>
    </row>
    <row r="126" spans="1:14" ht="15" x14ac:dyDescent="0.25">
      <c r="A126" s="35" t="s">
        <v>132</v>
      </c>
      <c r="B126" s="36">
        <v>765.67</v>
      </c>
      <c r="C126" s="36">
        <v>829.5</v>
      </c>
      <c r="D126" s="11"/>
      <c r="E126" s="37">
        <v>0.2</v>
      </c>
      <c r="F126" s="37">
        <v>0.15</v>
      </c>
      <c r="G126" s="13"/>
      <c r="H126" s="19">
        <f t="shared" si="3"/>
        <v>1.6948976203652462</v>
      </c>
      <c r="I126" s="20">
        <f t="shared" si="3"/>
        <v>0.85186136071887031</v>
      </c>
      <c r="K126" s="21">
        <f t="shared" si="4"/>
        <v>0.50260343190245105</v>
      </c>
      <c r="M126" s="6">
        <f t="shared" si="5"/>
        <v>20</v>
      </c>
      <c r="N126" s="6">
        <f t="shared" si="5"/>
        <v>15</v>
      </c>
    </row>
    <row r="127" spans="1:14" ht="15" x14ac:dyDescent="0.25">
      <c r="A127" s="35" t="s">
        <v>133</v>
      </c>
      <c r="B127" s="36">
        <v>736.33</v>
      </c>
      <c r="C127" s="36">
        <v>562</v>
      </c>
      <c r="D127" s="11"/>
      <c r="E127" s="37">
        <v>0.35</v>
      </c>
      <c r="F127" s="37">
        <v>0.1</v>
      </c>
      <c r="G127" s="13"/>
      <c r="H127" s="19">
        <f t="shared" si="3"/>
        <v>1.6299501936912009</v>
      </c>
      <c r="I127" s="20">
        <f t="shared" si="3"/>
        <v>0.57715019255455713</v>
      </c>
      <c r="K127" s="21">
        <f t="shared" si="4"/>
        <v>0.35409069233430823</v>
      </c>
      <c r="M127" s="6">
        <f t="shared" si="5"/>
        <v>35</v>
      </c>
      <c r="N127" s="6">
        <f t="shared" si="5"/>
        <v>10</v>
      </c>
    </row>
    <row r="128" spans="1:14" ht="15" x14ac:dyDescent="0.25">
      <c r="A128" s="35" t="s">
        <v>134</v>
      </c>
      <c r="B128" s="36">
        <v>743.33</v>
      </c>
      <c r="C128" s="36">
        <v>675</v>
      </c>
      <c r="D128" s="11"/>
      <c r="E128" s="37">
        <v>0.3</v>
      </c>
      <c r="F128" s="37">
        <v>0.14000000000000001</v>
      </c>
      <c r="G128" s="13"/>
      <c r="H128" s="19">
        <f t="shared" si="3"/>
        <v>1.6454454897620365</v>
      </c>
      <c r="I128" s="20">
        <f t="shared" si="3"/>
        <v>0.69319640564826701</v>
      </c>
      <c r="K128" s="21">
        <f t="shared" si="4"/>
        <v>0.42128190205104682</v>
      </c>
      <c r="M128" s="6">
        <f t="shared" si="5"/>
        <v>30</v>
      </c>
      <c r="N128" s="6">
        <f t="shared" si="5"/>
        <v>14.000000000000002</v>
      </c>
    </row>
    <row r="129" spans="1:14" ht="15" x14ac:dyDescent="0.25">
      <c r="A129" s="35" t="s">
        <v>135</v>
      </c>
      <c r="B129" s="36">
        <v>573.33000000000004</v>
      </c>
      <c r="C129" s="36">
        <v>586.33000000000004</v>
      </c>
      <c r="D129" s="11"/>
      <c r="E129" s="37">
        <v>0.08</v>
      </c>
      <c r="F129" s="37">
        <v>0.05</v>
      </c>
      <c r="G129" s="13"/>
      <c r="H129" s="19">
        <f t="shared" si="3"/>
        <v>1.2691311566131711</v>
      </c>
      <c r="I129" s="20">
        <f t="shared" si="3"/>
        <v>0.60213607188703466</v>
      </c>
      <c r="K129" s="21">
        <f t="shared" si="4"/>
        <v>0.47444747436026002</v>
      </c>
      <c r="M129" s="6">
        <f t="shared" si="5"/>
        <v>8</v>
      </c>
      <c r="N129" s="6">
        <f t="shared" si="5"/>
        <v>5</v>
      </c>
    </row>
    <row r="130" spans="1:14" ht="15" x14ac:dyDescent="0.25">
      <c r="A130" s="35" t="s">
        <v>136</v>
      </c>
      <c r="B130" s="36">
        <v>531.33000000000004</v>
      </c>
      <c r="C130" s="36">
        <v>597.83000000000004</v>
      </c>
      <c r="D130" s="11"/>
      <c r="E130" s="37">
        <v>0.14000000000000001</v>
      </c>
      <c r="F130" s="37">
        <v>0.02</v>
      </c>
      <c r="G130" s="13"/>
      <c r="H130" s="19">
        <f t="shared" si="3"/>
        <v>1.1761593801881574</v>
      </c>
      <c r="I130" s="20">
        <f t="shared" si="3"/>
        <v>0.61394608472400514</v>
      </c>
      <c r="K130" s="21">
        <f t="shared" si="4"/>
        <v>0.52199225297662333</v>
      </c>
      <c r="M130" s="6">
        <f t="shared" si="5"/>
        <v>14.000000000000002</v>
      </c>
      <c r="N130" s="6">
        <f t="shared" si="5"/>
        <v>2</v>
      </c>
    </row>
    <row r="131" spans="1:14" ht="15" x14ac:dyDescent="0.25">
      <c r="A131" s="35" t="s">
        <v>137</v>
      </c>
      <c r="B131" s="36">
        <v>988.67</v>
      </c>
      <c r="C131" s="36">
        <v>750.17</v>
      </c>
      <c r="D131" s="11"/>
      <c r="E131" s="37">
        <v>0.2</v>
      </c>
      <c r="F131" s="37">
        <v>0.12</v>
      </c>
      <c r="G131" s="13"/>
      <c r="H131" s="19">
        <f t="shared" si="3"/>
        <v>2.1885334809075814</v>
      </c>
      <c r="I131" s="20">
        <f t="shared" si="3"/>
        <v>0.77039281129653403</v>
      </c>
      <c r="K131" s="21">
        <f t="shared" si="4"/>
        <v>0.35201326277039791</v>
      </c>
      <c r="M131" s="6">
        <f t="shared" si="5"/>
        <v>20</v>
      </c>
      <c r="N131" s="6">
        <f t="shared" si="5"/>
        <v>12</v>
      </c>
    </row>
    <row r="132" spans="1:14" ht="15" x14ac:dyDescent="0.25">
      <c r="A132" s="35" t="s">
        <v>138</v>
      </c>
      <c r="B132" s="36">
        <v>1122.5</v>
      </c>
      <c r="C132" s="36">
        <v>808.67</v>
      </c>
      <c r="D132" s="11"/>
      <c r="E132" s="37">
        <v>0.09</v>
      </c>
      <c r="F132" s="37">
        <v>0.08</v>
      </c>
      <c r="G132" s="13"/>
      <c r="H132" s="19">
        <f t="shared" si="3"/>
        <v>2.4847814056447151</v>
      </c>
      <c r="I132" s="20">
        <f t="shared" si="3"/>
        <v>0.83046983311938383</v>
      </c>
      <c r="K132" s="21">
        <f t="shared" si="4"/>
        <v>0.33422249185895914</v>
      </c>
      <c r="M132" s="6">
        <f t="shared" si="5"/>
        <v>9</v>
      </c>
      <c r="N132" s="6">
        <f t="shared" si="5"/>
        <v>8</v>
      </c>
    </row>
    <row r="133" spans="1:14" ht="15" x14ac:dyDescent="0.25">
      <c r="A133" s="35" t="s">
        <v>139</v>
      </c>
      <c r="B133" s="36">
        <v>957.5</v>
      </c>
      <c r="C133" s="36">
        <v>827</v>
      </c>
      <c r="D133" s="11"/>
      <c r="E133" s="37">
        <v>0.21</v>
      </c>
      <c r="F133" s="37">
        <v>0.04</v>
      </c>
      <c r="G133" s="13"/>
      <c r="H133" s="19">
        <f t="shared" si="3"/>
        <v>2.1195351411178751</v>
      </c>
      <c r="I133" s="20">
        <f t="shared" si="3"/>
        <v>0.84929396662387679</v>
      </c>
      <c r="K133" s="21">
        <f t="shared" si="4"/>
        <v>0.40069822393977683</v>
      </c>
      <c r="M133" s="6">
        <f t="shared" si="5"/>
        <v>21</v>
      </c>
      <c r="N133" s="6">
        <f t="shared" si="5"/>
        <v>4</v>
      </c>
    </row>
    <row r="134" spans="1:14" ht="15" x14ac:dyDescent="0.25">
      <c r="A134" s="35" t="s">
        <v>140</v>
      </c>
      <c r="B134" s="36">
        <v>1482</v>
      </c>
      <c r="C134" s="36">
        <v>1011.17</v>
      </c>
      <c r="D134" s="11"/>
      <c r="E134" s="37">
        <v>0.26</v>
      </c>
      <c r="F134" s="37">
        <v>0.09</v>
      </c>
      <c r="G134" s="13"/>
      <c r="H134" s="19">
        <f t="shared" si="3"/>
        <v>3.2805755395683454</v>
      </c>
      <c r="I134" s="20">
        <f t="shared" si="3"/>
        <v>1.038428754813864</v>
      </c>
      <c r="K134" s="21">
        <f t="shared" si="4"/>
        <v>0.31653858973492782</v>
      </c>
      <c r="M134" s="6">
        <f t="shared" si="5"/>
        <v>26</v>
      </c>
      <c r="N134" s="6">
        <f t="shared" si="5"/>
        <v>9</v>
      </c>
    </row>
    <row r="135" spans="1:14" ht="15" x14ac:dyDescent="0.25">
      <c r="A135" s="35" t="s">
        <v>141</v>
      </c>
      <c r="B135" s="36">
        <v>1296.17</v>
      </c>
      <c r="C135" s="36">
        <v>712.83</v>
      </c>
      <c r="D135" s="11"/>
      <c r="E135" s="37">
        <v>0.13</v>
      </c>
      <c r="F135" s="37">
        <v>0.1</v>
      </c>
      <c r="G135" s="13"/>
      <c r="H135" s="19">
        <f t="shared" ref="H135:I146" si="6">B135/B$4</f>
        <v>2.8692197011621472</v>
      </c>
      <c r="I135" s="20">
        <f t="shared" si="6"/>
        <v>0.73204621309370987</v>
      </c>
      <c r="K135" s="21">
        <f t="shared" si="4"/>
        <v>0.25513773406658341</v>
      </c>
      <c r="M135" s="6">
        <f t="shared" si="5"/>
        <v>13</v>
      </c>
      <c r="N135" s="6">
        <f t="shared" si="5"/>
        <v>10</v>
      </c>
    </row>
    <row r="136" spans="1:14" ht="15" x14ac:dyDescent="0.25">
      <c r="A136" s="35" t="s">
        <v>142</v>
      </c>
      <c r="B136" s="36">
        <v>5876.17</v>
      </c>
      <c r="C136" s="36">
        <v>6913.67</v>
      </c>
      <c r="D136" s="11"/>
      <c r="E136" s="37">
        <v>0.18</v>
      </c>
      <c r="F136" s="37">
        <v>0.16</v>
      </c>
      <c r="G136" s="13"/>
      <c r="H136" s="19">
        <f t="shared" si="6"/>
        <v>13.007570558937466</v>
      </c>
      <c r="I136" s="20">
        <f t="shared" si="6"/>
        <v>7.1000462130937096</v>
      </c>
      <c r="K136" s="21">
        <f t="shared" ref="K136:K146" si="7">I136/H136</f>
        <v>0.54583953098107829</v>
      </c>
      <c r="M136" s="6">
        <f t="shared" ref="M136:N150" si="8">E136*100</f>
        <v>18</v>
      </c>
      <c r="N136" s="6">
        <f t="shared" si="8"/>
        <v>16</v>
      </c>
    </row>
    <row r="137" spans="1:14" ht="15" x14ac:dyDescent="0.25">
      <c r="A137" s="35" t="s">
        <v>143</v>
      </c>
      <c r="B137" s="36">
        <v>1313</v>
      </c>
      <c r="C137" s="36">
        <v>1118.83</v>
      </c>
      <c r="D137" s="11"/>
      <c r="E137" s="37">
        <v>0.26</v>
      </c>
      <c r="F137" s="37">
        <v>0.05</v>
      </c>
      <c r="G137" s="13"/>
      <c r="H137" s="19">
        <f t="shared" si="6"/>
        <v>2.906474820143885</v>
      </c>
      <c r="I137" s="20">
        <f t="shared" si="6"/>
        <v>1.1489910141206674</v>
      </c>
      <c r="K137" s="21">
        <f t="shared" si="7"/>
        <v>0.39532116574943754</v>
      </c>
      <c r="M137" s="6">
        <f t="shared" si="8"/>
        <v>26</v>
      </c>
      <c r="N137" s="6">
        <f t="shared" si="8"/>
        <v>5</v>
      </c>
    </row>
    <row r="138" spans="1:14" ht="15" x14ac:dyDescent="0.25">
      <c r="A138" s="35" t="s">
        <v>144</v>
      </c>
      <c r="B138" s="36">
        <v>997.33</v>
      </c>
      <c r="C138" s="36">
        <v>1018.17</v>
      </c>
      <c r="D138" s="11"/>
      <c r="E138" s="37">
        <v>0.37</v>
      </c>
      <c r="F138" s="37">
        <v>0.04</v>
      </c>
      <c r="G138" s="13"/>
      <c r="H138" s="19">
        <f t="shared" si="6"/>
        <v>2.2077033757609299</v>
      </c>
      <c r="I138" s="20">
        <f t="shared" si="6"/>
        <v>1.0456174582798459</v>
      </c>
      <c r="K138" s="21">
        <f t="shared" si="7"/>
        <v>0.47362225820733389</v>
      </c>
      <c r="M138" s="6">
        <f t="shared" si="8"/>
        <v>37</v>
      </c>
      <c r="N138" s="6">
        <f t="shared" si="8"/>
        <v>4</v>
      </c>
    </row>
    <row r="139" spans="1:14" ht="15" x14ac:dyDescent="0.25">
      <c r="A139" s="35" t="s">
        <v>145</v>
      </c>
      <c r="B139" s="36">
        <v>1432.67</v>
      </c>
      <c r="C139" s="36">
        <v>1084.33</v>
      </c>
      <c r="D139" s="11"/>
      <c r="E139" s="37">
        <v>0.32</v>
      </c>
      <c r="F139" s="37">
        <v>0.03</v>
      </c>
      <c r="G139" s="13"/>
      <c r="H139" s="19">
        <f t="shared" si="6"/>
        <v>3.1713779745434425</v>
      </c>
      <c r="I139" s="20">
        <f t="shared" si="6"/>
        <v>1.113560975609756</v>
      </c>
      <c r="K139" s="21">
        <f t="shared" si="7"/>
        <v>0.35112843204067035</v>
      </c>
      <c r="M139" s="6">
        <f t="shared" si="8"/>
        <v>32</v>
      </c>
      <c r="N139" s="6">
        <f t="shared" si="8"/>
        <v>3</v>
      </c>
    </row>
    <row r="140" spans="1:14" ht="15" x14ac:dyDescent="0.25">
      <c r="A140" s="35" t="s">
        <v>146</v>
      </c>
      <c r="B140" s="36">
        <v>1070.67</v>
      </c>
      <c r="C140" s="36">
        <v>1255.83</v>
      </c>
      <c r="D140" s="11"/>
      <c r="E140" s="37">
        <v>0.47</v>
      </c>
      <c r="F140" s="37">
        <v>0.08</v>
      </c>
      <c r="G140" s="13"/>
      <c r="H140" s="19">
        <f t="shared" si="6"/>
        <v>2.3700498063087991</v>
      </c>
      <c r="I140" s="20">
        <f t="shared" si="6"/>
        <v>1.2896842105263158</v>
      </c>
      <c r="K140" s="21">
        <f t="shared" si="7"/>
        <v>0.54415911728661781</v>
      </c>
      <c r="M140" s="6">
        <f t="shared" si="8"/>
        <v>47</v>
      </c>
      <c r="N140" s="6">
        <f t="shared" si="8"/>
        <v>8</v>
      </c>
    </row>
    <row r="141" spans="1:14" ht="15" x14ac:dyDescent="0.25">
      <c r="A141" s="35" t="s">
        <v>147</v>
      </c>
      <c r="B141" s="36">
        <v>776.5</v>
      </c>
      <c r="C141" s="36">
        <v>1220</v>
      </c>
      <c r="D141" s="11"/>
      <c r="E141" s="37">
        <v>0.23</v>
      </c>
      <c r="F141" s="37">
        <v>0.12</v>
      </c>
      <c r="G141" s="13"/>
      <c r="H141" s="19">
        <f t="shared" si="6"/>
        <v>1.7188710570005534</v>
      </c>
      <c r="I141" s="20">
        <f t="shared" si="6"/>
        <v>1.2528883183568678</v>
      </c>
      <c r="K141" s="21">
        <f t="shared" si="7"/>
        <v>0.72890186454309724</v>
      </c>
      <c r="M141" s="6">
        <f t="shared" si="8"/>
        <v>23</v>
      </c>
      <c r="N141" s="6">
        <f t="shared" si="8"/>
        <v>12</v>
      </c>
    </row>
    <row r="142" spans="1:14" ht="15" x14ac:dyDescent="0.25">
      <c r="A142" s="35" t="s">
        <v>148</v>
      </c>
      <c r="B142" s="36">
        <v>970</v>
      </c>
      <c r="C142" s="36">
        <v>1421</v>
      </c>
      <c r="D142" s="11"/>
      <c r="E142" s="37">
        <v>0.27</v>
      </c>
      <c r="F142" s="37">
        <v>0.1</v>
      </c>
      <c r="G142" s="13"/>
      <c r="H142" s="19">
        <f t="shared" si="6"/>
        <v>2.1472053126729387</v>
      </c>
      <c r="I142" s="20">
        <f t="shared" si="6"/>
        <v>1.4593068035943517</v>
      </c>
      <c r="K142" s="21">
        <f t="shared" si="7"/>
        <v>0.67963077167396735</v>
      </c>
      <c r="M142" s="6">
        <f t="shared" si="8"/>
        <v>27</v>
      </c>
      <c r="N142" s="6">
        <f t="shared" si="8"/>
        <v>10</v>
      </c>
    </row>
    <row r="143" spans="1:14" ht="15" x14ac:dyDescent="0.25">
      <c r="A143" s="35" t="s">
        <v>149</v>
      </c>
      <c r="B143" s="36">
        <v>659</v>
      </c>
      <c r="C143" s="36">
        <v>1378</v>
      </c>
      <c r="D143" s="11"/>
      <c r="E143" s="37">
        <v>0.48</v>
      </c>
      <c r="F143" s="37">
        <v>0.1</v>
      </c>
      <c r="G143" s="13"/>
      <c r="H143" s="19">
        <f t="shared" si="6"/>
        <v>1.4587714443829551</v>
      </c>
      <c r="I143" s="20">
        <f t="shared" si="6"/>
        <v>1.4151476251604622</v>
      </c>
      <c r="K143" s="21">
        <f t="shared" si="7"/>
        <v>0.97009550783951259</v>
      </c>
      <c r="M143" s="6">
        <f t="shared" si="8"/>
        <v>48</v>
      </c>
      <c r="N143" s="6">
        <f t="shared" si="8"/>
        <v>10</v>
      </c>
    </row>
    <row r="144" spans="1:14" ht="15" x14ac:dyDescent="0.25">
      <c r="A144" s="35" t="s">
        <v>150</v>
      </c>
      <c r="B144" s="36">
        <v>645.5</v>
      </c>
      <c r="C144" s="36">
        <v>1749.33</v>
      </c>
      <c r="D144" s="11"/>
      <c r="E144" s="37">
        <v>0.48</v>
      </c>
      <c r="F144" s="37">
        <v>0.05</v>
      </c>
      <c r="G144" s="13"/>
      <c r="H144" s="19">
        <f t="shared" si="6"/>
        <v>1.4288876591034865</v>
      </c>
      <c r="I144" s="20">
        <f t="shared" si="6"/>
        <v>1.7964878048780486</v>
      </c>
      <c r="K144" s="21">
        <f t="shared" si="7"/>
        <v>1.257263153917364</v>
      </c>
      <c r="M144" s="6">
        <f t="shared" si="8"/>
        <v>48</v>
      </c>
      <c r="N144" s="6">
        <f t="shared" si="8"/>
        <v>5</v>
      </c>
    </row>
    <row r="145" spans="1:14" ht="15" x14ac:dyDescent="0.25">
      <c r="A145" s="35" t="s">
        <v>151</v>
      </c>
      <c r="B145" s="36">
        <v>6396.17</v>
      </c>
      <c r="C145" s="36">
        <v>15036.17</v>
      </c>
      <c r="D145" s="11"/>
      <c r="E145" s="37">
        <v>0.14000000000000001</v>
      </c>
      <c r="F145" s="37">
        <v>0.11</v>
      </c>
      <c r="G145" s="13"/>
      <c r="H145" s="19">
        <f t="shared" si="6"/>
        <v>14.158649695628114</v>
      </c>
      <c r="I145" s="20">
        <f t="shared" si="6"/>
        <v>15.441509627727857</v>
      </c>
      <c r="K145" s="21">
        <f t="shared" si="7"/>
        <v>1.0906060930722696</v>
      </c>
      <c r="M145" s="6">
        <f t="shared" si="8"/>
        <v>14.000000000000002</v>
      </c>
      <c r="N145" s="6">
        <f t="shared" si="8"/>
        <v>11</v>
      </c>
    </row>
    <row r="146" spans="1:14" ht="15" x14ac:dyDescent="0.25">
      <c r="A146" s="35" t="s">
        <v>152</v>
      </c>
      <c r="B146" s="36">
        <v>751.67</v>
      </c>
      <c r="C146" s="36">
        <v>1270.5</v>
      </c>
      <c r="D146" s="11"/>
      <c r="E146" s="37">
        <v>0.18</v>
      </c>
      <c r="F146" s="37">
        <v>0.05</v>
      </c>
      <c r="G146" s="13"/>
      <c r="H146" s="19">
        <f>B146/B$4</f>
        <v>1.6639070282235748</v>
      </c>
      <c r="I146" s="20">
        <f t="shared" si="6"/>
        <v>1.304749679075738</v>
      </c>
      <c r="K146" s="21">
        <f t="shared" si="7"/>
        <v>0.7841481867341582</v>
      </c>
      <c r="M146" s="6">
        <f t="shared" si="8"/>
        <v>18</v>
      </c>
      <c r="N146" s="6">
        <f t="shared" si="8"/>
        <v>5</v>
      </c>
    </row>
    <row r="147" spans="1:14" ht="13.5" thickBot="1" x14ac:dyDescent="0.3">
      <c r="A147" s="38"/>
      <c r="B147" s="17"/>
      <c r="C147" s="18"/>
      <c r="D147" s="11"/>
      <c r="E147" s="12"/>
      <c r="F147" s="12"/>
      <c r="G147" s="13"/>
      <c r="H147" s="19"/>
      <c r="I147" s="20"/>
      <c r="K147" s="21"/>
      <c r="M147" s="6">
        <f t="shared" si="8"/>
        <v>0</v>
      </c>
      <c r="N147" s="6">
        <f t="shared" si="8"/>
        <v>0</v>
      </c>
    </row>
    <row r="148" spans="1:14" x14ac:dyDescent="0.25">
      <c r="A148" s="39" t="s">
        <v>153</v>
      </c>
      <c r="B148" s="102">
        <v>148.25</v>
      </c>
      <c r="C148" s="100">
        <v>344.58</v>
      </c>
      <c r="D148" s="11"/>
      <c r="E148" s="22">
        <v>0.112477514587042</v>
      </c>
      <c r="F148" s="23">
        <v>2.5162434066935028E-2</v>
      </c>
      <c r="G148" s="24"/>
      <c r="J148" s="6" t="s">
        <v>154</v>
      </c>
      <c r="K148" s="25">
        <f>MIN(K7:K147)</f>
        <v>0.25513773406658341</v>
      </c>
      <c r="M148" s="6">
        <f t="shared" si="8"/>
        <v>11.247751458704199</v>
      </c>
      <c r="N148" s="6">
        <f t="shared" si="8"/>
        <v>2.5162434066935027</v>
      </c>
    </row>
    <row r="149" spans="1:14" x14ac:dyDescent="0.25">
      <c r="A149" s="40" t="s">
        <v>155</v>
      </c>
      <c r="B149" s="104">
        <v>590.16750000000002</v>
      </c>
      <c r="C149" s="101">
        <v>787.33500000000004</v>
      </c>
      <c r="D149" s="11"/>
      <c r="E149" s="26">
        <v>0.17241869418295722</v>
      </c>
      <c r="F149" s="27">
        <v>0.49778538383423387</v>
      </c>
      <c r="G149" s="24"/>
      <c r="J149" s="6" t="s">
        <v>156</v>
      </c>
      <c r="K149" s="25">
        <f>MAX(K7:K147)</f>
        <v>3.9192905654888577</v>
      </c>
      <c r="M149" s="6">
        <f t="shared" si="8"/>
        <v>17.241869418295721</v>
      </c>
      <c r="N149" s="6">
        <f t="shared" si="8"/>
        <v>49.778538383423388</v>
      </c>
    </row>
    <row r="150" spans="1:14" ht="13.5" thickBot="1" x14ac:dyDescent="0.3">
      <c r="A150" s="41" t="s">
        <v>157</v>
      </c>
      <c r="B150" s="103">
        <v>12228</v>
      </c>
      <c r="C150" s="99">
        <v>12845.67</v>
      </c>
      <c r="E150" s="28">
        <v>0.12875689481976624</v>
      </c>
      <c r="F150" s="29">
        <v>0.18319284134940406</v>
      </c>
      <c r="G150" s="24"/>
      <c r="J150" s="6" t="s">
        <v>158</v>
      </c>
      <c r="K150" s="25">
        <f>AVERAGE(K8:K147)</f>
        <v>1.0765791477390318</v>
      </c>
      <c r="M150" s="6">
        <f t="shared" si="8"/>
        <v>12.875689481976623</v>
      </c>
      <c r="N150" s="6">
        <f t="shared" si="8"/>
        <v>18.319284134940407</v>
      </c>
    </row>
  </sheetData>
  <mergeCells count="5">
    <mergeCell ref="A1:F1"/>
    <mergeCell ref="A5:A6"/>
    <mergeCell ref="B5:C5"/>
    <mergeCell ref="E5:F5"/>
    <mergeCell ref="H5:I5"/>
  </mergeCells>
  <conditionalFormatting sqref="K7:K147">
    <cfRule type="colorScale" priority="1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>
      <selection activeCell="A5" sqref="A5:A6"/>
    </sheetView>
  </sheetViews>
  <sheetFormatPr defaultColWidth="9.140625" defaultRowHeight="15" x14ac:dyDescent="0.25"/>
  <cols>
    <col min="1" max="1" width="42.28515625" style="92" customWidth="1"/>
    <col min="2" max="2" width="24.42578125" style="56" customWidth="1"/>
    <col min="3" max="3" width="20" style="56" customWidth="1"/>
    <col min="4" max="4" width="6.140625" style="56" customWidth="1"/>
    <col min="5" max="6" width="15.42578125" style="60" customWidth="1"/>
    <col min="7" max="7" width="5.7109375" style="56" customWidth="1"/>
    <col min="8" max="9" width="16.7109375" style="56" customWidth="1"/>
    <col min="10" max="10" width="5" style="56" customWidth="1"/>
    <col min="11" max="11" width="23.85546875" style="56" customWidth="1"/>
    <col min="12" max="12" width="6" style="56" customWidth="1"/>
    <col min="13" max="14" width="15.42578125" style="60" customWidth="1"/>
    <col min="15" max="256" width="9.140625" style="56"/>
    <col min="257" max="257" width="42.28515625" style="56" customWidth="1"/>
    <col min="258" max="259" width="20" style="56" customWidth="1"/>
    <col min="260" max="260" width="6.140625" style="56" customWidth="1"/>
    <col min="261" max="262" width="15.42578125" style="56" customWidth="1"/>
    <col min="263" max="263" width="5.7109375" style="56" customWidth="1"/>
    <col min="264" max="265" width="16.7109375" style="56" customWidth="1"/>
    <col min="266" max="266" width="5" style="56" customWidth="1"/>
    <col min="267" max="267" width="23.85546875" style="56" customWidth="1"/>
    <col min="268" max="268" width="6" style="56" customWidth="1"/>
    <col min="269" max="512" width="9.140625" style="56"/>
    <col min="513" max="513" width="42.28515625" style="56" customWidth="1"/>
    <col min="514" max="515" width="20" style="56" customWidth="1"/>
    <col min="516" max="516" width="6.140625" style="56" customWidth="1"/>
    <col min="517" max="518" width="15.42578125" style="56" customWidth="1"/>
    <col min="519" max="519" width="5.7109375" style="56" customWidth="1"/>
    <col min="520" max="521" width="16.7109375" style="56" customWidth="1"/>
    <col min="522" max="522" width="5" style="56" customWidth="1"/>
    <col min="523" max="523" width="23.85546875" style="56" customWidth="1"/>
    <col min="524" max="524" width="6" style="56" customWidth="1"/>
    <col min="525" max="768" width="9.140625" style="56"/>
    <col min="769" max="769" width="42.28515625" style="56" customWidth="1"/>
    <col min="770" max="771" width="20" style="56" customWidth="1"/>
    <col min="772" max="772" width="6.140625" style="56" customWidth="1"/>
    <col min="773" max="774" width="15.42578125" style="56" customWidth="1"/>
    <col min="775" max="775" width="5.7109375" style="56" customWidth="1"/>
    <col min="776" max="777" width="16.7109375" style="56" customWidth="1"/>
    <col min="778" max="778" width="5" style="56" customWidth="1"/>
    <col min="779" max="779" width="23.85546875" style="56" customWidth="1"/>
    <col min="780" max="780" width="6" style="56" customWidth="1"/>
    <col min="781" max="1024" width="9.140625" style="56"/>
    <col min="1025" max="1025" width="42.28515625" style="56" customWidth="1"/>
    <col min="1026" max="1027" width="20" style="56" customWidth="1"/>
    <col min="1028" max="1028" width="6.140625" style="56" customWidth="1"/>
    <col min="1029" max="1030" width="15.42578125" style="56" customWidth="1"/>
    <col min="1031" max="1031" width="5.7109375" style="56" customWidth="1"/>
    <col min="1032" max="1033" width="16.7109375" style="56" customWidth="1"/>
    <col min="1034" max="1034" width="5" style="56" customWidth="1"/>
    <col min="1035" max="1035" width="23.85546875" style="56" customWidth="1"/>
    <col min="1036" max="1036" width="6" style="56" customWidth="1"/>
    <col min="1037" max="1280" width="9.140625" style="56"/>
    <col min="1281" max="1281" width="42.28515625" style="56" customWidth="1"/>
    <col min="1282" max="1283" width="20" style="56" customWidth="1"/>
    <col min="1284" max="1284" width="6.140625" style="56" customWidth="1"/>
    <col min="1285" max="1286" width="15.42578125" style="56" customWidth="1"/>
    <col min="1287" max="1287" width="5.7109375" style="56" customWidth="1"/>
    <col min="1288" max="1289" width="16.7109375" style="56" customWidth="1"/>
    <col min="1290" max="1290" width="5" style="56" customWidth="1"/>
    <col min="1291" max="1291" width="23.85546875" style="56" customWidth="1"/>
    <col min="1292" max="1292" width="6" style="56" customWidth="1"/>
    <col min="1293" max="1536" width="9.140625" style="56"/>
    <col min="1537" max="1537" width="42.28515625" style="56" customWidth="1"/>
    <col min="1538" max="1539" width="20" style="56" customWidth="1"/>
    <col min="1540" max="1540" width="6.140625" style="56" customWidth="1"/>
    <col min="1541" max="1542" width="15.42578125" style="56" customWidth="1"/>
    <col min="1543" max="1543" width="5.7109375" style="56" customWidth="1"/>
    <col min="1544" max="1545" width="16.7109375" style="56" customWidth="1"/>
    <col min="1546" max="1546" width="5" style="56" customWidth="1"/>
    <col min="1547" max="1547" width="23.85546875" style="56" customWidth="1"/>
    <col min="1548" max="1548" width="6" style="56" customWidth="1"/>
    <col min="1549" max="1792" width="9.140625" style="56"/>
    <col min="1793" max="1793" width="42.28515625" style="56" customWidth="1"/>
    <col min="1794" max="1795" width="20" style="56" customWidth="1"/>
    <col min="1796" max="1796" width="6.140625" style="56" customWidth="1"/>
    <col min="1797" max="1798" width="15.42578125" style="56" customWidth="1"/>
    <col min="1799" max="1799" width="5.7109375" style="56" customWidth="1"/>
    <col min="1800" max="1801" width="16.7109375" style="56" customWidth="1"/>
    <col min="1802" max="1802" width="5" style="56" customWidth="1"/>
    <col min="1803" max="1803" width="23.85546875" style="56" customWidth="1"/>
    <col min="1804" max="1804" width="6" style="56" customWidth="1"/>
    <col min="1805" max="2048" width="9.140625" style="56"/>
    <col min="2049" max="2049" width="42.28515625" style="56" customWidth="1"/>
    <col min="2050" max="2051" width="20" style="56" customWidth="1"/>
    <col min="2052" max="2052" width="6.140625" style="56" customWidth="1"/>
    <col min="2053" max="2054" width="15.42578125" style="56" customWidth="1"/>
    <col min="2055" max="2055" width="5.7109375" style="56" customWidth="1"/>
    <col min="2056" max="2057" width="16.7109375" style="56" customWidth="1"/>
    <col min="2058" max="2058" width="5" style="56" customWidth="1"/>
    <col min="2059" max="2059" width="23.85546875" style="56" customWidth="1"/>
    <col min="2060" max="2060" width="6" style="56" customWidth="1"/>
    <col min="2061" max="2304" width="9.140625" style="56"/>
    <col min="2305" max="2305" width="42.28515625" style="56" customWidth="1"/>
    <col min="2306" max="2307" width="20" style="56" customWidth="1"/>
    <col min="2308" max="2308" width="6.140625" style="56" customWidth="1"/>
    <col min="2309" max="2310" width="15.42578125" style="56" customWidth="1"/>
    <col min="2311" max="2311" width="5.7109375" style="56" customWidth="1"/>
    <col min="2312" max="2313" width="16.7109375" style="56" customWidth="1"/>
    <col min="2314" max="2314" width="5" style="56" customWidth="1"/>
    <col min="2315" max="2315" width="23.85546875" style="56" customWidth="1"/>
    <col min="2316" max="2316" width="6" style="56" customWidth="1"/>
    <col min="2317" max="2560" width="9.140625" style="56"/>
    <col min="2561" max="2561" width="42.28515625" style="56" customWidth="1"/>
    <col min="2562" max="2563" width="20" style="56" customWidth="1"/>
    <col min="2564" max="2564" width="6.140625" style="56" customWidth="1"/>
    <col min="2565" max="2566" width="15.42578125" style="56" customWidth="1"/>
    <col min="2567" max="2567" width="5.7109375" style="56" customWidth="1"/>
    <col min="2568" max="2569" width="16.7109375" style="56" customWidth="1"/>
    <col min="2570" max="2570" width="5" style="56" customWidth="1"/>
    <col min="2571" max="2571" width="23.85546875" style="56" customWidth="1"/>
    <col min="2572" max="2572" width="6" style="56" customWidth="1"/>
    <col min="2573" max="2816" width="9.140625" style="56"/>
    <col min="2817" max="2817" width="42.28515625" style="56" customWidth="1"/>
    <col min="2818" max="2819" width="20" style="56" customWidth="1"/>
    <col min="2820" max="2820" width="6.140625" style="56" customWidth="1"/>
    <col min="2821" max="2822" width="15.42578125" style="56" customWidth="1"/>
    <col min="2823" max="2823" width="5.7109375" style="56" customWidth="1"/>
    <col min="2824" max="2825" width="16.7109375" style="56" customWidth="1"/>
    <col min="2826" max="2826" width="5" style="56" customWidth="1"/>
    <col min="2827" max="2827" width="23.85546875" style="56" customWidth="1"/>
    <col min="2828" max="2828" width="6" style="56" customWidth="1"/>
    <col min="2829" max="3072" width="9.140625" style="56"/>
    <col min="3073" max="3073" width="42.28515625" style="56" customWidth="1"/>
    <col min="3074" max="3075" width="20" style="56" customWidth="1"/>
    <col min="3076" max="3076" width="6.140625" style="56" customWidth="1"/>
    <col min="3077" max="3078" width="15.42578125" style="56" customWidth="1"/>
    <col min="3079" max="3079" width="5.7109375" style="56" customWidth="1"/>
    <col min="3080" max="3081" width="16.7109375" style="56" customWidth="1"/>
    <col min="3082" max="3082" width="5" style="56" customWidth="1"/>
    <col min="3083" max="3083" width="23.85546875" style="56" customWidth="1"/>
    <col min="3084" max="3084" width="6" style="56" customWidth="1"/>
    <col min="3085" max="3328" width="9.140625" style="56"/>
    <col min="3329" max="3329" width="42.28515625" style="56" customWidth="1"/>
    <col min="3330" max="3331" width="20" style="56" customWidth="1"/>
    <col min="3332" max="3332" width="6.140625" style="56" customWidth="1"/>
    <col min="3333" max="3334" width="15.42578125" style="56" customWidth="1"/>
    <col min="3335" max="3335" width="5.7109375" style="56" customWidth="1"/>
    <col min="3336" max="3337" width="16.7109375" style="56" customWidth="1"/>
    <col min="3338" max="3338" width="5" style="56" customWidth="1"/>
    <col min="3339" max="3339" width="23.85546875" style="56" customWidth="1"/>
    <col min="3340" max="3340" width="6" style="56" customWidth="1"/>
    <col min="3341" max="3584" width="9.140625" style="56"/>
    <col min="3585" max="3585" width="42.28515625" style="56" customWidth="1"/>
    <col min="3586" max="3587" width="20" style="56" customWidth="1"/>
    <col min="3588" max="3588" width="6.140625" style="56" customWidth="1"/>
    <col min="3589" max="3590" width="15.42578125" style="56" customWidth="1"/>
    <col min="3591" max="3591" width="5.7109375" style="56" customWidth="1"/>
    <col min="3592" max="3593" width="16.7109375" style="56" customWidth="1"/>
    <col min="3594" max="3594" width="5" style="56" customWidth="1"/>
    <col min="3595" max="3595" width="23.85546875" style="56" customWidth="1"/>
    <col min="3596" max="3596" width="6" style="56" customWidth="1"/>
    <col min="3597" max="3840" width="9.140625" style="56"/>
    <col min="3841" max="3841" width="42.28515625" style="56" customWidth="1"/>
    <col min="3842" max="3843" width="20" style="56" customWidth="1"/>
    <col min="3844" max="3844" width="6.140625" style="56" customWidth="1"/>
    <col min="3845" max="3846" width="15.42578125" style="56" customWidth="1"/>
    <col min="3847" max="3847" width="5.7109375" style="56" customWidth="1"/>
    <col min="3848" max="3849" width="16.7109375" style="56" customWidth="1"/>
    <col min="3850" max="3850" width="5" style="56" customWidth="1"/>
    <col min="3851" max="3851" width="23.85546875" style="56" customWidth="1"/>
    <col min="3852" max="3852" width="6" style="56" customWidth="1"/>
    <col min="3853" max="4096" width="9.140625" style="56"/>
    <col min="4097" max="4097" width="42.28515625" style="56" customWidth="1"/>
    <col min="4098" max="4099" width="20" style="56" customWidth="1"/>
    <col min="4100" max="4100" width="6.140625" style="56" customWidth="1"/>
    <col min="4101" max="4102" width="15.42578125" style="56" customWidth="1"/>
    <col min="4103" max="4103" width="5.7109375" style="56" customWidth="1"/>
    <col min="4104" max="4105" width="16.7109375" style="56" customWidth="1"/>
    <col min="4106" max="4106" width="5" style="56" customWidth="1"/>
    <col min="4107" max="4107" width="23.85546875" style="56" customWidth="1"/>
    <col min="4108" max="4108" width="6" style="56" customWidth="1"/>
    <col min="4109" max="4352" width="9.140625" style="56"/>
    <col min="4353" max="4353" width="42.28515625" style="56" customWidth="1"/>
    <col min="4354" max="4355" width="20" style="56" customWidth="1"/>
    <col min="4356" max="4356" width="6.140625" style="56" customWidth="1"/>
    <col min="4357" max="4358" width="15.42578125" style="56" customWidth="1"/>
    <col min="4359" max="4359" width="5.7109375" style="56" customWidth="1"/>
    <col min="4360" max="4361" width="16.7109375" style="56" customWidth="1"/>
    <col min="4362" max="4362" width="5" style="56" customWidth="1"/>
    <col min="4363" max="4363" width="23.85546875" style="56" customWidth="1"/>
    <col min="4364" max="4364" width="6" style="56" customWidth="1"/>
    <col min="4365" max="4608" width="9.140625" style="56"/>
    <col min="4609" max="4609" width="42.28515625" style="56" customWidth="1"/>
    <col min="4610" max="4611" width="20" style="56" customWidth="1"/>
    <col min="4612" max="4612" width="6.140625" style="56" customWidth="1"/>
    <col min="4613" max="4614" width="15.42578125" style="56" customWidth="1"/>
    <col min="4615" max="4615" width="5.7109375" style="56" customWidth="1"/>
    <col min="4616" max="4617" width="16.7109375" style="56" customWidth="1"/>
    <col min="4618" max="4618" width="5" style="56" customWidth="1"/>
    <col min="4619" max="4619" width="23.85546875" style="56" customWidth="1"/>
    <col min="4620" max="4620" width="6" style="56" customWidth="1"/>
    <col min="4621" max="4864" width="9.140625" style="56"/>
    <col min="4865" max="4865" width="42.28515625" style="56" customWidth="1"/>
    <col min="4866" max="4867" width="20" style="56" customWidth="1"/>
    <col min="4868" max="4868" width="6.140625" style="56" customWidth="1"/>
    <col min="4869" max="4870" width="15.42578125" style="56" customWidth="1"/>
    <col min="4871" max="4871" width="5.7109375" style="56" customWidth="1"/>
    <col min="4872" max="4873" width="16.7109375" style="56" customWidth="1"/>
    <col min="4874" max="4874" width="5" style="56" customWidth="1"/>
    <col min="4875" max="4875" width="23.85546875" style="56" customWidth="1"/>
    <col min="4876" max="4876" width="6" style="56" customWidth="1"/>
    <col min="4877" max="5120" width="9.140625" style="56"/>
    <col min="5121" max="5121" width="42.28515625" style="56" customWidth="1"/>
    <col min="5122" max="5123" width="20" style="56" customWidth="1"/>
    <col min="5124" max="5124" width="6.140625" style="56" customWidth="1"/>
    <col min="5125" max="5126" width="15.42578125" style="56" customWidth="1"/>
    <col min="5127" max="5127" width="5.7109375" style="56" customWidth="1"/>
    <col min="5128" max="5129" width="16.7109375" style="56" customWidth="1"/>
    <col min="5130" max="5130" width="5" style="56" customWidth="1"/>
    <col min="5131" max="5131" width="23.85546875" style="56" customWidth="1"/>
    <col min="5132" max="5132" width="6" style="56" customWidth="1"/>
    <col min="5133" max="5376" width="9.140625" style="56"/>
    <col min="5377" max="5377" width="42.28515625" style="56" customWidth="1"/>
    <col min="5378" max="5379" width="20" style="56" customWidth="1"/>
    <col min="5380" max="5380" width="6.140625" style="56" customWidth="1"/>
    <col min="5381" max="5382" width="15.42578125" style="56" customWidth="1"/>
    <col min="5383" max="5383" width="5.7109375" style="56" customWidth="1"/>
    <col min="5384" max="5385" width="16.7109375" style="56" customWidth="1"/>
    <col min="5386" max="5386" width="5" style="56" customWidth="1"/>
    <col min="5387" max="5387" width="23.85546875" style="56" customWidth="1"/>
    <col min="5388" max="5388" width="6" style="56" customWidth="1"/>
    <col min="5389" max="5632" width="9.140625" style="56"/>
    <col min="5633" max="5633" width="42.28515625" style="56" customWidth="1"/>
    <col min="5634" max="5635" width="20" style="56" customWidth="1"/>
    <col min="5636" max="5636" width="6.140625" style="56" customWidth="1"/>
    <col min="5637" max="5638" width="15.42578125" style="56" customWidth="1"/>
    <col min="5639" max="5639" width="5.7109375" style="56" customWidth="1"/>
    <col min="5640" max="5641" width="16.7109375" style="56" customWidth="1"/>
    <col min="5642" max="5642" width="5" style="56" customWidth="1"/>
    <col min="5643" max="5643" width="23.85546875" style="56" customWidth="1"/>
    <col min="5644" max="5644" width="6" style="56" customWidth="1"/>
    <col min="5645" max="5888" width="9.140625" style="56"/>
    <col min="5889" max="5889" width="42.28515625" style="56" customWidth="1"/>
    <col min="5890" max="5891" width="20" style="56" customWidth="1"/>
    <col min="5892" max="5892" width="6.140625" style="56" customWidth="1"/>
    <col min="5893" max="5894" width="15.42578125" style="56" customWidth="1"/>
    <col min="5895" max="5895" width="5.7109375" style="56" customWidth="1"/>
    <col min="5896" max="5897" width="16.7109375" style="56" customWidth="1"/>
    <col min="5898" max="5898" width="5" style="56" customWidth="1"/>
    <col min="5899" max="5899" width="23.85546875" style="56" customWidth="1"/>
    <col min="5900" max="5900" width="6" style="56" customWidth="1"/>
    <col min="5901" max="6144" width="9.140625" style="56"/>
    <col min="6145" max="6145" width="42.28515625" style="56" customWidth="1"/>
    <col min="6146" max="6147" width="20" style="56" customWidth="1"/>
    <col min="6148" max="6148" width="6.140625" style="56" customWidth="1"/>
    <col min="6149" max="6150" width="15.42578125" style="56" customWidth="1"/>
    <col min="6151" max="6151" width="5.7109375" style="56" customWidth="1"/>
    <col min="6152" max="6153" width="16.7109375" style="56" customWidth="1"/>
    <col min="6154" max="6154" width="5" style="56" customWidth="1"/>
    <col min="6155" max="6155" width="23.85546875" style="56" customWidth="1"/>
    <col min="6156" max="6156" width="6" style="56" customWidth="1"/>
    <col min="6157" max="6400" width="9.140625" style="56"/>
    <col min="6401" max="6401" width="42.28515625" style="56" customWidth="1"/>
    <col min="6402" max="6403" width="20" style="56" customWidth="1"/>
    <col min="6404" max="6404" width="6.140625" style="56" customWidth="1"/>
    <col min="6405" max="6406" width="15.42578125" style="56" customWidth="1"/>
    <col min="6407" max="6407" width="5.7109375" style="56" customWidth="1"/>
    <col min="6408" max="6409" width="16.7109375" style="56" customWidth="1"/>
    <col min="6410" max="6410" width="5" style="56" customWidth="1"/>
    <col min="6411" max="6411" width="23.85546875" style="56" customWidth="1"/>
    <col min="6412" max="6412" width="6" style="56" customWidth="1"/>
    <col min="6413" max="6656" width="9.140625" style="56"/>
    <col min="6657" max="6657" width="42.28515625" style="56" customWidth="1"/>
    <col min="6658" max="6659" width="20" style="56" customWidth="1"/>
    <col min="6660" max="6660" width="6.140625" style="56" customWidth="1"/>
    <col min="6661" max="6662" width="15.42578125" style="56" customWidth="1"/>
    <col min="6663" max="6663" width="5.7109375" style="56" customWidth="1"/>
    <col min="6664" max="6665" width="16.7109375" style="56" customWidth="1"/>
    <col min="6666" max="6666" width="5" style="56" customWidth="1"/>
    <col min="6667" max="6667" width="23.85546875" style="56" customWidth="1"/>
    <col min="6668" max="6668" width="6" style="56" customWidth="1"/>
    <col min="6669" max="6912" width="9.140625" style="56"/>
    <col min="6913" max="6913" width="42.28515625" style="56" customWidth="1"/>
    <col min="6914" max="6915" width="20" style="56" customWidth="1"/>
    <col min="6916" max="6916" width="6.140625" style="56" customWidth="1"/>
    <col min="6917" max="6918" width="15.42578125" style="56" customWidth="1"/>
    <col min="6919" max="6919" width="5.7109375" style="56" customWidth="1"/>
    <col min="6920" max="6921" width="16.7109375" style="56" customWidth="1"/>
    <col min="6922" max="6922" width="5" style="56" customWidth="1"/>
    <col min="6923" max="6923" width="23.85546875" style="56" customWidth="1"/>
    <col min="6924" max="6924" width="6" style="56" customWidth="1"/>
    <col min="6925" max="7168" width="9.140625" style="56"/>
    <col min="7169" max="7169" width="42.28515625" style="56" customWidth="1"/>
    <col min="7170" max="7171" width="20" style="56" customWidth="1"/>
    <col min="7172" max="7172" width="6.140625" style="56" customWidth="1"/>
    <col min="7173" max="7174" width="15.42578125" style="56" customWidth="1"/>
    <col min="7175" max="7175" width="5.7109375" style="56" customWidth="1"/>
    <col min="7176" max="7177" width="16.7109375" style="56" customWidth="1"/>
    <col min="7178" max="7178" width="5" style="56" customWidth="1"/>
    <col min="7179" max="7179" width="23.85546875" style="56" customWidth="1"/>
    <col min="7180" max="7180" width="6" style="56" customWidth="1"/>
    <col min="7181" max="7424" width="9.140625" style="56"/>
    <col min="7425" max="7425" width="42.28515625" style="56" customWidth="1"/>
    <col min="7426" max="7427" width="20" style="56" customWidth="1"/>
    <col min="7428" max="7428" width="6.140625" style="56" customWidth="1"/>
    <col min="7429" max="7430" width="15.42578125" style="56" customWidth="1"/>
    <col min="7431" max="7431" width="5.7109375" style="56" customWidth="1"/>
    <col min="7432" max="7433" width="16.7109375" style="56" customWidth="1"/>
    <col min="7434" max="7434" width="5" style="56" customWidth="1"/>
    <col min="7435" max="7435" width="23.85546875" style="56" customWidth="1"/>
    <col min="7436" max="7436" width="6" style="56" customWidth="1"/>
    <col min="7437" max="7680" width="9.140625" style="56"/>
    <col min="7681" max="7681" width="42.28515625" style="56" customWidth="1"/>
    <col min="7682" max="7683" width="20" style="56" customWidth="1"/>
    <col min="7684" max="7684" width="6.140625" style="56" customWidth="1"/>
    <col min="7685" max="7686" width="15.42578125" style="56" customWidth="1"/>
    <col min="7687" max="7687" width="5.7109375" style="56" customWidth="1"/>
    <col min="7688" max="7689" width="16.7109375" style="56" customWidth="1"/>
    <col min="7690" max="7690" width="5" style="56" customWidth="1"/>
    <col min="7691" max="7691" width="23.85546875" style="56" customWidth="1"/>
    <col min="7692" max="7692" width="6" style="56" customWidth="1"/>
    <col min="7693" max="7936" width="9.140625" style="56"/>
    <col min="7937" max="7937" width="42.28515625" style="56" customWidth="1"/>
    <col min="7938" max="7939" width="20" style="56" customWidth="1"/>
    <col min="7940" max="7940" width="6.140625" style="56" customWidth="1"/>
    <col min="7941" max="7942" width="15.42578125" style="56" customWidth="1"/>
    <col min="7943" max="7943" width="5.7109375" style="56" customWidth="1"/>
    <col min="7944" max="7945" width="16.7109375" style="56" customWidth="1"/>
    <col min="7946" max="7946" width="5" style="56" customWidth="1"/>
    <col min="7947" max="7947" width="23.85546875" style="56" customWidth="1"/>
    <col min="7948" max="7948" width="6" style="56" customWidth="1"/>
    <col min="7949" max="8192" width="9.140625" style="56"/>
    <col min="8193" max="8193" width="42.28515625" style="56" customWidth="1"/>
    <col min="8194" max="8195" width="20" style="56" customWidth="1"/>
    <col min="8196" max="8196" width="6.140625" style="56" customWidth="1"/>
    <col min="8197" max="8198" width="15.42578125" style="56" customWidth="1"/>
    <col min="8199" max="8199" width="5.7109375" style="56" customWidth="1"/>
    <col min="8200" max="8201" width="16.7109375" style="56" customWidth="1"/>
    <col min="8202" max="8202" width="5" style="56" customWidth="1"/>
    <col min="8203" max="8203" width="23.85546875" style="56" customWidth="1"/>
    <col min="8204" max="8204" width="6" style="56" customWidth="1"/>
    <col min="8205" max="8448" width="9.140625" style="56"/>
    <col min="8449" max="8449" width="42.28515625" style="56" customWidth="1"/>
    <col min="8450" max="8451" width="20" style="56" customWidth="1"/>
    <col min="8452" max="8452" width="6.140625" style="56" customWidth="1"/>
    <col min="8453" max="8454" width="15.42578125" style="56" customWidth="1"/>
    <col min="8455" max="8455" width="5.7109375" style="56" customWidth="1"/>
    <col min="8456" max="8457" width="16.7109375" style="56" customWidth="1"/>
    <col min="8458" max="8458" width="5" style="56" customWidth="1"/>
    <col min="8459" max="8459" width="23.85546875" style="56" customWidth="1"/>
    <col min="8460" max="8460" width="6" style="56" customWidth="1"/>
    <col min="8461" max="8704" width="9.140625" style="56"/>
    <col min="8705" max="8705" width="42.28515625" style="56" customWidth="1"/>
    <col min="8706" max="8707" width="20" style="56" customWidth="1"/>
    <col min="8708" max="8708" width="6.140625" style="56" customWidth="1"/>
    <col min="8709" max="8710" width="15.42578125" style="56" customWidth="1"/>
    <col min="8711" max="8711" width="5.7109375" style="56" customWidth="1"/>
    <col min="8712" max="8713" width="16.7109375" style="56" customWidth="1"/>
    <col min="8714" max="8714" width="5" style="56" customWidth="1"/>
    <col min="8715" max="8715" width="23.85546875" style="56" customWidth="1"/>
    <col min="8716" max="8716" width="6" style="56" customWidth="1"/>
    <col min="8717" max="8960" width="9.140625" style="56"/>
    <col min="8961" max="8961" width="42.28515625" style="56" customWidth="1"/>
    <col min="8962" max="8963" width="20" style="56" customWidth="1"/>
    <col min="8964" max="8964" width="6.140625" style="56" customWidth="1"/>
    <col min="8965" max="8966" width="15.42578125" style="56" customWidth="1"/>
    <col min="8967" max="8967" width="5.7109375" style="56" customWidth="1"/>
    <col min="8968" max="8969" width="16.7109375" style="56" customWidth="1"/>
    <col min="8970" max="8970" width="5" style="56" customWidth="1"/>
    <col min="8971" max="8971" width="23.85546875" style="56" customWidth="1"/>
    <col min="8972" max="8972" width="6" style="56" customWidth="1"/>
    <col min="8973" max="9216" width="9.140625" style="56"/>
    <col min="9217" max="9217" width="42.28515625" style="56" customWidth="1"/>
    <col min="9218" max="9219" width="20" style="56" customWidth="1"/>
    <col min="9220" max="9220" width="6.140625" style="56" customWidth="1"/>
    <col min="9221" max="9222" width="15.42578125" style="56" customWidth="1"/>
    <col min="9223" max="9223" width="5.7109375" style="56" customWidth="1"/>
    <col min="9224" max="9225" width="16.7109375" style="56" customWidth="1"/>
    <col min="9226" max="9226" width="5" style="56" customWidth="1"/>
    <col min="9227" max="9227" width="23.85546875" style="56" customWidth="1"/>
    <col min="9228" max="9228" width="6" style="56" customWidth="1"/>
    <col min="9229" max="9472" width="9.140625" style="56"/>
    <col min="9473" max="9473" width="42.28515625" style="56" customWidth="1"/>
    <col min="9474" max="9475" width="20" style="56" customWidth="1"/>
    <col min="9476" max="9476" width="6.140625" style="56" customWidth="1"/>
    <col min="9477" max="9478" width="15.42578125" style="56" customWidth="1"/>
    <col min="9479" max="9479" width="5.7109375" style="56" customWidth="1"/>
    <col min="9480" max="9481" width="16.7109375" style="56" customWidth="1"/>
    <col min="9482" max="9482" width="5" style="56" customWidth="1"/>
    <col min="9483" max="9483" width="23.85546875" style="56" customWidth="1"/>
    <col min="9484" max="9484" width="6" style="56" customWidth="1"/>
    <col min="9485" max="9728" width="9.140625" style="56"/>
    <col min="9729" max="9729" width="42.28515625" style="56" customWidth="1"/>
    <col min="9730" max="9731" width="20" style="56" customWidth="1"/>
    <col min="9732" max="9732" width="6.140625" style="56" customWidth="1"/>
    <col min="9733" max="9734" width="15.42578125" style="56" customWidth="1"/>
    <col min="9735" max="9735" width="5.7109375" style="56" customWidth="1"/>
    <col min="9736" max="9737" width="16.7109375" style="56" customWidth="1"/>
    <col min="9738" max="9738" width="5" style="56" customWidth="1"/>
    <col min="9739" max="9739" width="23.85546875" style="56" customWidth="1"/>
    <col min="9740" max="9740" width="6" style="56" customWidth="1"/>
    <col min="9741" max="9984" width="9.140625" style="56"/>
    <col min="9985" max="9985" width="42.28515625" style="56" customWidth="1"/>
    <col min="9986" max="9987" width="20" style="56" customWidth="1"/>
    <col min="9988" max="9988" width="6.140625" style="56" customWidth="1"/>
    <col min="9989" max="9990" width="15.42578125" style="56" customWidth="1"/>
    <col min="9991" max="9991" width="5.7109375" style="56" customWidth="1"/>
    <col min="9992" max="9993" width="16.7109375" style="56" customWidth="1"/>
    <col min="9994" max="9994" width="5" style="56" customWidth="1"/>
    <col min="9995" max="9995" width="23.85546875" style="56" customWidth="1"/>
    <col min="9996" max="9996" width="6" style="56" customWidth="1"/>
    <col min="9997" max="10240" width="9.140625" style="56"/>
    <col min="10241" max="10241" width="42.28515625" style="56" customWidth="1"/>
    <col min="10242" max="10243" width="20" style="56" customWidth="1"/>
    <col min="10244" max="10244" width="6.140625" style="56" customWidth="1"/>
    <col min="10245" max="10246" width="15.42578125" style="56" customWidth="1"/>
    <col min="10247" max="10247" width="5.7109375" style="56" customWidth="1"/>
    <col min="10248" max="10249" width="16.7109375" style="56" customWidth="1"/>
    <col min="10250" max="10250" width="5" style="56" customWidth="1"/>
    <col min="10251" max="10251" width="23.85546875" style="56" customWidth="1"/>
    <col min="10252" max="10252" width="6" style="56" customWidth="1"/>
    <col min="10253" max="10496" width="9.140625" style="56"/>
    <col min="10497" max="10497" width="42.28515625" style="56" customWidth="1"/>
    <col min="10498" max="10499" width="20" style="56" customWidth="1"/>
    <col min="10500" max="10500" width="6.140625" style="56" customWidth="1"/>
    <col min="10501" max="10502" width="15.42578125" style="56" customWidth="1"/>
    <col min="10503" max="10503" width="5.7109375" style="56" customWidth="1"/>
    <col min="10504" max="10505" width="16.7109375" style="56" customWidth="1"/>
    <col min="10506" max="10506" width="5" style="56" customWidth="1"/>
    <col min="10507" max="10507" width="23.85546875" style="56" customWidth="1"/>
    <col min="10508" max="10508" width="6" style="56" customWidth="1"/>
    <col min="10509" max="10752" width="9.140625" style="56"/>
    <col min="10753" max="10753" width="42.28515625" style="56" customWidth="1"/>
    <col min="10754" max="10755" width="20" style="56" customWidth="1"/>
    <col min="10756" max="10756" width="6.140625" style="56" customWidth="1"/>
    <col min="10757" max="10758" width="15.42578125" style="56" customWidth="1"/>
    <col min="10759" max="10759" width="5.7109375" style="56" customWidth="1"/>
    <col min="10760" max="10761" width="16.7109375" style="56" customWidth="1"/>
    <col min="10762" max="10762" width="5" style="56" customWidth="1"/>
    <col min="10763" max="10763" width="23.85546875" style="56" customWidth="1"/>
    <col min="10764" max="10764" width="6" style="56" customWidth="1"/>
    <col min="10765" max="11008" width="9.140625" style="56"/>
    <col min="11009" max="11009" width="42.28515625" style="56" customWidth="1"/>
    <col min="11010" max="11011" width="20" style="56" customWidth="1"/>
    <col min="11012" max="11012" width="6.140625" style="56" customWidth="1"/>
    <col min="11013" max="11014" width="15.42578125" style="56" customWidth="1"/>
    <col min="11015" max="11015" width="5.7109375" style="56" customWidth="1"/>
    <col min="11016" max="11017" width="16.7109375" style="56" customWidth="1"/>
    <col min="11018" max="11018" width="5" style="56" customWidth="1"/>
    <col min="11019" max="11019" width="23.85546875" style="56" customWidth="1"/>
    <col min="11020" max="11020" width="6" style="56" customWidth="1"/>
    <col min="11021" max="11264" width="9.140625" style="56"/>
    <col min="11265" max="11265" width="42.28515625" style="56" customWidth="1"/>
    <col min="11266" max="11267" width="20" style="56" customWidth="1"/>
    <col min="11268" max="11268" width="6.140625" style="56" customWidth="1"/>
    <col min="11269" max="11270" width="15.42578125" style="56" customWidth="1"/>
    <col min="11271" max="11271" width="5.7109375" style="56" customWidth="1"/>
    <col min="11272" max="11273" width="16.7109375" style="56" customWidth="1"/>
    <col min="11274" max="11274" width="5" style="56" customWidth="1"/>
    <col min="11275" max="11275" width="23.85546875" style="56" customWidth="1"/>
    <col min="11276" max="11276" width="6" style="56" customWidth="1"/>
    <col min="11277" max="11520" width="9.140625" style="56"/>
    <col min="11521" max="11521" width="42.28515625" style="56" customWidth="1"/>
    <col min="11522" max="11523" width="20" style="56" customWidth="1"/>
    <col min="11524" max="11524" width="6.140625" style="56" customWidth="1"/>
    <col min="11525" max="11526" width="15.42578125" style="56" customWidth="1"/>
    <col min="11527" max="11527" width="5.7109375" style="56" customWidth="1"/>
    <col min="11528" max="11529" width="16.7109375" style="56" customWidth="1"/>
    <col min="11530" max="11530" width="5" style="56" customWidth="1"/>
    <col min="11531" max="11531" width="23.85546875" style="56" customWidth="1"/>
    <col min="11532" max="11532" width="6" style="56" customWidth="1"/>
    <col min="11533" max="11776" width="9.140625" style="56"/>
    <col min="11777" max="11777" width="42.28515625" style="56" customWidth="1"/>
    <col min="11778" max="11779" width="20" style="56" customWidth="1"/>
    <col min="11780" max="11780" width="6.140625" style="56" customWidth="1"/>
    <col min="11781" max="11782" width="15.42578125" style="56" customWidth="1"/>
    <col min="11783" max="11783" width="5.7109375" style="56" customWidth="1"/>
    <col min="11784" max="11785" width="16.7109375" style="56" customWidth="1"/>
    <col min="11786" max="11786" width="5" style="56" customWidth="1"/>
    <col min="11787" max="11787" width="23.85546875" style="56" customWidth="1"/>
    <col min="11788" max="11788" width="6" style="56" customWidth="1"/>
    <col min="11789" max="12032" width="9.140625" style="56"/>
    <col min="12033" max="12033" width="42.28515625" style="56" customWidth="1"/>
    <col min="12034" max="12035" width="20" style="56" customWidth="1"/>
    <col min="12036" max="12036" width="6.140625" style="56" customWidth="1"/>
    <col min="12037" max="12038" width="15.42578125" style="56" customWidth="1"/>
    <col min="12039" max="12039" width="5.7109375" style="56" customWidth="1"/>
    <col min="12040" max="12041" width="16.7109375" style="56" customWidth="1"/>
    <col min="12042" max="12042" width="5" style="56" customWidth="1"/>
    <col min="12043" max="12043" width="23.85546875" style="56" customWidth="1"/>
    <col min="12044" max="12044" width="6" style="56" customWidth="1"/>
    <col min="12045" max="12288" width="9.140625" style="56"/>
    <col min="12289" max="12289" width="42.28515625" style="56" customWidth="1"/>
    <col min="12290" max="12291" width="20" style="56" customWidth="1"/>
    <col min="12292" max="12292" width="6.140625" style="56" customWidth="1"/>
    <col min="12293" max="12294" width="15.42578125" style="56" customWidth="1"/>
    <col min="12295" max="12295" width="5.7109375" style="56" customWidth="1"/>
    <col min="12296" max="12297" width="16.7109375" style="56" customWidth="1"/>
    <col min="12298" max="12298" width="5" style="56" customWidth="1"/>
    <col min="12299" max="12299" width="23.85546875" style="56" customWidth="1"/>
    <col min="12300" max="12300" width="6" style="56" customWidth="1"/>
    <col min="12301" max="12544" width="9.140625" style="56"/>
    <col min="12545" max="12545" width="42.28515625" style="56" customWidth="1"/>
    <col min="12546" max="12547" width="20" style="56" customWidth="1"/>
    <col min="12548" max="12548" width="6.140625" style="56" customWidth="1"/>
    <col min="12549" max="12550" width="15.42578125" style="56" customWidth="1"/>
    <col min="12551" max="12551" width="5.7109375" style="56" customWidth="1"/>
    <col min="12552" max="12553" width="16.7109375" style="56" customWidth="1"/>
    <col min="12554" max="12554" width="5" style="56" customWidth="1"/>
    <col min="12555" max="12555" width="23.85546875" style="56" customWidth="1"/>
    <col min="12556" max="12556" width="6" style="56" customWidth="1"/>
    <col min="12557" max="12800" width="9.140625" style="56"/>
    <col min="12801" max="12801" width="42.28515625" style="56" customWidth="1"/>
    <col min="12802" max="12803" width="20" style="56" customWidth="1"/>
    <col min="12804" max="12804" width="6.140625" style="56" customWidth="1"/>
    <col min="12805" max="12806" width="15.42578125" style="56" customWidth="1"/>
    <col min="12807" max="12807" width="5.7109375" style="56" customWidth="1"/>
    <col min="12808" max="12809" width="16.7109375" style="56" customWidth="1"/>
    <col min="12810" max="12810" width="5" style="56" customWidth="1"/>
    <col min="12811" max="12811" width="23.85546875" style="56" customWidth="1"/>
    <col min="12812" max="12812" width="6" style="56" customWidth="1"/>
    <col min="12813" max="13056" width="9.140625" style="56"/>
    <col min="13057" max="13057" width="42.28515625" style="56" customWidth="1"/>
    <col min="13058" max="13059" width="20" style="56" customWidth="1"/>
    <col min="13060" max="13060" width="6.140625" style="56" customWidth="1"/>
    <col min="13061" max="13062" width="15.42578125" style="56" customWidth="1"/>
    <col min="13063" max="13063" width="5.7109375" style="56" customWidth="1"/>
    <col min="13064" max="13065" width="16.7109375" style="56" customWidth="1"/>
    <col min="13066" max="13066" width="5" style="56" customWidth="1"/>
    <col min="13067" max="13067" width="23.85546875" style="56" customWidth="1"/>
    <col min="13068" max="13068" width="6" style="56" customWidth="1"/>
    <col min="13069" max="13312" width="9.140625" style="56"/>
    <col min="13313" max="13313" width="42.28515625" style="56" customWidth="1"/>
    <col min="13314" max="13315" width="20" style="56" customWidth="1"/>
    <col min="13316" max="13316" width="6.140625" style="56" customWidth="1"/>
    <col min="13317" max="13318" width="15.42578125" style="56" customWidth="1"/>
    <col min="13319" max="13319" width="5.7109375" style="56" customWidth="1"/>
    <col min="13320" max="13321" width="16.7109375" style="56" customWidth="1"/>
    <col min="13322" max="13322" width="5" style="56" customWidth="1"/>
    <col min="13323" max="13323" width="23.85546875" style="56" customWidth="1"/>
    <col min="13324" max="13324" width="6" style="56" customWidth="1"/>
    <col min="13325" max="13568" width="9.140625" style="56"/>
    <col min="13569" max="13569" width="42.28515625" style="56" customWidth="1"/>
    <col min="13570" max="13571" width="20" style="56" customWidth="1"/>
    <col min="13572" max="13572" width="6.140625" style="56" customWidth="1"/>
    <col min="13573" max="13574" width="15.42578125" style="56" customWidth="1"/>
    <col min="13575" max="13575" width="5.7109375" style="56" customWidth="1"/>
    <col min="13576" max="13577" width="16.7109375" style="56" customWidth="1"/>
    <col min="13578" max="13578" width="5" style="56" customWidth="1"/>
    <col min="13579" max="13579" width="23.85546875" style="56" customWidth="1"/>
    <col min="13580" max="13580" width="6" style="56" customWidth="1"/>
    <col min="13581" max="13824" width="9.140625" style="56"/>
    <col min="13825" max="13825" width="42.28515625" style="56" customWidth="1"/>
    <col min="13826" max="13827" width="20" style="56" customWidth="1"/>
    <col min="13828" max="13828" width="6.140625" style="56" customWidth="1"/>
    <col min="13829" max="13830" width="15.42578125" style="56" customWidth="1"/>
    <col min="13831" max="13831" width="5.7109375" style="56" customWidth="1"/>
    <col min="13832" max="13833" width="16.7109375" style="56" customWidth="1"/>
    <col min="13834" max="13834" width="5" style="56" customWidth="1"/>
    <col min="13835" max="13835" width="23.85546875" style="56" customWidth="1"/>
    <col min="13836" max="13836" width="6" style="56" customWidth="1"/>
    <col min="13837" max="14080" width="9.140625" style="56"/>
    <col min="14081" max="14081" width="42.28515625" style="56" customWidth="1"/>
    <col min="14082" max="14083" width="20" style="56" customWidth="1"/>
    <col min="14084" max="14084" width="6.140625" style="56" customWidth="1"/>
    <col min="14085" max="14086" width="15.42578125" style="56" customWidth="1"/>
    <col min="14087" max="14087" width="5.7109375" style="56" customWidth="1"/>
    <col min="14088" max="14089" width="16.7109375" style="56" customWidth="1"/>
    <col min="14090" max="14090" width="5" style="56" customWidth="1"/>
    <col min="14091" max="14091" width="23.85546875" style="56" customWidth="1"/>
    <col min="14092" max="14092" width="6" style="56" customWidth="1"/>
    <col min="14093" max="14336" width="9.140625" style="56"/>
    <col min="14337" max="14337" width="42.28515625" style="56" customWidth="1"/>
    <col min="14338" max="14339" width="20" style="56" customWidth="1"/>
    <col min="14340" max="14340" width="6.140625" style="56" customWidth="1"/>
    <col min="14341" max="14342" width="15.42578125" style="56" customWidth="1"/>
    <col min="14343" max="14343" width="5.7109375" style="56" customWidth="1"/>
    <col min="14344" max="14345" width="16.7109375" style="56" customWidth="1"/>
    <col min="14346" max="14346" width="5" style="56" customWidth="1"/>
    <col min="14347" max="14347" width="23.85546875" style="56" customWidth="1"/>
    <col min="14348" max="14348" width="6" style="56" customWidth="1"/>
    <col min="14349" max="14592" width="9.140625" style="56"/>
    <col min="14593" max="14593" width="42.28515625" style="56" customWidth="1"/>
    <col min="14594" max="14595" width="20" style="56" customWidth="1"/>
    <col min="14596" max="14596" width="6.140625" style="56" customWidth="1"/>
    <col min="14597" max="14598" width="15.42578125" style="56" customWidth="1"/>
    <col min="14599" max="14599" width="5.7109375" style="56" customWidth="1"/>
    <col min="14600" max="14601" width="16.7109375" style="56" customWidth="1"/>
    <col min="14602" max="14602" width="5" style="56" customWidth="1"/>
    <col min="14603" max="14603" width="23.85546875" style="56" customWidth="1"/>
    <col min="14604" max="14604" width="6" style="56" customWidth="1"/>
    <col min="14605" max="14848" width="9.140625" style="56"/>
    <col min="14849" max="14849" width="42.28515625" style="56" customWidth="1"/>
    <col min="14850" max="14851" width="20" style="56" customWidth="1"/>
    <col min="14852" max="14852" width="6.140625" style="56" customWidth="1"/>
    <col min="14853" max="14854" width="15.42578125" style="56" customWidth="1"/>
    <col min="14855" max="14855" width="5.7109375" style="56" customWidth="1"/>
    <col min="14856" max="14857" width="16.7109375" style="56" customWidth="1"/>
    <col min="14858" max="14858" width="5" style="56" customWidth="1"/>
    <col min="14859" max="14859" width="23.85546875" style="56" customWidth="1"/>
    <col min="14860" max="14860" width="6" style="56" customWidth="1"/>
    <col min="14861" max="15104" width="9.140625" style="56"/>
    <col min="15105" max="15105" width="42.28515625" style="56" customWidth="1"/>
    <col min="15106" max="15107" width="20" style="56" customWidth="1"/>
    <col min="15108" max="15108" width="6.140625" style="56" customWidth="1"/>
    <col min="15109" max="15110" width="15.42578125" style="56" customWidth="1"/>
    <col min="15111" max="15111" width="5.7109375" style="56" customWidth="1"/>
    <col min="15112" max="15113" width="16.7109375" style="56" customWidth="1"/>
    <col min="15114" max="15114" width="5" style="56" customWidth="1"/>
    <col min="15115" max="15115" width="23.85546875" style="56" customWidth="1"/>
    <col min="15116" max="15116" width="6" style="56" customWidth="1"/>
    <col min="15117" max="15360" width="9.140625" style="56"/>
    <col min="15361" max="15361" width="42.28515625" style="56" customWidth="1"/>
    <col min="15362" max="15363" width="20" style="56" customWidth="1"/>
    <col min="15364" max="15364" width="6.140625" style="56" customWidth="1"/>
    <col min="15365" max="15366" width="15.42578125" style="56" customWidth="1"/>
    <col min="15367" max="15367" width="5.7109375" style="56" customWidth="1"/>
    <col min="15368" max="15369" width="16.7109375" style="56" customWidth="1"/>
    <col min="15370" max="15370" width="5" style="56" customWidth="1"/>
    <col min="15371" max="15371" width="23.85546875" style="56" customWidth="1"/>
    <col min="15372" max="15372" width="6" style="56" customWidth="1"/>
    <col min="15373" max="15616" width="9.140625" style="56"/>
    <col min="15617" max="15617" width="42.28515625" style="56" customWidth="1"/>
    <col min="15618" max="15619" width="20" style="56" customWidth="1"/>
    <col min="15620" max="15620" width="6.140625" style="56" customWidth="1"/>
    <col min="15621" max="15622" width="15.42578125" style="56" customWidth="1"/>
    <col min="15623" max="15623" width="5.7109375" style="56" customWidth="1"/>
    <col min="15624" max="15625" width="16.7109375" style="56" customWidth="1"/>
    <col min="15626" max="15626" width="5" style="56" customWidth="1"/>
    <col min="15627" max="15627" width="23.85546875" style="56" customWidth="1"/>
    <col min="15628" max="15628" width="6" style="56" customWidth="1"/>
    <col min="15629" max="15872" width="9.140625" style="56"/>
    <col min="15873" max="15873" width="42.28515625" style="56" customWidth="1"/>
    <col min="15874" max="15875" width="20" style="56" customWidth="1"/>
    <col min="15876" max="15876" width="6.140625" style="56" customWidth="1"/>
    <col min="15877" max="15878" width="15.42578125" style="56" customWidth="1"/>
    <col min="15879" max="15879" width="5.7109375" style="56" customWidth="1"/>
    <col min="15880" max="15881" width="16.7109375" style="56" customWidth="1"/>
    <col min="15882" max="15882" width="5" style="56" customWidth="1"/>
    <col min="15883" max="15883" width="23.85546875" style="56" customWidth="1"/>
    <col min="15884" max="15884" width="6" style="56" customWidth="1"/>
    <col min="15885" max="16128" width="9.140625" style="56"/>
    <col min="16129" max="16129" width="42.28515625" style="56" customWidth="1"/>
    <col min="16130" max="16131" width="20" style="56" customWidth="1"/>
    <col min="16132" max="16132" width="6.140625" style="56" customWidth="1"/>
    <col min="16133" max="16134" width="15.42578125" style="56" customWidth="1"/>
    <col min="16135" max="16135" width="5.7109375" style="56" customWidth="1"/>
    <col min="16136" max="16137" width="16.7109375" style="56" customWidth="1"/>
    <col min="16138" max="16138" width="5" style="56" customWidth="1"/>
    <col min="16139" max="16139" width="23.85546875" style="56" customWidth="1"/>
    <col min="16140" max="16140" width="6" style="56" customWidth="1"/>
    <col min="16141" max="16384" width="9.140625" style="56"/>
  </cols>
  <sheetData>
    <row r="1" spans="1:14" x14ac:dyDescent="0.25">
      <c r="A1" s="110" t="s">
        <v>0</v>
      </c>
      <c r="B1" s="110"/>
      <c r="C1" s="110"/>
      <c r="D1" s="110"/>
      <c r="E1" s="110"/>
      <c r="F1" s="110"/>
      <c r="M1" s="56"/>
      <c r="N1" s="56"/>
    </row>
    <row r="2" spans="1:14" x14ac:dyDescent="0.25">
      <c r="A2" s="57" t="s">
        <v>226</v>
      </c>
      <c r="B2" s="1"/>
      <c r="C2" s="31"/>
      <c r="D2" s="31"/>
      <c r="E2" s="1"/>
      <c r="F2" s="32"/>
      <c r="M2" s="1"/>
      <c r="N2" s="32"/>
    </row>
    <row r="3" spans="1:14" x14ac:dyDescent="0.25">
      <c r="A3" s="57" t="s">
        <v>164</v>
      </c>
      <c r="B3" s="1">
        <v>21</v>
      </c>
      <c r="C3" s="31">
        <v>27</v>
      </c>
      <c r="D3" s="31"/>
      <c r="E3" s="1"/>
      <c r="F3" s="32"/>
      <c r="M3" s="1"/>
      <c r="N3" s="32"/>
    </row>
    <row r="4" spans="1:14" ht="15.75" customHeight="1" thickBot="1" x14ac:dyDescent="0.3">
      <c r="A4" s="58" t="s">
        <v>2</v>
      </c>
      <c r="B4" s="59">
        <f>MEDIAN(B7:B146)</f>
        <v>404.33</v>
      </c>
      <c r="C4" s="59">
        <f>MEDIAN(C7:C146)</f>
        <v>736</v>
      </c>
    </row>
    <row r="5" spans="1:14" ht="15.75" thickBot="1" x14ac:dyDescent="0.3">
      <c r="A5" s="111" t="s">
        <v>227</v>
      </c>
      <c r="B5" s="113" t="s">
        <v>3</v>
      </c>
      <c r="C5" s="114"/>
      <c r="E5" s="115" t="s">
        <v>4</v>
      </c>
      <c r="F5" s="115"/>
      <c r="G5" s="61"/>
      <c r="H5" s="113" t="s">
        <v>228</v>
      </c>
      <c r="I5" s="114"/>
      <c r="K5" s="62" t="s">
        <v>5</v>
      </c>
      <c r="M5" s="115" t="s">
        <v>225</v>
      </c>
      <c r="N5" s="115"/>
    </row>
    <row r="6" spans="1:14" ht="15.75" thickBot="1" x14ac:dyDescent="0.3">
      <c r="A6" s="112"/>
      <c r="B6" s="63" t="s">
        <v>165</v>
      </c>
      <c r="C6" s="63" t="s">
        <v>166</v>
      </c>
      <c r="E6" s="64" t="s">
        <v>8</v>
      </c>
      <c r="F6" s="64" t="s">
        <v>9</v>
      </c>
      <c r="G6" s="65"/>
      <c r="H6" s="66" t="s">
        <v>10</v>
      </c>
      <c r="I6" s="66" t="s">
        <v>11</v>
      </c>
      <c r="K6" s="67" t="s">
        <v>12</v>
      </c>
      <c r="M6" s="105" t="s">
        <v>8</v>
      </c>
      <c r="N6" s="105" t="s">
        <v>9</v>
      </c>
    </row>
    <row r="7" spans="1:14" x14ac:dyDescent="0.25">
      <c r="A7" s="68" t="s">
        <v>13</v>
      </c>
      <c r="B7" s="36">
        <v>360.5</v>
      </c>
      <c r="C7" s="68">
        <v>716.83</v>
      </c>
      <c r="D7" s="69"/>
      <c r="E7" s="37">
        <v>0.2</v>
      </c>
      <c r="F7" s="37">
        <v>0.1</v>
      </c>
      <c r="G7" s="70"/>
      <c r="H7" s="71">
        <f>B7/B$4</f>
        <v>0.89159844681324663</v>
      </c>
      <c r="I7" s="72">
        <f t="shared" ref="H7:I70" si="0">C7/C$4</f>
        <v>0.97395380434782619</v>
      </c>
      <c r="K7" s="73">
        <f>I7/H7</f>
        <v>1.0923682155671472</v>
      </c>
      <c r="M7" s="106">
        <f>E7*100</f>
        <v>20</v>
      </c>
      <c r="N7" s="106">
        <f>F7*100</f>
        <v>10</v>
      </c>
    </row>
    <row r="8" spans="1:14" x14ac:dyDescent="0.25">
      <c r="A8" s="68" t="s">
        <v>14</v>
      </c>
      <c r="B8" s="36">
        <v>475</v>
      </c>
      <c r="C8" s="68">
        <v>930.83</v>
      </c>
      <c r="D8" s="69"/>
      <c r="E8" s="37">
        <v>0.18</v>
      </c>
      <c r="F8" s="37">
        <v>0.21</v>
      </c>
      <c r="G8" s="70"/>
      <c r="H8" s="74">
        <f>B8/B$4</f>
        <v>1.1747829743031684</v>
      </c>
      <c r="I8" s="75">
        <f t="shared" si="0"/>
        <v>1.2647146739130435</v>
      </c>
      <c r="K8" s="76">
        <f t="shared" ref="K8:K71" si="1">I8/H8</f>
        <v>1.0765517560068649</v>
      </c>
      <c r="M8" s="106">
        <f t="shared" ref="M8:M71" si="2">E8*100</f>
        <v>18</v>
      </c>
      <c r="N8" s="106">
        <f t="shared" ref="N8:N71" si="3">F8*100</f>
        <v>21</v>
      </c>
    </row>
    <row r="9" spans="1:14" x14ac:dyDescent="0.25">
      <c r="A9" s="68" t="s">
        <v>15</v>
      </c>
      <c r="B9" s="36">
        <v>396.5</v>
      </c>
      <c r="C9" s="68">
        <v>1240.17</v>
      </c>
      <c r="D9" s="69"/>
      <c r="E9" s="37">
        <v>0.12</v>
      </c>
      <c r="F9" s="37">
        <v>0.27</v>
      </c>
      <c r="G9" s="70"/>
      <c r="H9" s="74">
        <f t="shared" si="0"/>
        <v>0.98063463012885521</v>
      </c>
      <c r="I9" s="75">
        <f t="shared" si="0"/>
        <v>1.6850135869565219</v>
      </c>
      <c r="K9" s="76">
        <f t="shared" si="1"/>
        <v>1.7182888867947805</v>
      </c>
      <c r="M9" s="106">
        <f t="shared" si="2"/>
        <v>12</v>
      </c>
      <c r="N9" s="106">
        <f t="shared" si="3"/>
        <v>27</v>
      </c>
    </row>
    <row r="10" spans="1:14" x14ac:dyDescent="0.25">
      <c r="A10" s="68" t="s">
        <v>16</v>
      </c>
      <c r="B10" s="36">
        <v>316</v>
      </c>
      <c r="C10" s="68">
        <v>1045.67</v>
      </c>
      <c r="D10" s="69"/>
      <c r="E10" s="37">
        <v>0.27</v>
      </c>
      <c r="F10" s="37">
        <v>0.28999999999999998</v>
      </c>
      <c r="G10" s="70"/>
      <c r="H10" s="74">
        <f t="shared" si="0"/>
        <v>0.78153983132589722</v>
      </c>
      <c r="I10" s="75">
        <f t="shared" si="0"/>
        <v>1.4207472826086958</v>
      </c>
      <c r="K10" s="76">
        <f t="shared" si="1"/>
        <v>1.8178821163834618</v>
      </c>
      <c r="M10" s="106">
        <f t="shared" si="2"/>
        <v>27</v>
      </c>
      <c r="N10" s="106">
        <f t="shared" si="3"/>
        <v>28.999999999999996</v>
      </c>
    </row>
    <row r="11" spans="1:14" x14ac:dyDescent="0.25">
      <c r="A11" s="68" t="s">
        <v>17</v>
      </c>
      <c r="B11" s="36">
        <v>387.17</v>
      </c>
      <c r="C11" s="68">
        <v>726</v>
      </c>
      <c r="D11" s="69"/>
      <c r="E11" s="37">
        <v>0.13</v>
      </c>
      <c r="F11" s="37">
        <v>0.19</v>
      </c>
      <c r="G11" s="70"/>
      <c r="H11" s="74">
        <f t="shared" si="0"/>
        <v>0.95755941928622668</v>
      </c>
      <c r="I11" s="75">
        <f t="shared" si="0"/>
        <v>0.98641304347826086</v>
      </c>
      <c r="K11" s="76">
        <f t="shared" si="1"/>
        <v>1.0301324634387095</v>
      </c>
      <c r="M11" s="106">
        <f t="shared" si="2"/>
        <v>13</v>
      </c>
      <c r="N11" s="106">
        <f t="shared" si="3"/>
        <v>19</v>
      </c>
    </row>
    <row r="12" spans="1:14" x14ac:dyDescent="0.25">
      <c r="A12" s="68" t="s">
        <v>18</v>
      </c>
      <c r="B12" s="36">
        <v>329.5</v>
      </c>
      <c r="C12" s="68">
        <v>552</v>
      </c>
      <c r="D12" s="69"/>
      <c r="E12" s="37">
        <v>0.14000000000000001</v>
      </c>
      <c r="F12" s="37">
        <v>0.11</v>
      </c>
      <c r="G12" s="70"/>
      <c r="H12" s="74">
        <f t="shared" si="0"/>
        <v>0.81492840006925038</v>
      </c>
      <c r="I12" s="75">
        <f t="shared" si="0"/>
        <v>0.75</v>
      </c>
      <c r="K12" s="76">
        <f t="shared" si="1"/>
        <v>0.92032625189681339</v>
      </c>
      <c r="M12" s="106">
        <f t="shared" si="2"/>
        <v>14.000000000000002</v>
      </c>
      <c r="N12" s="106">
        <f t="shared" si="3"/>
        <v>11</v>
      </c>
    </row>
    <row r="13" spans="1:14" x14ac:dyDescent="0.25">
      <c r="A13" s="68" t="s">
        <v>19</v>
      </c>
      <c r="B13" s="36">
        <v>399.83</v>
      </c>
      <c r="C13" s="68">
        <v>748.83</v>
      </c>
      <c r="D13" s="69"/>
      <c r="E13" s="37">
        <v>0.17</v>
      </c>
      <c r="F13" s="37">
        <v>0.16</v>
      </c>
      <c r="G13" s="70"/>
      <c r="H13" s="74">
        <f t="shared" si="0"/>
        <v>0.98887047708554898</v>
      </c>
      <c r="I13" s="75">
        <f t="shared" si="0"/>
        <v>1.0174320652173914</v>
      </c>
      <c r="K13" s="76">
        <f t="shared" si="1"/>
        <v>1.0288830426164817</v>
      </c>
      <c r="M13" s="106">
        <f t="shared" si="2"/>
        <v>17</v>
      </c>
      <c r="N13" s="106">
        <f t="shared" si="3"/>
        <v>16</v>
      </c>
    </row>
    <row r="14" spans="1:14" x14ac:dyDescent="0.25">
      <c r="A14" s="68" t="s">
        <v>20</v>
      </c>
      <c r="B14" s="36">
        <v>407.83</v>
      </c>
      <c r="C14" s="68">
        <v>674.83</v>
      </c>
      <c r="D14" s="69"/>
      <c r="E14" s="37">
        <v>0.13</v>
      </c>
      <c r="F14" s="37">
        <v>0.16</v>
      </c>
      <c r="G14" s="70"/>
      <c r="H14" s="74">
        <f t="shared" si="0"/>
        <v>1.0086562956001286</v>
      </c>
      <c r="I14" s="75">
        <f t="shared" si="0"/>
        <v>0.91688858695652176</v>
      </c>
      <c r="K14" s="76">
        <f t="shared" si="1"/>
        <v>0.90901984249351553</v>
      </c>
      <c r="M14" s="106">
        <f t="shared" si="2"/>
        <v>13</v>
      </c>
      <c r="N14" s="106">
        <f t="shared" si="3"/>
        <v>16</v>
      </c>
    </row>
    <row r="15" spans="1:14" x14ac:dyDescent="0.25">
      <c r="A15" s="68" t="s">
        <v>21</v>
      </c>
      <c r="B15" s="36">
        <v>450</v>
      </c>
      <c r="C15" s="68">
        <v>885.5</v>
      </c>
      <c r="D15" s="69"/>
      <c r="E15" s="37">
        <v>0.13</v>
      </c>
      <c r="F15" s="37">
        <v>0.23</v>
      </c>
      <c r="G15" s="70"/>
      <c r="H15" s="74">
        <f t="shared" si="0"/>
        <v>1.1129522914451067</v>
      </c>
      <c r="I15" s="75">
        <f t="shared" si="0"/>
        <v>1.203125</v>
      </c>
      <c r="K15" s="76">
        <f t="shared" si="1"/>
        <v>1.0810211805555556</v>
      </c>
      <c r="M15" s="106">
        <f t="shared" si="2"/>
        <v>13</v>
      </c>
      <c r="N15" s="106">
        <f t="shared" si="3"/>
        <v>23</v>
      </c>
    </row>
    <row r="16" spans="1:14" x14ac:dyDescent="0.25">
      <c r="A16" s="68" t="s">
        <v>22</v>
      </c>
      <c r="B16" s="36">
        <v>474.33</v>
      </c>
      <c r="C16" s="68">
        <v>771.33</v>
      </c>
      <c r="D16" s="69"/>
      <c r="E16" s="37">
        <v>0.14000000000000001</v>
      </c>
      <c r="F16" s="37">
        <v>0.25</v>
      </c>
      <c r="G16" s="70"/>
      <c r="H16" s="74">
        <f t="shared" si="0"/>
        <v>1.1731259120025721</v>
      </c>
      <c r="I16" s="75">
        <f t="shared" si="0"/>
        <v>1.0480027173913045</v>
      </c>
      <c r="K16" s="76">
        <f t="shared" si="1"/>
        <v>0.89334205874143768</v>
      </c>
      <c r="M16" s="106">
        <f t="shared" si="2"/>
        <v>14.000000000000002</v>
      </c>
      <c r="N16" s="106">
        <f t="shared" si="3"/>
        <v>25</v>
      </c>
    </row>
    <row r="17" spans="1:14" x14ac:dyDescent="0.25">
      <c r="A17" s="68" t="s">
        <v>23</v>
      </c>
      <c r="B17" s="36">
        <v>367.33</v>
      </c>
      <c r="C17" s="68">
        <v>827.67</v>
      </c>
      <c r="D17" s="69"/>
      <c r="E17" s="37">
        <v>0.34</v>
      </c>
      <c r="F17" s="37">
        <v>0.38</v>
      </c>
      <c r="G17" s="70"/>
      <c r="H17" s="74">
        <f t="shared" si="0"/>
        <v>0.90849058937006899</v>
      </c>
      <c r="I17" s="75">
        <f t="shared" si="0"/>
        <v>1.1245516304347825</v>
      </c>
      <c r="K17" s="76">
        <f t="shared" si="1"/>
        <v>1.2378241927795051</v>
      </c>
      <c r="M17" s="106">
        <f t="shared" si="2"/>
        <v>34</v>
      </c>
      <c r="N17" s="106">
        <f t="shared" si="3"/>
        <v>38</v>
      </c>
    </row>
    <row r="18" spans="1:14" x14ac:dyDescent="0.25">
      <c r="A18" s="68" t="s">
        <v>24</v>
      </c>
      <c r="B18" s="36">
        <v>564.33000000000004</v>
      </c>
      <c r="C18" s="68">
        <v>987</v>
      </c>
      <c r="D18" s="69"/>
      <c r="E18" s="37">
        <v>0.13</v>
      </c>
      <c r="F18" s="37">
        <v>0.47</v>
      </c>
      <c r="G18" s="70"/>
      <c r="H18" s="74">
        <f t="shared" si="0"/>
        <v>1.3957163702915936</v>
      </c>
      <c r="I18" s="75">
        <f t="shared" si="0"/>
        <v>1.3410326086956521</v>
      </c>
      <c r="K18" s="76">
        <f t="shared" si="1"/>
        <v>0.96082029074107878</v>
      </c>
      <c r="M18" s="106">
        <f t="shared" si="2"/>
        <v>13</v>
      </c>
      <c r="N18" s="106">
        <f t="shared" si="3"/>
        <v>47</v>
      </c>
    </row>
    <row r="19" spans="1:14" x14ac:dyDescent="0.25">
      <c r="A19" s="68" t="s">
        <v>25</v>
      </c>
      <c r="B19" s="36">
        <v>364.33</v>
      </c>
      <c r="C19" s="68">
        <v>758.5</v>
      </c>
      <c r="D19" s="69"/>
      <c r="E19" s="37">
        <v>0.11</v>
      </c>
      <c r="F19" s="37">
        <v>0.2</v>
      </c>
      <c r="G19" s="70"/>
      <c r="H19" s="74">
        <f t="shared" si="0"/>
        <v>0.90107090742710161</v>
      </c>
      <c r="I19" s="75">
        <f t="shared" si="0"/>
        <v>1.0305706521739131</v>
      </c>
      <c r="K19" s="76">
        <f t="shared" si="1"/>
        <v>1.1437175961174713</v>
      </c>
      <c r="M19" s="106">
        <f t="shared" si="2"/>
        <v>11</v>
      </c>
      <c r="N19" s="106">
        <f t="shared" si="3"/>
        <v>20</v>
      </c>
    </row>
    <row r="20" spans="1:14" x14ac:dyDescent="0.25">
      <c r="A20" s="68" t="s">
        <v>26</v>
      </c>
      <c r="B20" s="36">
        <v>380.17</v>
      </c>
      <c r="C20" s="68">
        <v>768</v>
      </c>
      <c r="D20" s="69"/>
      <c r="E20" s="37">
        <v>0.16</v>
      </c>
      <c r="F20" s="37">
        <v>0.42</v>
      </c>
      <c r="G20" s="70"/>
      <c r="H20" s="74">
        <f t="shared" si="0"/>
        <v>0.94024682808596949</v>
      </c>
      <c r="I20" s="75">
        <f t="shared" si="0"/>
        <v>1.0434782608695652</v>
      </c>
      <c r="K20" s="76">
        <f t="shared" si="1"/>
        <v>1.1097918436946399</v>
      </c>
      <c r="M20" s="106">
        <f t="shared" si="2"/>
        <v>16</v>
      </c>
      <c r="N20" s="106">
        <f t="shared" si="3"/>
        <v>42</v>
      </c>
    </row>
    <row r="21" spans="1:14" x14ac:dyDescent="0.25">
      <c r="A21" s="68" t="s">
        <v>27</v>
      </c>
      <c r="B21" s="36">
        <v>318.67</v>
      </c>
      <c r="C21" s="68">
        <v>699.17</v>
      </c>
      <c r="D21" s="69"/>
      <c r="E21" s="37">
        <v>7.0000000000000007E-2</v>
      </c>
      <c r="F21" s="37">
        <v>0.18</v>
      </c>
      <c r="G21" s="70"/>
      <c r="H21" s="74">
        <f t="shared" si="0"/>
        <v>0.78814334825513821</v>
      </c>
      <c r="I21" s="75">
        <f t="shared" si="0"/>
        <v>0.94995923913043467</v>
      </c>
      <c r="K21" s="76">
        <f t="shared" si="1"/>
        <v>1.2053127660514282</v>
      </c>
      <c r="M21" s="106">
        <f t="shared" si="2"/>
        <v>7.0000000000000009</v>
      </c>
      <c r="N21" s="106">
        <f t="shared" si="3"/>
        <v>18</v>
      </c>
    </row>
    <row r="22" spans="1:14" x14ac:dyDescent="0.25">
      <c r="A22" s="68" t="s">
        <v>28</v>
      </c>
      <c r="B22" s="36">
        <v>311.67</v>
      </c>
      <c r="C22" s="68">
        <v>662.5</v>
      </c>
      <c r="D22" s="69"/>
      <c r="E22" s="37">
        <v>0.04</v>
      </c>
      <c r="F22" s="37">
        <v>0.13</v>
      </c>
      <c r="G22" s="70"/>
      <c r="H22" s="74">
        <f t="shared" si="0"/>
        <v>0.77083075705488102</v>
      </c>
      <c r="I22" s="75">
        <f t="shared" si="0"/>
        <v>0.90013586956521741</v>
      </c>
      <c r="K22" s="76">
        <f t="shared" si="1"/>
        <v>1.1677477336327022</v>
      </c>
      <c r="M22" s="106">
        <f t="shared" si="2"/>
        <v>4</v>
      </c>
      <c r="N22" s="106">
        <f t="shared" si="3"/>
        <v>13</v>
      </c>
    </row>
    <row r="23" spans="1:14" x14ac:dyDescent="0.25">
      <c r="A23" s="68" t="s">
        <v>29</v>
      </c>
      <c r="B23" s="36">
        <v>364</v>
      </c>
      <c r="C23" s="68">
        <v>795</v>
      </c>
      <c r="D23" s="69"/>
      <c r="E23" s="37">
        <v>0.03</v>
      </c>
      <c r="F23" s="37">
        <v>0.27</v>
      </c>
      <c r="G23" s="70"/>
      <c r="H23" s="74">
        <f t="shared" si="0"/>
        <v>0.90025474241337522</v>
      </c>
      <c r="I23" s="75">
        <f t="shared" si="0"/>
        <v>1.080163043478261</v>
      </c>
      <c r="K23" s="76">
        <f t="shared" si="1"/>
        <v>1.199841547718586</v>
      </c>
      <c r="M23" s="106">
        <f t="shared" si="2"/>
        <v>3</v>
      </c>
      <c r="N23" s="106">
        <f t="shared" si="3"/>
        <v>27</v>
      </c>
    </row>
    <row r="24" spans="1:14" x14ac:dyDescent="0.25">
      <c r="A24" s="68" t="s">
        <v>30</v>
      </c>
      <c r="B24" s="36">
        <v>552</v>
      </c>
      <c r="C24" s="68">
        <v>812.67</v>
      </c>
      <c r="D24" s="69"/>
      <c r="E24" s="37">
        <v>0.03</v>
      </c>
      <c r="F24" s="37">
        <v>0.12</v>
      </c>
      <c r="G24" s="70"/>
      <c r="H24" s="74">
        <f t="shared" si="0"/>
        <v>1.3652214775059976</v>
      </c>
      <c r="I24" s="75">
        <f t="shared" si="0"/>
        <v>1.1041711956521738</v>
      </c>
      <c r="K24" s="76">
        <f t="shared" si="1"/>
        <v>0.80878539771384672</v>
      </c>
      <c r="M24" s="106">
        <f t="shared" si="2"/>
        <v>3</v>
      </c>
      <c r="N24" s="106">
        <f t="shared" si="3"/>
        <v>12</v>
      </c>
    </row>
    <row r="25" spans="1:14" x14ac:dyDescent="0.25">
      <c r="A25" s="68" t="s">
        <v>31</v>
      </c>
      <c r="B25" s="36">
        <v>522.16999999999996</v>
      </c>
      <c r="C25" s="68">
        <v>949</v>
      </c>
      <c r="D25" s="69"/>
      <c r="E25" s="37">
        <v>7.0000000000000007E-2</v>
      </c>
      <c r="F25" s="37">
        <v>0.22</v>
      </c>
      <c r="G25" s="70"/>
      <c r="H25" s="74">
        <f t="shared" si="0"/>
        <v>1.2914451067197585</v>
      </c>
      <c r="I25" s="75">
        <f t="shared" si="0"/>
        <v>1.2894021739130435</v>
      </c>
      <c r="K25" s="76">
        <f t="shared" si="1"/>
        <v>0.99841810325805946</v>
      </c>
      <c r="M25" s="106">
        <f t="shared" si="2"/>
        <v>7.0000000000000009</v>
      </c>
      <c r="N25" s="106">
        <f t="shared" si="3"/>
        <v>22</v>
      </c>
    </row>
    <row r="26" spans="1:14" x14ac:dyDescent="0.25">
      <c r="A26" s="68" t="s">
        <v>32</v>
      </c>
      <c r="B26" s="36">
        <v>358.5</v>
      </c>
      <c r="C26" s="68">
        <v>890.17</v>
      </c>
      <c r="D26" s="69"/>
      <c r="E26" s="37">
        <v>0.17</v>
      </c>
      <c r="F26" s="37">
        <v>0.16</v>
      </c>
      <c r="G26" s="70"/>
      <c r="H26" s="74">
        <f t="shared" si="0"/>
        <v>0.88665199218460167</v>
      </c>
      <c r="I26" s="75">
        <f t="shared" si="0"/>
        <v>1.2094701086956521</v>
      </c>
      <c r="K26" s="76">
        <f t="shared" si="1"/>
        <v>1.3640866082256988</v>
      </c>
      <c r="M26" s="106">
        <f t="shared" si="2"/>
        <v>17</v>
      </c>
      <c r="N26" s="106">
        <f t="shared" si="3"/>
        <v>16</v>
      </c>
    </row>
    <row r="27" spans="1:14" x14ac:dyDescent="0.25">
      <c r="A27" s="68" t="s">
        <v>33</v>
      </c>
      <c r="B27" s="36">
        <v>353.33</v>
      </c>
      <c r="C27" s="68">
        <v>702.83</v>
      </c>
      <c r="D27" s="69"/>
      <c r="E27" s="37">
        <v>0.06</v>
      </c>
      <c r="F27" s="37">
        <v>0.23</v>
      </c>
      <c r="G27" s="70"/>
      <c r="H27" s="74">
        <f t="shared" si="0"/>
        <v>0.87386540696955461</v>
      </c>
      <c r="I27" s="75">
        <f t="shared" si="0"/>
        <v>0.95493206521739138</v>
      </c>
      <c r="K27" s="76">
        <f t="shared" si="1"/>
        <v>1.0927678994972061</v>
      </c>
      <c r="M27" s="106">
        <f t="shared" si="2"/>
        <v>6</v>
      </c>
      <c r="N27" s="106">
        <f t="shared" si="3"/>
        <v>23</v>
      </c>
    </row>
    <row r="28" spans="1:14" x14ac:dyDescent="0.25">
      <c r="A28" s="68" t="s">
        <v>34</v>
      </c>
      <c r="B28" s="36">
        <v>502.83</v>
      </c>
      <c r="C28" s="68">
        <v>842.33</v>
      </c>
      <c r="D28" s="69"/>
      <c r="E28" s="37">
        <v>0.14000000000000001</v>
      </c>
      <c r="F28" s="37">
        <v>0.27</v>
      </c>
      <c r="G28" s="70"/>
      <c r="H28" s="74">
        <f t="shared" si="0"/>
        <v>1.2436128904607622</v>
      </c>
      <c r="I28" s="75">
        <f t="shared" si="0"/>
        <v>1.1444701086956521</v>
      </c>
      <c r="K28" s="76">
        <f t="shared" si="1"/>
        <v>0.92027842222801559</v>
      </c>
      <c r="M28" s="106">
        <f t="shared" si="2"/>
        <v>14.000000000000002</v>
      </c>
      <c r="N28" s="106">
        <f t="shared" si="3"/>
        <v>27</v>
      </c>
    </row>
    <row r="29" spans="1:14" x14ac:dyDescent="0.25">
      <c r="A29" s="68" t="s">
        <v>35</v>
      </c>
      <c r="B29" s="36">
        <v>446.17</v>
      </c>
      <c r="C29" s="68">
        <v>749</v>
      </c>
      <c r="D29" s="69"/>
      <c r="E29" s="37">
        <v>0.19</v>
      </c>
      <c r="F29" s="37">
        <v>0.25</v>
      </c>
      <c r="G29" s="70"/>
      <c r="H29" s="74">
        <f t="shared" si="0"/>
        <v>1.1034798308312517</v>
      </c>
      <c r="I29" s="75">
        <f t="shared" si="0"/>
        <v>1.017663043478261</v>
      </c>
      <c r="K29" s="76">
        <f t="shared" si="1"/>
        <v>0.92223076040425234</v>
      </c>
      <c r="M29" s="106">
        <f t="shared" si="2"/>
        <v>19</v>
      </c>
      <c r="N29" s="106">
        <f t="shared" si="3"/>
        <v>25</v>
      </c>
    </row>
    <row r="30" spans="1:14" x14ac:dyDescent="0.25">
      <c r="A30" s="68" t="s">
        <v>36</v>
      </c>
      <c r="B30" s="36">
        <v>322.17</v>
      </c>
      <c r="C30" s="68">
        <v>429</v>
      </c>
      <c r="D30" s="69"/>
      <c r="E30" s="37">
        <v>0.14000000000000001</v>
      </c>
      <c r="F30" s="37">
        <v>7.0000000000000007E-2</v>
      </c>
      <c r="G30" s="70"/>
      <c r="H30" s="74">
        <f t="shared" si="0"/>
        <v>0.7967996438552668</v>
      </c>
      <c r="I30" s="75">
        <f t="shared" si="0"/>
        <v>0.58288043478260865</v>
      </c>
      <c r="K30" s="76">
        <f t="shared" si="1"/>
        <v>0.73152697704830416</v>
      </c>
      <c r="M30" s="106">
        <f t="shared" si="2"/>
        <v>14.000000000000002</v>
      </c>
      <c r="N30" s="106">
        <f t="shared" si="3"/>
        <v>7.0000000000000009</v>
      </c>
    </row>
    <row r="31" spans="1:14" x14ac:dyDescent="0.25">
      <c r="A31" s="68" t="s">
        <v>37</v>
      </c>
      <c r="B31" s="36">
        <v>2400</v>
      </c>
      <c r="C31" s="68">
        <v>3006.17</v>
      </c>
      <c r="D31" s="69"/>
      <c r="E31" s="37">
        <v>0.11</v>
      </c>
      <c r="F31" s="37">
        <v>0.3</v>
      </c>
      <c r="G31" s="70"/>
      <c r="H31" s="74">
        <f t="shared" si="0"/>
        <v>5.9357455543739031</v>
      </c>
      <c r="I31" s="75">
        <f t="shared" si="0"/>
        <v>4.0844701086956521</v>
      </c>
      <c r="K31" s="76">
        <f t="shared" si="1"/>
        <v>0.68811408293704701</v>
      </c>
      <c r="M31" s="106">
        <f t="shared" si="2"/>
        <v>11</v>
      </c>
      <c r="N31" s="106">
        <f t="shared" si="3"/>
        <v>30</v>
      </c>
    </row>
    <row r="32" spans="1:14" x14ac:dyDescent="0.25">
      <c r="A32" s="68" t="s">
        <v>38</v>
      </c>
      <c r="B32" s="36">
        <v>400.83</v>
      </c>
      <c r="C32" s="68">
        <v>525.83000000000004</v>
      </c>
      <c r="D32" s="69"/>
      <c r="E32" s="37">
        <v>0.05</v>
      </c>
      <c r="F32" s="37">
        <v>0.09</v>
      </c>
      <c r="G32" s="70"/>
      <c r="H32" s="74">
        <f t="shared" si="0"/>
        <v>0.99134370439987141</v>
      </c>
      <c r="I32" s="75">
        <f t="shared" si="0"/>
        <v>0.71444293478260879</v>
      </c>
      <c r="K32" s="76">
        <f t="shared" si="1"/>
        <v>0.7206813657177662</v>
      </c>
      <c r="M32" s="106">
        <f t="shared" si="2"/>
        <v>5</v>
      </c>
      <c r="N32" s="106">
        <f t="shared" si="3"/>
        <v>9</v>
      </c>
    </row>
    <row r="33" spans="1:14" x14ac:dyDescent="0.25">
      <c r="A33" s="68" t="s">
        <v>39</v>
      </c>
      <c r="B33" s="36">
        <v>543</v>
      </c>
      <c r="C33" s="68">
        <v>573.83000000000004</v>
      </c>
      <c r="D33" s="69"/>
      <c r="E33" s="37">
        <v>0.06</v>
      </c>
      <c r="F33" s="37">
        <v>0.04</v>
      </c>
      <c r="G33" s="70"/>
      <c r="H33" s="74">
        <f t="shared" si="0"/>
        <v>1.3429624316770954</v>
      </c>
      <c r="I33" s="75">
        <f t="shared" si="0"/>
        <v>0.77966032608695657</v>
      </c>
      <c r="K33" s="76">
        <f t="shared" si="1"/>
        <v>0.58055259603451037</v>
      </c>
      <c r="M33" s="106">
        <f t="shared" si="2"/>
        <v>6</v>
      </c>
      <c r="N33" s="106">
        <f t="shared" si="3"/>
        <v>4</v>
      </c>
    </row>
    <row r="34" spans="1:14" x14ac:dyDescent="0.25">
      <c r="A34" s="68" t="s">
        <v>40</v>
      </c>
      <c r="B34" s="36">
        <v>494.67</v>
      </c>
      <c r="C34" s="68">
        <v>377.5</v>
      </c>
      <c r="D34" s="69"/>
      <c r="E34" s="37">
        <v>0.1</v>
      </c>
      <c r="F34" s="37">
        <v>0.1</v>
      </c>
      <c r="G34" s="70"/>
      <c r="H34" s="74">
        <f t="shared" si="0"/>
        <v>1.2234313555758911</v>
      </c>
      <c r="I34" s="75">
        <f t="shared" si="0"/>
        <v>0.51290760869565222</v>
      </c>
      <c r="K34" s="76">
        <f t="shared" si="1"/>
        <v>0.41923693254879624</v>
      </c>
      <c r="M34" s="106">
        <f t="shared" si="2"/>
        <v>10</v>
      </c>
      <c r="N34" s="106">
        <f t="shared" si="3"/>
        <v>10</v>
      </c>
    </row>
    <row r="35" spans="1:14" x14ac:dyDescent="0.25">
      <c r="A35" s="68" t="s">
        <v>41</v>
      </c>
      <c r="B35" s="36">
        <v>469.5</v>
      </c>
      <c r="C35" s="68">
        <v>496.5</v>
      </c>
      <c r="D35" s="69"/>
      <c r="E35" s="37">
        <v>0.13</v>
      </c>
      <c r="F35" s="37">
        <v>0.16</v>
      </c>
      <c r="G35" s="70"/>
      <c r="H35" s="74">
        <f t="shared" si="0"/>
        <v>1.1611802240743947</v>
      </c>
      <c r="I35" s="75">
        <f t="shared" si="0"/>
        <v>0.67459239130434778</v>
      </c>
      <c r="K35" s="76">
        <f t="shared" si="1"/>
        <v>0.58095408216418942</v>
      </c>
      <c r="M35" s="106">
        <f t="shared" si="2"/>
        <v>13</v>
      </c>
      <c r="N35" s="106">
        <f t="shared" si="3"/>
        <v>16</v>
      </c>
    </row>
    <row r="36" spans="1:14" x14ac:dyDescent="0.25">
      <c r="A36" s="68" t="s">
        <v>42</v>
      </c>
      <c r="B36" s="36">
        <v>363.17</v>
      </c>
      <c r="C36" s="68">
        <v>583.16999999999996</v>
      </c>
      <c r="D36" s="69"/>
      <c r="E36" s="37">
        <v>0.06</v>
      </c>
      <c r="F36" s="37">
        <v>0.59</v>
      </c>
      <c r="G36" s="70"/>
      <c r="H36" s="74">
        <f t="shared" si="0"/>
        <v>0.89820196374248762</v>
      </c>
      <c r="I36" s="75">
        <f t="shared" si="0"/>
        <v>0.79235054347826084</v>
      </c>
      <c r="K36" s="76">
        <f t="shared" si="1"/>
        <v>0.88215187169800691</v>
      </c>
      <c r="M36" s="106">
        <f t="shared" si="2"/>
        <v>6</v>
      </c>
      <c r="N36" s="106">
        <f t="shared" si="3"/>
        <v>59</v>
      </c>
    </row>
    <row r="37" spans="1:14" x14ac:dyDescent="0.25">
      <c r="A37" s="68" t="s">
        <v>43</v>
      </c>
      <c r="B37" s="36">
        <v>344.67</v>
      </c>
      <c r="C37" s="68">
        <v>826.83</v>
      </c>
      <c r="D37" s="69"/>
      <c r="E37" s="37">
        <v>0.08</v>
      </c>
      <c r="F37" s="37">
        <v>0.53</v>
      </c>
      <c r="G37" s="70"/>
      <c r="H37" s="74">
        <f t="shared" si="0"/>
        <v>0.85244725842752211</v>
      </c>
      <c r="I37" s="75">
        <f t="shared" si="0"/>
        <v>1.1234103260869566</v>
      </c>
      <c r="K37" s="76">
        <f t="shared" si="1"/>
        <v>1.3178649059875798</v>
      </c>
      <c r="M37" s="106">
        <f t="shared" si="2"/>
        <v>8</v>
      </c>
      <c r="N37" s="106">
        <f t="shared" si="3"/>
        <v>53</v>
      </c>
    </row>
    <row r="38" spans="1:14" x14ac:dyDescent="0.25">
      <c r="A38" s="68" t="s">
        <v>44</v>
      </c>
      <c r="B38" s="36">
        <v>399.33</v>
      </c>
      <c r="C38" s="68">
        <v>837.67</v>
      </c>
      <c r="D38" s="69"/>
      <c r="E38" s="37">
        <v>0.14000000000000001</v>
      </c>
      <c r="F38" s="37">
        <v>0.5</v>
      </c>
      <c r="G38" s="70"/>
      <c r="H38" s="74">
        <f t="shared" si="0"/>
        <v>0.98763386342838766</v>
      </c>
      <c r="I38" s="75">
        <f t="shared" si="0"/>
        <v>1.1381385869565217</v>
      </c>
      <c r="K38" s="76">
        <f t="shared" si="1"/>
        <v>1.1523891890519882</v>
      </c>
      <c r="M38" s="106">
        <f t="shared" si="2"/>
        <v>14.000000000000002</v>
      </c>
      <c r="N38" s="106">
        <f t="shared" si="3"/>
        <v>50</v>
      </c>
    </row>
    <row r="39" spans="1:14" x14ac:dyDescent="0.25">
      <c r="A39" s="68" t="s">
        <v>45</v>
      </c>
      <c r="B39" s="36">
        <v>306.5</v>
      </c>
      <c r="C39" s="68">
        <v>510</v>
      </c>
      <c r="D39" s="69"/>
      <c r="E39" s="37">
        <v>0.24</v>
      </c>
      <c r="F39" s="37">
        <v>0.22</v>
      </c>
      <c r="G39" s="70"/>
      <c r="H39" s="74">
        <f t="shared" si="0"/>
        <v>0.75804417183983386</v>
      </c>
      <c r="I39" s="75">
        <f t="shared" si="0"/>
        <v>0.69293478260869568</v>
      </c>
      <c r="K39" s="76">
        <f t="shared" si="1"/>
        <v>0.91410871338392785</v>
      </c>
      <c r="M39" s="106">
        <f t="shared" si="2"/>
        <v>24</v>
      </c>
      <c r="N39" s="106">
        <f t="shared" si="3"/>
        <v>22</v>
      </c>
    </row>
    <row r="40" spans="1:14" x14ac:dyDescent="0.25">
      <c r="A40" s="68" t="s">
        <v>46</v>
      </c>
      <c r="B40" s="36">
        <v>297</v>
      </c>
      <c r="C40" s="68">
        <v>557.83000000000004</v>
      </c>
      <c r="D40" s="69"/>
      <c r="E40" s="37">
        <v>0.19</v>
      </c>
      <c r="F40" s="37">
        <v>0.13</v>
      </c>
      <c r="G40" s="70"/>
      <c r="H40" s="74">
        <f t="shared" si="0"/>
        <v>0.7345485123537705</v>
      </c>
      <c r="I40" s="75">
        <f t="shared" si="0"/>
        <v>0.75792119565217397</v>
      </c>
      <c r="K40" s="76">
        <f t="shared" si="1"/>
        <v>1.031819114606207</v>
      </c>
      <c r="M40" s="106">
        <f t="shared" si="2"/>
        <v>19</v>
      </c>
      <c r="N40" s="106">
        <f t="shared" si="3"/>
        <v>13</v>
      </c>
    </row>
    <row r="41" spans="1:14" x14ac:dyDescent="0.25">
      <c r="A41" s="68" t="s">
        <v>47</v>
      </c>
      <c r="B41" s="36">
        <v>368.83</v>
      </c>
      <c r="C41" s="68">
        <v>571.16999999999996</v>
      </c>
      <c r="D41" s="69"/>
      <c r="E41" s="37">
        <v>0.13</v>
      </c>
      <c r="F41" s="37">
        <v>0.26</v>
      </c>
      <c r="G41" s="70"/>
      <c r="H41" s="74">
        <f t="shared" si="0"/>
        <v>0.91220043034155274</v>
      </c>
      <c r="I41" s="75">
        <f t="shared" si="0"/>
        <v>0.77604619565217381</v>
      </c>
      <c r="K41" s="76">
        <f t="shared" si="1"/>
        <v>0.85074087869219805</v>
      </c>
      <c r="M41" s="106">
        <f t="shared" si="2"/>
        <v>13</v>
      </c>
      <c r="N41" s="106">
        <f t="shared" si="3"/>
        <v>26</v>
      </c>
    </row>
    <row r="42" spans="1:14" x14ac:dyDescent="0.25">
      <c r="A42" s="68" t="s">
        <v>48</v>
      </c>
      <c r="B42" s="36">
        <v>316</v>
      </c>
      <c r="C42" s="68">
        <v>573.33000000000004</v>
      </c>
      <c r="D42" s="69"/>
      <c r="E42" s="37">
        <v>0.08</v>
      </c>
      <c r="F42" s="37">
        <v>0.13</v>
      </c>
      <c r="G42" s="70"/>
      <c r="H42" s="74">
        <f t="shared" si="0"/>
        <v>0.78153983132589722</v>
      </c>
      <c r="I42" s="75">
        <f t="shared" si="0"/>
        <v>0.77898097826086965</v>
      </c>
      <c r="K42" s="76">
        <f t="shared" si="1"/>
        <v>0.99672588272220697</v>
      </c>
      <c r="M42" s="106">
        <f t="shared" si="2"/>
        <v>8</v>
      </c>
      <c r="N42" s="106">
        <f t="shared" si="3"/>
        <v>13</v>
      </c>
    </row>
    <row r="43" spans="1:14" x14ac:dyDescent="0.25">
      <c r="A43" s="68" t="s">
        <v>49</v>
      </c>
      <c r="B43" s="36">
        <v>293.17</v>
      </c>
      <c r="C43" s="68">
        <v>706.17</v>
      </c>
      <c r="D43" s="69"/>
      <c r="E43" s="37">
        <v>0.04</v>
      </c>
      <c r="F43" s="37">
        <v>0.18</v>
      </c>
      <c r="G43" s="70"/>
      <c r="H43" s="74">
        <f t="shared" si="0"/>
        <v>0.72507605173991552</v>
      </c>
      <c r="I43" s="75">
        <f t="shared" si="0"/>
        <v>0.95947010869565208</v>
      </c>
      <c r="K43" s="76">
        <f t="shared" si="1"/>
        <v>1.3232682370260018</v>
      </c>
      <c r="M43" s="106">
        <f t="shared" si="2"/>
        <v>4</v>
      </c>
      <c r="N43" s="106">
        <f t="shared" si="3"/>
        <v>18</v>
      </c>
    </row>
    <row r="44" spans="1:14" x14ac:dyDescent="0.25">
      <c r="A44" s="68" t="s">
        <v>50</v>
      </c>
      <c r="B44" s="36">
        <v>317.17</v>
      </c>
      <c r="C44" s="68">
        <v>701</v>
      </c>
      <c r="D44" s="69"/>
      <c r="E44" s="37">
        <v>0.04</v>
      </c>
      <c r="F44" s="37">
        <v>0.2</v>
      </c>
      <c r="G44" s="70"/>
      <c r="H44" s="74">
        <f t="shared" si="0"/>
        <v>0.78443350728365446</v>
      </c>
      <c r="I44" s="75">
        <f t="shared" si="0"/>
        <v>0.95244565217391308</v>
      </c>
      <c r="K44" s="76">
        <f t="shared" si="1"/>
        <v>1.214182774359108</v>
      </c>
      <c r="M44" s="106">
        <f t="shared" si="2"/>
        <v>4</v>
      </c>
      <c r="N44" s="106">
        <f t="shared" si="3"/>
        <v>20</v>
      </c>
    </row>
    <row r="45" spans="1:14" x14ac:dyDescent="0.25">
      <c r="A45" s="68" t="s">
        <v>51</v>
      </c>
      <c r="B45" s="36">
        <v>292.83</v>
      </c>
      <c r="C45" s="68">
        <v>679.17</v>
      </c>
      <c r="D45" s="69"/>
      <c r="E45" s="37">
        <v>0.04</v>
      </c>
      <c r="F45" s="37">
        <v>0.18</v>
      </c>
      <c r="G45" s="70"/>
      <c r="H45" s="74">
        <f t="shared" si="0"/>
        <v>0.72423515445304576</v>
      </c>
      <c r="I45" s="75">
        <f t="shared" si="0"/>
        <v>0.92278532608695651</v>
      </c>
      <c r="K45" s="76">
        <f t="shared" si="1"/>
        <v>1.2741515244228363</v>
      </c>
      <c r="M45" s="106">
        <f t="shared" si="2"/>
        <v>4</v>
      </c>
      <c r="N45" s="106">
        <f t="shared" si="3"/>
        <v>18</v>
      </c>
    </row>
    <row r="46" spans="1:14" x14ac:dyDescent="0.25">
      <c r="A46" s="68" t="s">
        <v>52</v>
      </c>
      <c r="B46" s="36">
        <v>335.67</v>
      </c>
      <c r="C46" s="68">
        <v>731</v>
      </c>
      <c r="D46" s="69"/>
      <c r="E46" s="37">
        <v>0.1</v>
      </c>
      <c r="F46" s="37">
        <v>0.26</v>
      </c>
      <c r="G46" s="70"/>
      <c r="H46" s="74">
        <f t="shared" si="0"/>
        <v>0.83018821259861997</v>
      </c>
      <c r="I46" s="75">
        <f t="shared" si="0"/>
        <v>0.99320652173913049</v>
      </c>
      <c r="K46" s="76">
        <f t="shared" si="1"/>
        <v>1.1963630736580053</v>
      </c>
      <c r="M46" s="106">
        <f t="shared" si="2"/>
        <v>10</v>
      </c>
      <c r="N46" s="106">
        <f t="shared" si="3"/>
        <v>26</v>
      </c>
    </row>
    <row r="47" spans="1:14" x14ac:dyDescent="0.25">
      <c r="A47" s="68" t="s">
        <v>53</v>
      </c>
      <c r="B47" s="36">
        <v>280.17</v>
      </c>
      <c r="C47" s="68">
        <v>561.33000000000004</v>
      </c>
      <c r="D47" s="69"/>
      <c r="E47" s="37">
        <v>0.05</v>
      </c>
      <c r="F47" s="37">
        <v>0.14000000000000001</v>
      </c>
      <c r="G47" s="70"/>
      <c r="H47" s="74">
        <f t="shared" si="0"/>
        <v>0.69292409665372356</v>
      </c>
      <c r="I47" s="75">
        <f t="shared" si="0"/>
        <v>0.76267663043478262</v>
      </c>
      <c r="K47" s="76">
        <f t="shared" si="1"/>
        <v>1.1006640324934704</v>
      </c>
      <c r="M47" s="106">
        <f t="shared" si="2"/>
        <v>5</v>
      </c>
      <c r="N47" s="106">
        <f t="shared" si="3"/>
        <v>14.000000000000002</v>
      </c>
    </row>
    <row r="48" spans="1:14" x14ac:dyDescent="0.25">
      <c r="A48" s="68" t="s">
        <v>54</v>
      </c>
      <c r="B48" s="36">
        <v>277.33</v>
      </c>
      <c r="C48" s="68">
        <v>634.66999999999996</v>
      </c>
      <c r="D48" s="69"/>
      <c r="E48" s="37">
        <v>0.09</v>
      </c>
      <c r="F48" s="37">
        <v>0.06</v>
      </c>
      <c r="G48" s="70"/>
      <c r="H48" s="74">
        <f t="shared" si="0"/>
        <v>0.68590013108104764</v>
      </c>
      <c r="I48" s="75">
        <f t="shared" si="0"/>
        <v>0.86232336956521738</v>
      </c>
      <c r="K48" s="76">
        <f t="shared" si="1"/>
        <v>1.2572141781138151</v>
      </c>
      <c r="M48" s="106">
        <f t="shared" si="2"/>
        <v>9</v>
      </c>
      <c r="N48" s="106">
        <f t="shared" si="3"/>
        <v>6</v>
      </c>
    </row>
    <row r="49" spans="1:14" x14ac:dyDescent="0.25">
      <c r="A49" s="68" t="s">
        <v>55</v>
      </c>
      <c r="B49" s="36">
        <v>552</v>
      </c>
      <c r="C49" s="68">
        <v>753.17</v>
      </c>
      <c r="D49" s="69"/>
      <c r="E49" s="37">
        <v>0.16</v>
      </c>
      <c r="F49" s="37">
        <v>0.1</v>
      </c>
      <c r="G49" s="70"/>
      <c r="H49" s="74">
        <f t="shared" si="0"/>
        <v>1.3652214775059976</v>
      </c>
      <c r="I49" s="75">
        <f t="shared" si="0"/>
        <v>1.0233288043478261</v>
      </c>
      <c r="K49" s="76">
        <f t="shared" si="1"/>
        <v>0.74956981061948647</v>
      </c>
      <c r="M49" s="106">
        <f t="shared" si="2"/>
        <v>16</v>
      </c>
      <c r="N49" s="106">
        <f t="shared" si="3"/>
        <v>10</v>
      </c>
    </row>
    <row r="50" spans="1:14" x14ac:dyDescent="0.25">
      <c r="A50" s="68" t="s">
        <v>56</v>
      </c>
      <c r="B50" s="36">
        <v>280</v>
      </c>
      <c r="C50" s="68">
        <v>663.67</v>
      </c>
      <c r="D50" s="69"/>
      <c r="E50" s="37">
        <v>0.03</v>
      </c>
      <c r="F50" s="37">
        <v>0.06</v>
      </c>
      <c r="G50" s="70"/>
      <c r="H50" s="74">
        <f t="shared" si="0"/>
        <v>0.69250364801028863</v>
      </c>
      <c r="I50" s="75">
        <f t="shared" si="0"/>
        <v>0.90172554347826084</v>
      </c>
      <c r="K50" s="76">
        <f t="shared" si="1"/>
        <v>1.3021238892663043</v>
      </c>
      <c r="M50" s="106">
        <f t="shared" si="2"/>
        <v>3</v>
      </c>
      <c r="N50" s="106">
        <f t="shared" si="3"/>
        <v>6</v>
      </c>
    </row>
    <row r="51" spans="1:14" x14ac:dyDescent="0.25">
      <c r="A51" s="68" t="s">
        <v>57</v>
      </c>
      <c r="B51" s="36">
        <v>270.33</v>
      </c>
      <c r="C51" s="68">
        <v>670.33</v>
      </c>
      <c r="D51" s="69"/>
      <c r="E51" s="37">
        <v>0.1</v>
      </c>
      <c r="F51" s="37">
        <v>0.1</v>
      </c>
      <c r="G51" s="70"/>
      <c r="H51" s="74">
        <f t="shared" si="0"/>
        <v>0.66858753988079045</v>
      </c>
      <c r="I51" s="75">
        <f t="shared" si="0"/>
        <v>0.91077445652173916</v>
      </c>
      <c r="K51" s="76">
        <f t="shared" si="1"/>
        <v>1.3622366589184878</v>
      </c>
      <c r="M51" s="106">
        <f t="shared" si="2"/>
        <v>10</v>
      </c>
      <c r="N51" s="106">
        <f t="shared" si="3"/>
        <v>10</v>
      </c>
    </row>
    <row r="52" spans="1:14" x14ac:dyDescent="0.25">
      <c r="A52" s="68" t="s">
        <v>58</v>
      </c>
      <c r="B52" s="36">
        <v>238.33</v>
      </c>
      <c r="C52" s="68">
        <v>741.67</v>
      </c>
      <c r="D52" s="69"/>
      <c r="E52" s="37">
        <v>0.09</v>
      </c>
      <c r="F52" s="37">
        <v>0.19</v>
      </c>
      <c r="G52" s="70"/>
      <c r="H52" s="74">
        <f t="shared" si="0"/>
        <v>0.58944426582247178</v>
      </c>
      <c r="I52" s="75">
        <f t="shared" si="0"/>
        <v>1.0077038043478261</v>
      </c>
      <c r="K52" s="76">
        <f t="shared" si="1"/>
        <v>1.7095828440060274</v>
      </c>
      <c r="M52" s="106">
        <f t="shared" si="2"/>
        <v>9</v>
      </c>
      <c r="N52" s="106">
        <f t="shared" si="3"/>
        <v>19</v>
      </c>
    </row>
    <row r="53" spans="1:14" x14ac:dyDescent="0.25">
      <c r="A53" s="68" t="s">
        <v>59</v>
      </c>
      <c r="B53" s="36">
        <v>257.33</v>
      </c>
      <c r="C53" s="68">
        <v>719.5</v>
      </c>
      <c r="D53" s="69"/>
      <c r="E53" s="37">
        <v>0.09</v>
      </c>
      <c r="F53" s="37">
        <v>0.13</v>
      </c>
      <c r="G53" s="70"/>
      <c r="H53" s="74">
        <f t="shared" si="0"/>
        <v>0.6364355847945985</v>
      </c>
      <c r="I53" s="75">
        <f t="shared" si="0"/>
        <v>0.97758152173913049</v>
      </c>
      <c r="K53" s="76">
        <f t="shared" si="1"/>
        <v>1.5360258682811279</v>
      </c>
      <c r="M53" s="106">
        <f t="shared" si="2"/>
        <v>9</v>
      </c>
      <c r="N53" s="106">
        <f t="shared" si="3"/>
        <v>13</v>
      </c>
    </row>
    <row r="54" spans="1:14" x14ac:dyDescent="0.25">
      <c r="A54" s="68" t="s">
        <v>60</v>
      </c>
      <c r="B54" s="36">
        <v>373.17</v>
      </c>
      <c r="C54" s="68">
        <v>861.5</v>
      </c>
      <c r="D54" s="69"/>
      <c r="E54" s="37">
        <v>0.19</v>
      </c>
      <c r="F54" s="37">
        <v>0.13</v>
      </c>
      <c r="G54" s="70"/>
      <c r="H54" s="74">
        <f t="shared" si="0"/>
        <v>0.92293423688571219</v>
      </c>
      <c r="I54" s="75">
        <f t="shared" si="0"/>
        <v>1.1705163043478262</v>
      </c>
      <c r="K54" s="76">
        <f t="shared" si="1"/>
        <v>1.2682553724494374</v>
      </c>
      <c r="M54" s="106">
        <f t="shared" si="2"/>
        <v>19</v>
      </c>
      <c r="N54" s="106">
        <f t="shared" si="3"/>
        <v>13</v>
      </c>
    </row>
    <row r="55" spans="1:14" x14ac:dyDescent="0.25">
      <c r="A55" s="68" t="s">
        <v>61</v>
      </c>
      <c r="B55" s="36">
        <v>296.5</v>
      </c>
      <c r="C55" s="68">
        <v>788.67</v>
      </c>
      <c r="D55" s="69"/>
      <c r="E55" s="37">
        <v>0.12</v>
      </c>
      <c r="F55" s="37">
        <v>0.1</v>
      </c>
      <c r="G55" s="70"/>
      <c r="H55" s="74">
        <f t="shared" si="0"/>
        <v>0.73331189869660929</v>
      </c>
      <c r="I55" s="75">
        <f t="shared" si="0"/>
        <v>1.0715625</v>
      </c>
      <c r="K55" s="76">
        <f t="shared" si="1"/>
        <v>1.4612643022765597</v>
      </c>
      <c r="M55" s="106">
        <f t="shared" si="2"/>
        <v>12</v>
      </c>
      <c r="N55" s="106">
        <f t="shared" si="3"/>
        <v>10</v>
      </c>
    </row>
    <row r="56" spans="1:14" x14ac:dyDescent="0.25">
      <c r="A56" s="68" t="s">
        <v>62</v>
      </c>
      <c r="B56" s="36">
        <v>301.67</v>
      </c>
      <c r="C56" s="68">
        <v>838.5</v>
      </c>
      <c r="D56" s="69"/>
      <c r="E56" s="37">
        <v>0.15</v>
      </c>
      <c r="F56" s="37">
        <v>0.12</v>
      </c>
      <c r="G56" s="70"/>
      <c r="H56" s="74">
        <f t="shared" si="0"/>
        <v>0.74609848391165634</v>
      </c>
      <c r="I56" s="75">
        <f t="shared" si="0"/>
        <v>1.1392663043478262</v>
      </c>
      <c r="K56" s="76">
        <f t="shared" si="1"/>
        <v>1.5269650440446731</v>
      </c>
      <c r="M56" s="106">
        <f t="shared" si="2"/>
        <v>15</v>
      </c>
      <c r="N56" s="106">
        <f t="shared" si="3"/>
        <v>12</v>
      </c>
    </row>
    <row r="57" spans="1:14" x14ac:dyDescent="0.25">
      <c r="A57" s="68" t="s">
        <v>63</v>
      </c>
      <c r="B57" s="36">
        <v>297.33</v>
      </c>
      <c r="C57" s="68">
        <v>814</v>
      </c>
      <c r="D57" s="69"/>
      <c r="E57" s="37">
        <v>0.17</v>
      </c>
      <c r="F57" s="37">
        <v>0.25</v>
      </c>
      <c r="G57" s="70"/>
      <c r="H57" s="74">
        <f t="shared" si="0"/>
        <v>0.73536467736749689</v>
      </c>
      <c r="I57" s="75">
        <f t="shared" si="0"/>
        <v>1.1059782608695652</v>
      </c>
      <c r="K57" s="76">
        <f t="shared" si="1"/>
        <v>1.5039861104408949</v>
      </c>
      <c r="M57" s="106">
        <f t="shared" si="2"/>
        <v>17</v>
      </c>
      <c r="N57" s="106">
        <f t="shared" si="3"/>
        <v>25</v>
      </c>
    </row>
    <row r="58" spans="1:14" x14ac:dyDescent="0.25">
      <c r="A58" s="68" t="s">
        <v>64</v>
      </c>
      <c r="B58" s="36">
        <v>334</v>
      </c>
      <c r="C58" s="68">
        <v>661.5</v>
      </c>
      <c r="D58" s="69"/>
      <c r="E58" s="37">
        <v>0.17</v>
      </c>
      <c r="F58" s="37">
        <v>0.16</v>
      </c>
      <c r="G58" s="70"/>
      <c r="H58" s="74">
        <f t="shared" si="0"/>
        <v>0.82605792298370151</v>
      </c>
      <c r="I58" s="75">
        <f t="shared" si="0"/>
        <v>0.89877717391304346</v>
      </c>
      <c r="K58" s="76">
        <f t="shared" si="1"/>
        <v>1.0880316608630565</v>
      </c>
      <c r="M58" s="106">
        <f t="shared" si="2"/>
        <v>17</v>
      </c>
      <c r="N58" s="106">
        <f t="shared" si="3"/>
        <v>16</v>
      </c>
    </row>
    <row r="59" spans="1:14" x14ac:dyDescent="0.25">
      <c r="A59" s="68" t="s">
        <v>65</v>
      </c>
      <c r="B59" s="36">
        <v>342.17</v>
      </c>
      <c r="C59" s="68">
        <v>567.16999999999996</v>
      </c>
      <c r="D59" s="69"/>
      <c r="E59" s="37">
        <v>0.12</v>
      </c>
      <c r="F59" s="37">
        <v>0.06</v>
      </c>
      <c r="G59" s="70"/>
      <c r="H59" s="74">
        <f t="shared" si="0"/>
        <v>0.84626419014171594</v>
      </c>
      <c r="I59" s="75">
        <f t="shared" si="0"/>
        <v>0.77061141304347824</v>
      </c>
      <c r="K59" s="76">
        <f t="shared" si="1"/>
        <v>0.91060383036464199</v>
      </c>
      <c r="M59" s="106">
        <f t="shared" si="2"/>
        <v>12</v>
      </c>
      <c r="N59" s="106">
        <f t="shared" si="3"/>
        <v>6</v>
      </c>
    </row>
    <row r="60" spans="1:14" x14ac:dyDescent="0.25">
      <c r="A60" s="68" t="s">
        <v>66</v>
      </c>
      <c r="B60" s="36">
        <v>281</v>
      </c>
      <c r="C60" s="68">
        <v>494</v>
      </c>
      <c r="D60" s="69"/>
      <c r="E60" s="37">
        <v>0.09</v>
      </c>
      <c r="F60" s="37">
        <v>0.06</v>
      </c>
      <c r="G60" s="70"/>
      <c r="H60" s="74">
        <f t="shared" si="0"/>
        <v>0.69497687532461117</v>
      </c>
      <c r="I60" s="75">
        <f t="shared" si="0"/>
        <v>0.67119565217391308</v>
      </c>
      <c r="K60" s="76">
        <f t="shared" si="1"/>
        <v>0.96578127417607917</v>
      </c>
      <c r="M60" s="106">
        <f t="shared" si="2"/>
        <v>9</v>
      </c>
      <c r="N60" s="106">
        <f t="shared" si="3"/>
        <v>6</v>
      </c>
    </row>
    <row r="61" spans="1:14" x14ac:dyDescent="0.25">
      <c r="A61" s="68" t="s">
        <v>67</v>
      </c>
      <c r="B61" s="36">
        <v>354</v>
      </c>
      <c r="C61" s="68">
        <v>483.67</v>
      </c>
      <c r="D61" s="69"/>
      <c r="E61" s="37">
        <v>0.12</v>
      </c>
      <c r="F61" s="37">
        <v>0.03</v>
      </c>
      <c r="G61" s="70"/>
      <c r="H61" s="74">
        <f t="shared" si="0"/>
        <v>0.87552246927015065</v>
      </c>
      <c r="I61" s="75">
        <f t="shared" si="0"/>
        <v>0.65716032608695651</v>
      </c>
      <c r="K61" s="76">
        <f t="shared" si="1"/>
        <v>0.75059218826762464</v>
      </c>
      <c r="M61" s="106">
        <f t="shared" si="2"/>
        <v>12</v>
      </c>
      <c r="N61" s="106">
        <f t="shared" si="3"/>
        <v>3</v>
      </c>
    </row>
    <row r="62" spans="1:14" x14ac:dyDescent="0.25">
      <c r="A62" s="68" t="s">
        <v>68</v>
      </c>
      <c r="B62" s="36">
        <v>298.5</v>
      </c>
      <c r="C62" s="68">
        <v>413.33</v>
      </c>
      <c r="D62" s="69"/>
      <c r="E62" s="37">
        <v>0.06</v>
      </c>
      <c r="F62" s="37">
        <v>0.05</v>
      </c>
      <c r="G62" s="70"/>
      <c r="H62" s="74">
        <f t="shared" si="0"/>
        <v>0.73825835332525414</v>
      </c>
      <c r="I62" s="75">
        <f t="shared" si="0"/>
        <v>0.56158967391304349</v>
      </c>
      <c r="K62" s="76">
        <f t="shared" si="1"/>
        <v>0.76069531944141</v>
      </c>
      <c r="M62" s="106">
        <f t="shared" si="2"/>
        <v>6</v>
      </c>
      <c r="N62" s="106">
        <f t="shared" si="3"/>
        <v>5</v>
      </c>
    </row>
    <row r="63" spans="1:14" x14ac:dyDescent="0.25">
      <c r="A63" s="68" t="s">
        <v>69</v>
      </c>
      <c r="B63" s="36">
        <v>377</v>
      </c>
      <c r="C63" s="68">
        <v>431</v>
      </c>
      <c r="D63" s="69"/>
      <c r="E63" s="37">
        <v>0.1</v>
      </c>
      <c r="F63" s="37">
        <v>0.1</v>
      </c>
      <c r="G63" s="70"/>
      <c r="H63" s="74">
        <f t="shared" si="0"/>
        <v>0.93240669749956717</v>
      </c>
      <c r="I63" s="75">
        <f t="shared" si="0"/>
        <v>0.58559782608695654</v>
      </c>
      <c r="K63" s="76">
        <f t="shared" si="1"/>
        <v>0.62804978520355215</v>
      </c>
      <c r="M63" s="106">
        <f t="shared" si="2"/>
        <v>10</v>
      </c>
      <c r="N63" s="106">
        <f t="shared" si="3"/>
        <v>10</v>
      </c>
    </row>
    <row r="64" spans="1:14" x14ac:dyDescent="0.25">
      <c r="A64" s="68" t="s">
        <v>70</v>
      </c>
      <c r="B64" s="36">
        <v>964.5</v>
      </c>
      <c r="C64" s="68">
        <v>1811</v>
      </c>
      <c r="D64" s="69"/>
      <c r="E64" s="37">
        <v>0.3</v>
      </c>
      <c r="F64" s="37">
        <v>0.5</v>
      </c>
      <c r="G64" s="70"/>
      <c r="H64" s="74">
        <f t="shared" si="0"/>
        <v>2.3854277446640122</v>
      </c>
      <c r="I64" s="75">
        <f t="shared" si="0"/>
        <v>2.4605978260869565</v>
      </c>
      <c r="K64" s="76">
        <f t="shared" si="1"/>
        <v>1.0315122021998331</v>
      </c>
      <c r="M64" s="106">
        <f t="shared" si="2"/>
        <v>30</v>
      </c>
      <c r="N64" s="106">
        <f t="shared" si="3"/>
        <v>50</v>
      </c>
    </row>
    <row r="65" spans="1:14" x14ac:dyDescent="0.25">
      <c r="A65" s="68" t="s">
        <v>71</v>
      </c>
      <c r="B65" s="36">
        <v>709.33</v>
      </c>
      <c r="C65" s="68">
        <v>483.83</v>
      </c>
      <c r="D65" s="69"/>
      <c r="E65" s="37">
        <v>0.34</v>
      </c>
      <c r="F65" s="37">
        <v>0.05</v>
      </c>
      <c r="G65" s="70"/>
      <c r="H65" s="74">
        <f t="shared" si="0"/>
        <v>1.7543343308683503</v>
      </c>
      <c r="I65" s="75">
        <f t="shared" si="0"/>
        <v>0.65737771739130435</v>
      </c>
      <c r="K65" s="76">
        <f t="shared" si="1"/>
        <v>0.37471632734104865</v>
      </c>
      <c r="M65" s="106">
        <f t="shared" si="2"/>
        <v>34</v>
      </c>
      <c r="N65" s="106">
        <f t="shared" si="3"/>
        <v>5</v>
      </c>
    </row>
    <row r="66" spans="1:14" x14ac:dyDescent="0.25">
      <c r="A66" s="68" t="s">
        <v>72</v>
      </c>
      <c r="B66" s="36">
        <v>764</v>
      </c>
      <c r="C66" s="68">
        <v>621.33000000000004</v>
      </c>
      <c r="D66" s="69"/>
      <c r="E66" s="37">
        <v>0.13</v>
      </c>
      <c r="F66" s="37">
        <v>0.08</v>
      </c>
      <c r="G66" s="70"/>
      <c r="H66" s="74">
        <f t="shared" si="0"/>
        <v>1.889545668142359</v>
      </c>
      <c r="I66" s="75">
        <f t="shared" si="0"/>
        <v>0.84419836956521743</v>
      </c>
      <c r="K66" s="76">
        <f t="shared" si="1"/>
        <v>0.44677320257369679</v>
      </c>
      <c r="M66" s="106">
        <f t="shared" si="2"/>
        <v>13</v>
      </c>
      <c r="N66" s="106">
        <f t="shared" si="3"/>
        <v>8</v>
      </c>
    </row>
    <row r="67" spans="1:14" x14ac:dyDescent="0.25">
      <c r="A67" s="68" t="s">
        <v>73</v>
      </c>
      <c r="B67" s="36">
        <v>627.33000000000004</v>
      </c>
      <c r="C67" s="68">
        <v>1029.83</v>
      </c>
      <c r="D67" s="69"/>
      <c r="E67" s="37">
        <v>0.08</v>
      </c>
      <c r="F67" s="37">
        <v>0.1</v>
      </c>
      <c r="G67" s="70"/>
      <c r="H67" s="74">
        <f t="shared" si="0"/>
        <v>1.5515296910939087</v>
      </c>
      <c r="I67" s="75">
        <f t="shared" si="0"/>
        <v>1.3992255434782608</v>
      </c>
      <c r="K67" s="76">
        <f t="shared" si="1"/>
        <v>0.90183613727155576</v>
      </c>
      <c r="M67" s="106">
        <f t="shared" si="2"/>
        <v>8</v>
      </c>
      <c r="N67" s="106">
        <f t="shared" si="3"/>
        <v>10</v>
      </c>
    </row>
    <row r="68" spans="1:14" x14ac:dyDescent="0.25">
      <c r="A68" s="68" t="s">
        <v>74</v>
      </c>
      <c r="B68" s="36">
        <v>535.5</v>
      </c>
      <c r="C68" s="68">
        <v>1304.33</v>
      </c>
      <c r="D68" s="69"/>
      <c r="E68" s="37">
        <v>0.06</v>
      </c>
      <c r="F68" s="37">
        <v>0.23</v>
      </c>
      <c r="G68" s="70"/>
      <c r="H68" s="74">
        <f t="shared" si="0"/>
        <v>1.3244132268196771</v>
      </c>
      <c r="I68" s="75">
        <f t="shared" si="0"/>
        <v>1.7721874999999998</v>
      </c>
      <c r="K68" s="76">
        <f t="shared" si="1"/>
        <v>1.3380925711951446</v>
      </c>
      <c r="M68" s="106">
        <f t="shared" si="2"/>
        <v>6</v>
      </c>
      <c r="N68" s="106">
        <f t="shared" si="3"/>
        <v>23</v>
      </c>
    </row>
    <row r="69" spans="1:14" x14ac:dyDescent="0.25">
      <c r="A69" s="68" t="s">
        <v>75</v>
      </c>
      <c r="B69" s="36">
        <v>560.66999999999996</v>
      </c>
      <c r="C69" s="68">
        <v>741.17</v>
      </c>
      <c r="D69" s="69"/>
      <c r="E69" s="37">
        <v>0.08</v>
      </c>
      <c r="F69" s="37">
        <v>0.17</v>
      </c>
      <c r="G69" s="70"/>
      <c r="H69" s="74">
        <f t="shared" si="0"/>
        <v>1.3866643583211733</v>
      </c>
      <c r="I69" s="75">
        <f t="shared" si="0"/>
        <v>1.007024456521739</v>
      </c>
      <c r="K69" s="76">
        <f t="shared" si="1"/>
        <v>0.72622076891118614</v>
      </c>
      <c r="M69" s="106">
        <f t="shared" si="2"/>
        <v>8</v>
      </c>
      <c r="N69" s="106">
        <f t="shared" si="3"/>
        <v>17</v>
      </c>
    </row>
    <row r="70" spans="1:14" x14ac:dyDescent="0.25">
      <c r="A70" s="68" t="s">
        <v>76</v>
      </c>
      <c r="B70" s="36">
        <v>595.33000000000004</v>
      </c>
      <c r="C70" s="68">
        <v>607.33000000000004</v>
      </c>
      <c r="D70" s="69"/>
      <c r="E70" s="37">
        <v>0.11</v>
      </c>
      <c r="F70" s="37">
        <v>0.09</v>
      </c>
      <c r="G70" s="70"/>
      <c r="H70" s="74">
        <f t="shared" si="0"/>
        <v>1.4723864170355898</v>
      </c>
      <c r="I70" s="75">
        <f t="shared" si="0"/>
        <v>0.82517663043478262</v>
      </c>
      <c r="K70" s="76">
        <f t="shared" si="1"/>
        <v>0.56043482939495015</v>
      </c>
      <c r="M70" s="106">
        <f t="shared" si="2"/>
        <v>11</v>
      </c>
      <c r="N70" s="106">
        <f t="shared" si="3"/>
        <v>9</v>
      </c>
    </row>
    <row r="71" spans="1:14" x14ac:dyDescent="0.25">
      <c r="A71" s="68" t="s">
        <v>77</v>
      </c>
      <c r="B71" s="36">
        <v>567.33000000000004</v>
      </c>
      <c r="C71" s="68">
        <v>631</v>
      </c>
      <c r="D71" s="69"/>
      <c r="E71" s="37">
        <v>0.14000000000000001</v>
      </c>
      <c r="F71" s="37">
        <v>0.17</v>
      </c>
      <c r="G71" s="70"/>
      <c r="H71" s="74">
        <f t="shared" ref="H71:I134" si="4">B71/B$4</f>
        <v>1.4031360522345611</v>
      </c>
      <c r="I71" s="75">
        <f t="shared" si="4"/>
        <v>0.85733695652173914</v>
      </c>
      <c r="K71" s="76">
        <f t="shared" si="1"/>
        <v>0.61101484432417597</v>
      </c>
      <c r="M71" s="106">
        <f t="shared" si="2"/>
        <v>14.000000000000002</v>
      </c>
      <c r="N71" s="106">
        <f t="shared" si="3"/>
        <v>17</v>
      </c>
    </row>
    <row r="72" spans="1:14" x14ac:dyDescent="0.25">
      <c r="A72" s="68" t="s">
        <v>78</v>
      </c>
      <c r="B72" s="36">
        <v>486.17</v>
      </c>
      <c r="C72" s="68">
        <v>807.33</v>
      </c>
      <c r="D72" s="69"/>
      <c r="E72" s="37">
        <v>0.15</v>
      </c>
      <c r="F72" s="37">
        <v>0.28999999999999998</v>
      </c>
      <c r="G72" s="70"/>
      <c r="H72" s="74">
        <f t="shared" si="4"/>
        <v>1.2024089234041502</v>
      </c>
      <c r="I72" s="75">
        <f t="shared" si="4"/>
        <v>1.0969157608695652</v>
      </c>
      <c r="K72" s="76">
        <f t="shared" ref="K72:K135" si="5">I72/H72</f>
        <v>0.9122651533257734</v>
      </c>
      <c r="M72" s="106">
        <f t="shared" ref="M72:M135" si="6">E72*100</f>
        <v>15</v>
      </c>
      <c r="N72" s="106">
        <f t="shared" ref="N72:N135" si="7">F72*100</f>
        <v>28.999999999999996</v>
      </c>
    </row>
    <row r="73" spans="1:14" x14ac:dyDescent="0.25">
      <c r="A73" s="68" t="s">
        <v>79</v>
      </c>
      <c r="B73" s="36">
        <v>496.17</v>
      </c>
      <c r="C73" s="68">
        <v>857.33</v>
      </c>
      <c r="D73" s="69"/>
      <c r="E73" s="37">
        <v>0.14000000000000001</v>
      </c>
      <c r="F73" s="37">
        <v>0.08</v>
      </c>
      <c r="G73" s="70"/>
      <c r="H73" s="74">
        <f t="shared" si="4"/>
        <v>1.2271411965473749</v>
      </c>
      <c r="I73" s="75">
        <f t="shared" si="4"/>
        <v>1.164850543478261</v>
      </c>
      <c r="K73" s="76">
        <f t="shared" si="5"/>
        <v>0.9492392128596352</v>
      </c>
      <c r="M73" s="106">
        <f t="shared" si="6"/>
        <v>14.000000000000002</v>
      </c>
      <c r="N73" s="106">
        <f t="shared" si="7"/>
        <v>8</v>
      </c>
    </row>
    <row r="74" spans="1:14" x14ac:dyDescent="0.25">
      <c r="A74" s="68" t="s">
        <v>80</v>
      </c>
      <c r="B74" s="36">
        <v>542</v>
      </c>
      <c r="C74" s="68">
        <v>977.5</v>
      </c>
      <c r="D74" s="69"/>
      <c r="E74" s="37">
        <v>0.12</v>
      </c>
      <c r="F74" s="37">
        <v>0.21</v>
      </c>
      <c r="G74" s="70"/>
      <c r="H74" s="74">
        <f t="shared" si="4"/>
        <v>1.340489204362773</v>
      </c>
      <c r="I74" s="75">
        <f t="shared" si="4"/>
        <v>1.328125</v>
      </c>
      <c r="K74" s="76">
        <f t="shared" si="5"/>
        <v>0.99077634916974167</v>
      </c>
      <c r="M74" s="106">
        <f t="shared" si="6"/>
        <v>12</v>
      </c>
      <c r="N74" s="106">
        <f t="shared" si="7"/>
        <v>21</v>
      </c>
    </row>
    <row r="75" spans="1:14" x14ac:dyDescent="0.25">
      <c r="A75" s="68" t="s">
        <v>81</v>
      </c>
      <c r="B75" s="36">
        <v>424.33</v>
      </c>
      <c r="C75" s="68">
        <v>1091.5</v>
      </c>
      <c r="D75" s="69"/>
      <c r="E75" s="37">
        <v>7.0000000000000007E-2</v>
      </c>
      <c r="F75" s="37">
        <v>0.43</v>
      </c>
      <c r="G75" s="70"/>
      <c r="H75" s="74">
        <f t="shared" si="4"/>
        <v>1.0494645462864491</v>
      </c>
      <c r="I75" s="75">
        <f t="shared" si="4"/>
        <v>1.4830163043478262</v>
      </c>
      <c r="K75" s="76">
        <f t="shared" si="5"/>
        <v>1.4131171077627238</v>
      </c>
      <c r="M75" s="106">
        <f t="shared" si="6"/>
        <v>7.0000000000000009</v>
      </c>
      <c r="N75" s="106">
        <f t="shared" si="7"/>
        <v>43</v>
      </c>
    </row>
    <row r="76" spans="1:14" x14ac:dyDescent="0.25">
      <c r="A76" s="68" t="s">
        <v>82</v>
      </c>
      <c r="B76" s="36">
        <v>500.83</v>
      </c>
      <c r="C76" s="68">
        <v>950.17</v>
      </c>
      <c r="D76" s="69"/>
      <c r="E76" s="37">
        <v>0.1</v>
      </c>
      <c r="F76" s="37">
        <v>0.43</v>
      </c>
      <c r="G76" s="70"/>
      <c r="H76" s="74">
        <f t="shared" si="4"/>
        <v>1.2386664358321173</v>
      </c>
      <c r="I76" s="75">
        <f t="shared" si="4"/>
        <v>1.2909918478260869</v>
      </c>
      <c r="K76" s="76">
        <f t="shared" si="5"/>
        <v>1.0422433437124807</v>
      </c>
      <c r="M76" s="106">
        <f t="shared" si="6"/>
        <v>10</v>
      </c>
      <c r="N76" s="106">
        <f t="shared" si="7"/>
        <v>43</v>
      </c>
    </row>
    <row r="77" spans="1:14" x14ac:dyDescent="0.25">
      <c r="A77" s="68" t="s">
        <v>83</v>
      </c>
      <c r="B77" s="36">
        <v>324</v>
      </c>
      <c r="C77" s="68">
        <v>708.17</v>
      </c>
      <c r="D77" s="69"/>
      <c r="E77" s="37">
        <v>0.06</v>
      </c>
      <c r="F77" s="37">
        <v>0.14000000000000001</v>
      </c>
      <c r="G77" s="70"/>
      <c r="H77" s="74">
        <f t="shared" si="4"/>
        <v>0.80132564984047683</v>
      </c>
      <c r="I77" s="75">
        <f t="shared" si="4"/>
        <v>0.96218749999999997</v>
      </c>
      <c r="K77" s="76">
        <f t="shared" si="5"/>
        <v>1.2007446662808641</v>
      </c>
      <c r="M77" s="106">
        <f t="shared" si="6"/>
        <v>6</v>
      </c>
      <c r="N77" s="106">
        <f t="shared" si="7"/>
        <v>14.000000000000002</v>
      </c>
    </row>
    <row r="78" spans="1:14" x14ac:dyDescent="0.25">
      <c r="A78" s="68" t="s">
        <v>84</v>
      </c>
      <c r="B78" s="36">
        <v>571.83000000000004</v>
      </c>
      <c r="C78" s="68">
        <v>907.67</v>
      </c>
      <c r="D78" s="69"/>
      <c r="E78" s="37">
        <v>0.21</v>
      </c>
      <c r="F78" s="37">
        <v>0.12</v>
      </c>
      <c r="G78" s="70"/>
      <c r="H78" s="74">
        <f t="shared" si="4"/>
        <v>1.4142655751490121</v>
      </c>
      <c r="I78" s="75">
        <f t="shared" si="4"/>
        <v>1.2332472826086955</v>
      </c>
      <c r="K78" s="76">
        <f t="shared" si="5"/>
        <v>0.87200544528474166</v>
      </c>
      <c r="M78" s="106">
        <f t="shared" si="6"/>
        <v>21</v>
      </c>
      <c r="N78" s="106">
        <f t="shared" si="7"/>
        <v>12</v>
      </c>
    </row>
    <row r="79" spans="1:14" x14ac:dyDescent="0.25">
      <c r="A79" s="68" t="s">
        <v>85</v>
      </c>
      <c r="B79" s="36">
        <v>551.16999999999996</v>
      </c>
      <c r="C79" s="68">
        <v>770.83</v>
      </c>
      <c r="D79" s="69"/>
      <c r="E79" s="37">
        <v>0.1</v>
      </c>
      <c r="F79" s="37">
        <v>7.0000000000000007E-2</v>
      </c>
      <c r="G79" s="70"/>
      <c r="H79" s="74">
        <f t="shared" si="4"/>
        <v>1.3631686988351099</v>
      </c>
      <c r="I79" s="75">
        <f t="shared" si="4"/>
        <v>1.0473233695652175</v>
      </c>
      <c r="K79" s="76">
        <f t="shared" si="5"/>
        <v>0.76830062959940559</v>
      </c>
      <c r="M79" s="106">
        <f t="shared" si="6"/>
        <v>10</v>
      </c>
      <c r="N79" s="106">
        <f t="shared" si="7"/>
        <v>7.0000000000000009</v>
      </c>
    </row>
    <row r="80" spans="1:14" x14ac:dyDescent="0.25">
      <c r="A80" s="68" t="s">
        <v>86</v>
      </c>
      <c r="B80" s="36">
        <v>449</v>
      </c>
      <c r="C80" s="68">
        <v>801.5</v>
      </c>
      <c r="D80" s="69"/>
      <c r="E80" s="37">
        <v>0.18</v>
      </c>
      <c r="F80" s="37">
        <v>0.13</v>
      </c>
      <c r="G80" s="70"/>
      <c r="H80" s="74">
        <f t="shared" si="4"/>
        <v>1.1104790641307842</v>
      </c>
      <c r="I80" s="75">
        <f t="shared" si="4"/>
        <v>1.0889945652173914</v>
      </c>
      <c r="K80" s="76">
        <f t="shared" si="5"/>
        <v>0.98065294555534044</v>
      </c>
      <c r="M80" s="106">
        <f t="shared" si="6"/>
        <v>18</v>
      </c>
      <c r="N80" s="106">
        <f t="shared" si="7"/>
        <v>13</v>
      </c>
    </row>
    <row r="81" spans="1:14" x14ac:dyDescent="0.25">
      <c r="A81" s="68" t="s">
        <v>87</v>
      </c>
      <c r="B81" s="36">
        <v>346.17</v>
      </c>
      <c r="C81" s="68">
        <v>580.5</v>
      </c>
      <c r="D81" s="69"/>
      <c r="E81" s="37">
        <v>7.0000000000000007E-2</v>
      </c>
      <c r="F81" s="37">
        <v>0.06</v>
      </c>
      <c r="G81" s="70"/>
      <c r="H81" s="74">
        <f t="shared" si="4"/>
        <v>0.85615709939900586</v>
      </c>
      <c r="I81" s="75">
        <f t="shared" si="4"/>
        <v>0.78872282608695654</v>
      </c>
      <c r="K81" s="76">
        <f t="shared" si="5"/>
        <v>0.92123609865597567</v>
      </c>
      <c r="M81" s="106">
        <f t="shared" si="6"/>
        <v>7.0000000000000009</v>
      </c>
      <c r="N81" s="106">
        <f t="shared" si="7"/>
        <v>6</v>
      </c>
    </row>
    <row r="82" spans="1:14" x14ac:dyDescent="0.25">
      <c r="A82" s="68" t="s">
        <v>88</v>
      </c>
      <c r="B82" s="36">
        <v>509.5</v>
      </c>
      <c r="C82" s="68">
        <v>802</v>
      </c>
      <c r="D82" s="69"/>
      <c r="E82" s="37">
        <v>0.15</v>
      </c>
      <c r="F82" s="37">
        <v>0.16</v>
      </c>
      <c r="G82" s="70"/>
      <c r="H82" s="74">
        <f t="shared" si="4"/>
        <v>1.2601093166472932</v>
      </c>
      <c r="I82" s="75">
        <f t="shared" si="4"/>
        <v>1.0896739130434783</v>
      </c>
      <c r="K82" s="76">
        <f t="shared" si="5"/>
        <v>0.86474554123821301</v>
      </c>
      <c r="M82" s="106">
        <f t="shared" si="6"/>
        <v>15</v>
      </c>
      <c r="N82" s="106">
        <f t="shared" si="7"/>
        <v>16</v>
      </c>
    </row>
    <row r="83" spans="1:14" x14ac:dyDescent="0.25">
      <c r="A83" s="68" t="s">
        <v>89</v>
      </c>
      <c r="B83" s="36">
        <v>483.67</v>
      </c>
      <c r="C83" s="68">
        <v>851</v>
      </c>
      <c r="D83" s="69"/>
      <c r="E83" s="37">
        <v>7.0000000000000007E-2</v>
      </c>
      <c r="F83" s="37">
        <v>7.0000000000000007E-2</v>
      </c>
      <c r="G83" s="70"/>
      <c r="H83" s="74">
        <f t="shared" si="4"/>
        <v>1.196225855118344</v>
      </c>
      <c r="I83" s="75">
        <f t="shared" si="4"/>
        <v>1.15625</v>
      </c>
      <c r="K83" s="76">
        <f t="shared" si="5"/>
        <v>0.96658168275890577</v>
      </c>
      <c r="M83" s="106">
        <f t="shared" si="6"/>
        <v>7.0000000000000009</v>
      </c>
      <c r="N83" s="106">
        <f t="shared" si="7"/>
        <v>7.0000000000000009</v>
      </c>
    </row>
    <row r="84" spans="1:14" x14ac:dyDescent="0.25">
      <c r="A84" s="68" t="s">
        <v>90</v>
      </c>
      <c r="B84" s="36">
        <v>413.5</v>
      </c>
      <c r="C84" s="68">
        <v>661.5</v>
      </c>
      <c r="D84" s="69"/>
      <c r="E84" s="37">
        <v>0.05</v>
      </c>
      <c r="F84" s="37">
        <v>0.05</v>
      </c>
      <c r="G84" s="70"/>
      <c r="H84" s="74">
        <f t="shared" si="4"/>
        <v>1.022679494472337</v>
      </c>
      <c r="I84" s="75">
        <f t="shared" si="4"/>
        <v>0.89877717391304346</v>
      </c>
      <c r="K84" s="76">
        <f t="shared" si="5"/>
        <v>0.87884540442142889</v>
      </c>
      <c r="M84" s="106">
        <f t="shared" si="6"/>
        <v>5</v>
      </c>
      <c r="N84" s="106">
        <f t="shared" si="7"/>
        <v>5</v>
      </c>
    </row>
    <row r="85" spans="1:14" x14ac:dyDescent="0.25">
      <c r="A85" s="68" t="s">
        <v>91</v>
      </c>
      <c r="B85" s="36">
        <v>367.33</v>
      </c>
      <c r="C85" s="68">
        <v>646.83000000000004</v>
      </c>
      <c r="D85" s="69"/>
      <c r="E85" s="37">
        <v>0.21</v>
      </c>
      <c r="F85" s="37">
        <v>0.14000000000000001</v>
      </c>
      <c r="G85" s="70"/>
      <c r="H85" s="74">
        <f t="shared" si="4"/>
        <v>0.90849058937006899</v>
      </c>
      <c r="I85" s="75">
        <f t="shared" si="4"/>
        <v>0.87884510869565224</v>
      </c>
      <c r="K85" s="76">
        <f t="shared" si="5"/>
        <v>0.9673684229409879</v>
      </c>
      <c r="M85" s="106">
        <f t="shared" si="6"/>
        <v>21</v>
      </c>
      <c r="N85" s="106">
        <f t="shared" si="7"/>
        <v>14.000000000000002</v>
      </c>
    </row>
    <row r="86" spans="1:14" x14ac:dyDescent="0.25">
      <c r="A86" s="68" t="s">
        <v>92</v>
      </c>
      <c r="B86" s="36">
        <v>287.5</v>
      </c>
      <c r="C86" s="68">
        <v>803.5</v>
      </c>
      <c r="D86" s="69"/>
      <c r="E86" s="37">
        <v>0.11</v>
      </c>
      <c r="F86" s="37">
        <v>0.15</v>
      </c>
      <c r="G86" s="70"/>
      <c r="H86" s="74">
        <f t="shared" si="4"/>
        <v>0.71105285286770714</v>
      </c>
      <c r="I86" s="75">
        <f t="shared" si="4"/>
        <v>1.091711956521739</v>
      </c>
      <c r="K86" s="76">
        <f t="shared" si="5"/>
        <v>1.5353457230623815</v>
      </c>
      <c r="M86" s="106">
        <f t="shared" si="6"/>
        <v>11</v>
      </c>
      <c r="N86" s="106">
        <f t="shared" si="7"/>
        <v>15</v>
      </c>
    </row>
    <row r="87" spans="1:14" x14ac:dyDescent="0.25">
      <c r="A87" s="68" t="s">
        <v>93</v>
      </c>
      <c r="B87" s="36">
        <v>300.17</v>
      </c>
      <c r="C87" s="68">
        <v>752</v>
      </c>
      <c r="D87" s="69"/>
      <c r="E87" s="37">
        <v>0.04</v>
      </c>
      <c r="F87" s="37">
        <v>0.13</v>
      </c>
      <c r="G87" s="70"/>
      <c r="H87" s="74">
        <f t="shared" si="4"/>
        <v>0.7423886429401727</v>
      </c>
      <c r="I87" s="75">
        <f t="shared" si="4"/>
        <v>1.0217391304347827</v>
      </c>
      <c r="K87" s="76">
        <f t="shared" si="5"/>
        <v>1.3762860466025775</v>
      </c>
      <c r="M87" s="106">
        <f t="shared" si="6"/>
        <v>4</v>
      </c>
      <c r="N87" s="106">
        <f t="shared" si="7"/>
        <v>13</v>
      </c>
    </row>
    <row r="88" spans="1:14" x14ac:dyDescent="0.25">
      <c r="A88" s="68" t="s">
        <v>94</v>
      </c>
      <c r="B88" s="36">
        <v>381</v>
      </c>
      <c r="C88" s="68">
        <v>795.67</v>
      </c>
      <c r="D88" s="69"/>
      <c r="E88" s="37">
        <v>0.04</v>
      </c>
      <c r="F88" s="37">
        <v>0.13</v>
      </c>
      <c r="G88" s="70"/>
      <c r="H88" s="74">
        <f t="shared" si="4"/>
        <v>0.94229960675685709</v>
      </c>
      <c r="I88" s="75">
        <f t="shared" si="4"/>
        <v>1.0810733695652173</v>
      </c>
      <c r="K88" s="76">
        <f t="shared" si="5"/>
        <v>1.1472713793078853</v>
      </c>
      <c r="M88" s="106">
        <f t="shared" si="6"/>
        <v>4</v>
      </c>
      <c r="N88" s="106">
        <f t="shared" si="7"/>
        <v>13</v>
      </c>
    </row>
    <row r="89" spans="1:14" x14ac:dyDescent="0.25">
      <c r="A89" s="68" t="s">
        <v>95</v>
      </c>
      <c r="B89" s="36">
        <v>276</v>
      </c>
      <c r="C89" s="68">
        <v>622.5</v>
      </c>
      <c r="D89" s="69"/>
      <c r="E89" s="37">
        <v>0.04</v>
      </c>
      <c r="F89" s="37">
        <v>0.23</v>
      </c>
      <c r="G89" s="70"/>
      <c r="H89" s="74">
        <f t="shared" si="4"/>
        <v>0.68261073875299882</v>
      </c>
      <c r="I89" s="75">
        <f t="shared" si="4"/>
        <v>0.84578804347826086</v>
      </c>
      <c r="K89" s="76">
        <f t="shared" si="5"/>
        <v>1.2390488392013232</v>
      </c>
      <c r="M89" s="106">
        <f t="shared" si="6"/>
        <v>4</v>
      </c>
      <c r="N89" s="106">
        <f t="shared" si="7"/>
        <v>23</v>
      </c>
    </row>
    <row r="90" spans="1:14" x14ac:dyDescent="0.25">
      <c r="A90" s="68" t="s">
        <v>96</v>
      </c>
      <c r="B90" s="36">
        <v>304</v>
      </c>
      <c r="C90" s="68">
        <v>636</v>
      </c>
      <c r="D90" s="69"/>
      <c r="E90" s="37">
        <v>0.1</v>
      </c>
      <c r="F90" s="37">
        <v>0.1</v>
      </c>
      <c r="G90" s="70"/>
      <c r="H90" s="74">
        <f t="shared" si="4"/>
        <v>0.75186110355402769</v>
      </c>
      <c r="I90" s="75">
        <f t="shared" si="4"/>
        <v>0.86413043478260865</v>
      </c>
      <c r="K90" s="76">
        <f t="shared" si="5"/>
        <v>1.1493219036041189</v>
      </c>
      <c r="M90" s="106">
        <f t="shared" si="6"/>
        <v>10</v>
      </c>
      <c r="N90" s="106">
        <f t="shared" si="7"/>
        <v>10</v>
      </c>
    </row>
    <row r="91" spans="1:14" x14ac:dyDescent="0.25">
      <c r="A91" s="68" t="s">
        <v>97</v>
      </c>
      <c r="B91" s="36">
        <v>281.83</v>
      </c>
      <c r="C91" s="68">
        <v>537</v>
      </c>
      <c r="D91" s="69"/>
      <c r="E91" s="37">
        <v>0.1</v>
      </c>
      <c r="F91" s="37">
        <v>0.02</v>
      </c>
      <c r="G91" s="70"/>
      <c r="H91" s="74">
        <f t="shared" si="4"/>
        <v>0.69702965399549877</v>
      </c>
      <c r="I91" s="75">
        <f t="shared" si="4"/>
        <v>0.72961956521739135</v>
      </c>
      <c r="K91" s="76">
        <f t="shared" si="5"/>
        <v>1.046755415691544</v>
      </c>
      <c r="M91" s="106">
        <f t="shared" si="6"/>
        <v>10</v>
      </c>
      <c r="N91" s="106">
        <f t="shared" si="7"/>
        <v>2</v>
      </c>
    </row>
    <row r="92" spans="1:14" x14ac:dyDescent="0.25">
      <c r="A92" s="68" t="s">
        <v>98</v>
      </c>
      <c r="B92" s="36">
        <v>240.17</v>
      </c>
      <c r="C92" s="68">
        <v>421.67</v>
      </c>
      <c r="D92" s="69"/>
      <c r="E92" s="37">
        <v>0.13</v>
      </c>
      <c r="F92" s="37">
        <v>0.05</v>
      </c>
      <c r="G92" s="70"/>
      <c r="H92" s="74">
        <f t="shared" si="4"/>
        <v>0.59399500408082506</v>
      </c>
      <c r="I92" s="75">
        <f t="shared" si="4"/>
        <v>0.57292119565217392</v>
      </c>
      <c r="K92" s="76">
        <f t="shared" si="5"/>
        <v>0.96452190963918671</v>
      </c>
      <c r="M92" s="106">
        <f t="shared" si="6"/>
        <v>13</v>
      </c>
      <c r="N92" s="106">
        <f t="shared" si="7"/>
        <v>5</v>
      </c>
    </row>
    <row r="93" spans="1:14" x14ac:dyDescent="0.25">
      <c r="A93" s="68" t="s">
        <v>99</v>
      </c>
      <c r="B93" s="36">
        <v>471.33</v>
      </c>
      <c r="C93" s="68">
        <v>786.67</v>
      </c>
      <c r="D93" s="69"/>
      <c r="E93" s="37">
        <v>0.11</v>
      </c>
      <c r="F93" s="37">
        <v>0.05</v>
      </c>
      <c r="G93" s="70"/>
      <c r="H93" s="74">
        <f t="shared" si="4"/>
        <v>1.1657062300596048</v>
      </c>
      <c r="I93" s="75">
        <f t="shared" si="4"/>
        <v>1.0688451086956521</v>
      </c>
      <c r="K93" s="76">
        <f t="shared" si="5"/>
        <v>0.91690777756330588</v>
      </c>
      <c r="M93" s="106">
        <f t="shared" si="6"/>
        <v>11</v>
      </c>
      <c r="N93" s="106">
        <f t="shared" si="7"/>
        <v>5</v>
      </c>
    </row>
    <row r="94" spans="1:14" x14ac:dyDescent="0.25">
      <c r="A94" s="68" t="s">
        <v>100</v>
      </c>
      <c r="B94" s="36">
        <v>638.33000000000004</v>
      </c>
      <c r="C94" s="68">
        <v>483.17</v>
      </c>
      <c r="D94" s="69"/>
      <c r="E94" s="37">
        <v>0.15</v>
      </c>
      <c r="F94" s="37">
        <v>0.11</v>
      </c>
      <c r="G94" s="70"/>
      <c r="H94" s="74">
        <f t="shared" si="4"/>
        <v>1.5787351915514556</v>
      </c>
      <c r="I94" s="75">
        <f t="shared" si="4"/>
        <v>0.6564809782608696</v>
      </c>
      <c r="K94" s="76">
        <f t="shared" si="5"/>
        <v>0.41582716453905877</v>
      </c>
      <c r="M94" s="106">
        <f t="shared" si="6"/>
        <v>15</v>
      </c>
      <c r="N94" s="106">
        <f t="shared" si="7"/>
        <v>11</v>
      </c>
    </row>
    <row r="95" spans="1:14" x14ac:dyDescent="0.25">
      <c r="A95" s="68" t="s">
        <v>101</v>
      </c>
      <c r="B95" s="36">
        <v>1124.67</v>
      </c>
      <c r="C95" s="68">
        <v>975.83</v>
      </c>
      <c r="D95" s="69"/>
      <c r="E95" s="37">
        <v>0.28000000000000003</v>
      </c>
      <c r="F95" s="37">
        <v>0.15</v>
      </c>
      <c r="G95" s="70"/>
      <c r="H95" s="74">
        <f t="shared" si="4"/>
        <v>2.7815645635990407</v>
      </c>
      <c r="I95" s="75">
        <f t="shared" si="4"/>
        <v>1.3258559782608696</v>
      </c>
      <c r="K95" s="76">
        <f t="shared" si="5"/>
        <v>0.47665835106317173</v>
      </c>
      <c r="M95" s="106">
        <f t="shared" si="6"/>
        <v>28.000000000000004</v>
      </c>
      <c r="N95" s="106">
        <f t="shared" si="7"/>
        <v>15</v>
      </c>
    </row>
    <row r="96" spans="1:14" x14ac:dyDescent="0.25">
      <c r="A96" s="68" t="s">
        <v>102</v>
      </c>
      <c r="B96" s="36">
        <v>766.67</v>
      </c>
      <c r="C96" s="68">
        <v>562.16999999999996</v>
      </c>
      <c r="D96" s="69"/>
      <c r="E96" s="37">
        <v>0.06</v>
      </c>
      <c r="F96" s="37">
        <v>0.33</v>
      </c>
      <c r="G96" s="70"/>
      <c r="H96" s="74">
        <f t="shared" si="4"/>
        <v>1.8961491850715999</v>
      </c>
      <c r="I96" s="75">
        <f t="shared" si="4"/>
        <v>0.76381793478260862</v>
      </c>
      <c r="K96" s="76">
        <f t="shared" si="5"/>
        <v>0.40282586454491781</v>
      </c>
      <c r="M96" s="106">
        <f t="shared" si="6"/>
        <v>6</v>
      </c>
      <c r="N96" s="106">
        <f t="shared" si="7"/>
        <v>33</v>
      </c>
    </row>
    <row r="97" spans="1:14" x14ac:dyDescent="0.25">
      <c r="A97" s="68" t="s">
        <v>103</v>
      </c>
      <c r="B97" s="36">
        <v>589</v>
      </c>
      <c r="C97" s="68">
        <v>901.5</v>
      </c>
      <c r="D97" s="69"/>
      <c r="E97" s="37">
        <v>0.04</v>
      </c>
      <c r="F97" s="37">
        <v>0.52</v>
      </c>
      <c r="G97" s="70"/>
      <c r="H97" s="74">
        <f t="shared" si="4"/>
        <v>1.4567308881359287</v>
      </c>
      <c r="I97" s="75">
        <f t="shared" si="4"/>
        <v>1.2248641304347827</v>
      </c>
      <c r="K97" s="76">
        <f t="shared" si="5"/>
        <v>0.84083075358012849</v>
      </c>
      <c r="M97" s="106">
        <f t="shared" si="6"/>
        <v>4</v>
      </c>
      <c r="N97" s="106">
        <f t="shared" si="7"/>
        <v>52</v>
      </c>
    </row>
    <row r="98" spans="1:14" x14ac:dyDescent="0.25">
      <c r="A98" s="68" t="s">
        <v>104</v>
      </c>
      <c r="B98" s="36">
        <v>483.17</v>
      </c>
      <c r="C98" s="68">
        <v>810</v>
      </c>
      <c r="D98" s="69"/>
      <c r="E98" s="37">
        <v>0.11</v>
      </c>
      <c r="F98" s="37">
        <v>0.25</v>
      </c>
      <c r="G98" s="70"/>
      <c r="H98" s="74">
        <f t="shared" si="4"/>
        <v>1.1949892414611827</v>
      </c>
      <c r="I98" s="75">
        <f t="shared" si="4"/>
        <v>1.1005434782608696</v>
      </c>
      <c r="K98" s="76">
        <f t="shared" si="5"/>
        <v>0.92096517698784575</v>
      </c>
      <c r="M98" s="106">
        <f t="shared" si="6"/>
        <v>11</v>
      </c>
      <c r="N98" s="106">
        <f t="shared" si="7"/>
        <v>25</v>
      </c>
    </row>
    <row r="99" spans="1:14" x14ac:dyDescent="0.25">
      <c r="A99" s="68" t="s">
        <v>105</v>
      </c>
      <c r="B99" s="36">
        <v>4323.5</v>
      </c>
      <c r="C99" s="68">
        <v>4907.5</v>
      </c>
      <c r="D99" s="69"/>
      <c r="E99" s="37">
        <v>0.26</v>
      </c>
      <c r="F99" s="37">
        <v>0.69</v>
      </c>
      <c r="G99" s="70"/>
      <c r="H99" s="74">
        <f t="shared" si="4"/>
        <v>10.692998293473153</v>
      </c>
      <c r="I99" s="75">
        <f t="shared" si="4"/>
        <v>6.6677989130434785</v>
      </c>
      <c r="K99" s="76">
        <f t="shared" si="5"/>
        <v>0.62356681728018271</v>
      </c>
      <c r="M99" s="106">
        <f t="shared" si="6"/>
        <v>26</v>
      </c>
      <c r="N99" s="106">
        <f t="shared" si="7"/>
        <v>69</v>
      </c>
    </row>
    <row r="100" spans="1:14" x14ac:dyDescent="0.25">
      <c r="A100" s="68" t="s">
        <v>106</v>
      </c>
      <c r="B100" s="36">
        <v>542</v>
      </c>
      <c r="C100" s="68">
        <v>644.83000000000004</v>
      </c>
      <c r="D100" s="69"/>
      <c r="E100" s="37">
        <v>0.28999999999999998</v>
      </c>
      <c r="F100" s="37">
        <v>0.05</v>
      </c>
      <c r="G100" s="70"/>
      <c r="H100" s="74">
        <f t="shared" si="4"/>
        <v>1.340489204362773</v>
      </c>
      <c r="I100" s="75">
        <f t="shared" si="4"/>
        <v>0.87612771739130435</v>
      </c>
      <c r="K100" s="76">
        <f t="shared" si="5"/>
        <v>0.65358804423030648</v>
      </c>
      <c r="M100" s="106">
        <f t="shared" si="6"/>
        <v>28.999999999999996</v>
      </c>
      <c r="N100" s="106">
        <f t="shared" si="7"/>
        <v>5</v>
      </c>
    </row>
    <row r="101" spans="1:14" x14ac:dyDescent="0.25">
      <c r="A101" s="68" t="s">
        <v>107</v>
      </c>
      <c r="B101" s="36">
        <v>482.5</v>
      </c>
      <c r="C101" s="68">
        <v>702</v>
      </c>
      <c r="D101" s="69"/>
      <c r="E101" s="37">
        <v>0.21</v>
      </c>
      <c r="F101" s="37">
        <v>0.14000000000000001</v>
      </c>
      <c r="G101" s="70"/>
      <c r="H101" s="74">
        <f t="shared" si="4"/>
        <v>1.1933321791605866</v>
      </c>
      <c r="I101" s="75">
        <f t="shared" si="4"/>
        <v>0.95380434782608692</v>
      </c>
      <c r="K101" s="76">
        <f t="shared" si="5"/>
        <v>0.79927815949538183</v>
      </c>
      <c r="M101" s="106">
        <f t="shared" si="6"/>
        <v>21</v>
      </c>
      <c r="N101" s="106">
        <f t="shared" si="7"/>
        <v>14.000000000000002</v>
      </c>
    </row>
    <row r="102" spans="1:14" x14ac:dyDescent="0.25">
      <c r="A102" s="68" t="s">
        <v>108</v>
      </c>
      <c r="B102" s="36">
        <v>695.83</v>
      </c>
      <c r="C102" s="68">
        <v>895</v>
      </c>
      <c r="D102" s="69"/>
      <c r="E102" s="37">
        <v>0.11</v>
      </c>
      <c r="F102" s="37">
        <v>0.15</v>
      </c>
      <c r="G102" s="70"/>
      <c r="H102" s="74">
        <f t="shared" si="4"/>
        <v>1.7209457621249971</v>
      </c>
      <c r="I102" s="75">
        <f t="shared" si="4"/>
        <v>1.2160326086956521</v>
      </c>
      <c r="K102" s="76">
        <f t="shared" si="5"/>
        <v>0.70660716651181033</v>
      </c>
      <c r="M102" s="106">
        <f t="shared" si="6"/>
        <v>11</v>
      </c>
      <c r="N102" s="106">
        <f t="shared" si="7"/>
        <v>15</v>
      </c>
    </row>
    <row r="103" spans="1:14" x14ac:dyDescent="0.25">
      <c r="A103" s="68" t="s">
        <v>109</v>
      </c>
      <c r="B103" s="36">
        <v>942.17</v>
      </c>
      <c r="C103" s="68">
        <v>1247.5</v>
      </c>
      <c r="D103" s="69"/>
      <c r="E103" s="37">
        <v>0.19</v>
      </c>
      <c r="F103" s="37">
        <v>0.24</v>
      </c>
      <c r="G103" s="70"/>
      <c r="H103" s="74">
        <f t="shared" si="4"/>
        <v>2.3302005787351914</v>
      </c>
      <c r="I103" s="75">
        <f t="shared" si="4"/>
        <v>1.6949728260869565</v>
      </c>
      <c r="K103" s="76">
        <f t="shared" si="5"/>
        <v>0.72739353064918133</v>
      </c>
      <c r="M103" s="106">
        <f t="shared" si="6"/>
        <v>19</v>
      </c>
      <c r="N103" s="106">
        <f t="shared" si="7"/>
        <v>24</v>
      </c>
    </row>
    <row r="104" spans="1:14" x14ac:dyDescent="0.25">
      <c r="A104" s="68" t="s">
        <v>110</v>
      </c>
      <c r="B104" s="36">
        <v>3749.17</v>
      </c>
      <c r="C104" s="68">
        <v>3505.67</v>
      </c>
      <c r="D104" s="69"/>
      <c r="E104" s="37">
        <v>0.16</v>
      </c>
      <c r="F104" s="37">
        <v>0.26</v>
      </c>
      <c r="G104" s="70"/>
      <c r="H104" s="74">
        <f t="shared" si="4"/>
        <v>9.2725496500383358</v>
      </c>
      <c r="I104" s="75">
        <f t="shared" si="4"/>
        <v>4.7631385869565221</v>
      </c>
      <c r="K104" s="76">
        <f t="shared" si="5"/>
        <v>0.51368164816856277</v>
      </c>
      <c r="M104" s="106">
        <f t="shared" si="6"/>
        <v>16</v>
      </c>
      <c r="N104" s="106">
        <f t="shared" si="7"/>
        <v>26</v>
      </c>
    </row>
    <row r="105" spans="1:14" x14ac:dyDescent="0.25">
      <c r="A105" s="68" t="s">
        <v>111</v>
      </c>
      <c r="B105" s="36">
        <v>591</v>
      </c>
      <c r="C105" s="68">
        <v>846.83</v>
      </c>
      <c r="D105" s="69"/>
      <c r="E105" s="37">
        <v>7.0000000000000007E-2</v>
      </c>
      <c r="F105" s="37">
        <v>0.17</v>
      </c>
      <c r="G105" s="70"/>
      <c r="H105" s="74">
        <f t="shared" si="4"/>
        <v>1.4616773427645735</v>
      </c>
      <c r="I105" s="75">
        <f t="shared" si="4"/>
        <v>1.1505842391304348</v>
      </c>
      <c r="K105" s="76">
        <f t="shared" si="5"/>
        <v>0.78716704806701987</v>
      </c>
      <c r="M105" s="106">
        <f t="shared" si="6"/>
        <v>7.0000000000000009</v>
      </c>
      <c r="N105" s="106">
        <f t="shared" si="7"/>
        <v>17</v>
      </c>
    </row>
    <row r="106" spans="1:14" x14ac:dyDescent="0.25">
      <c r="A106" s="68" t="s">
        <v>112</v>
      </c>
      <c r="B106" s="36">
        <v>505.33</v>
      </c>
      <c r="C106" s="68">
        <v>757.5</v>
      </c>
      <c r="D106" s="69"/>
      <c r="E106" s="37">
        <v>0.13</v>
      </c>
      <c r="F106" s="37">
        <v>0.06</v>
      </c>
      <c r="G106" s="70"/>
      <c r="H106" s="74">
        <f t="shared" si="4"/>
        <v>1.2497959587465683</v>
      </c>
      <c r="I106" s="75">
        <f t="shared" si="4"/>
        <v>1.029211956521739</v>
      </c>
      <c r="K106" s="76">
        <f t="shared" si="5"/>
        <v>0.82350398824616544</v>
      </c>
      <c r="M106" s="106">
        <f t="shared" si="6"/>
        <v>13</v>
      </c>
      <c r="N106" s="106">
        <f t="shared" si="7"/>
        <v>6</v>
      </c>
    </row>
    <row r="107" spans="1:14" x14ac:dyDescent="0.25">
      <c r="A107" s="68" t="s">
        <v>113</v>
      </c>
      <c r="B107" s="36">
        <v>348.67</v>
      </c>
      <c r="C107" s="68">
        <v>751</v>
      </c>
      <c r="D107" s="69"/>
      <c r="E107" s="37">
        <v>0.12</v>
      </c>
      <c r="F107" s="37">
        <v>0.14000000000000001</v>
      </c>
      <c r="G107" s="70"/>
      <c r="H107" s="74">
        <f t="shared" si="4"/>
        <v>0.86234016768481203</v>
      </c>
      <c r="I107" s="75">
        <f t="shared" si="4"/>
        <v>1.0203804347826086</v>
      </c>
      <c r="K107" s="76">
        <f t="shared" si="5"/>
        <v>1.1832690543942757</v>
      </c>
      <c r="M107" s="106">
        <f t="shared" si="6"/>
        <v>12</v>
      </c>
      <c r="N107" s="106">
        <f t="shared" si="7"/>
        <v>14.000000000000002</v>
      </c>
    </row>
    <row r="108" spans="1:14" x14ac:dyDescent="0.25">
      <c r="A108" s="68" t="s">
        <v>114</v>
      </c>
      <c r="B108" s="36">
        <v>7266.67</v>
      </c>
      <c r="C108" s="68">
        <v>5903.83</v>
      </c>
      <c r="D108" s="69"/>
      <c r="E108" s="37">
        <v>0.13</v>
      </c>
      <c r="F108" s="37">
        <v>0.2</v>
      </c>
      <c r="G108" s="70"/>
      <c r="H108" s="74">
        <f t="shared" si="4"/>
        <v>17.972126728167588</v>
      </c>
      <c r="I108" s="75">
        <f t="shared" si="4"/>
        <v>8.0215081521739133</v>
      </c>
      <c r="K108" s="76">
        <f t="shared" si="5"/>
        <v>0.44633049129360186</v>
      </c>
      <c r="M108" s="106">
        <f t="shared" si="6"/>
        <v>13</v>
      </c>
      <c r="N108" s="106">
        <f t="shared" si="7"/>
        <v>20</v>
      </c>
    </row>
    <row r="109" spans="1:14" x14ac:dyDescent="0.25">
      <c r="A109" s="68" t="s">
        <v>115</v>
      </c>
      <c r="B109" s="36">
        <v>447</v>
      </c>
      <c r="C109" s="68">
        <v>712.83</v>
      </c>
      <c r="D109" s="69"/>
      <c r="E109" s="37">
        <v>0.2</v>
      </c>
      <c r="F109" s="37">
        <v>0.28000000000000003</v>
      </c>
      <c r="G109" s="70"/>
      <c r="H109" s="74">
        <f t="shared" si="4"/>
        <v>1.1055326095021394</v>
      </c>
      <c r="I109" s="75">
        <f t="shared" si="4"/>
        <v>0.96851902173913051</v>
      </c>
      <c r="K109" s="76">
        <f t="shared" si="5"/>
        <v>0.87606553928363007</v>
      </c>
      <c r="M109" s="106">
        <f t="shared" si="6"/>
        <v>20</v>
      </c>
      <c r="N109" s="106">
        <f t="shared" si="7"/>
        <v>28.000000000000004</v>
      </c>
    </row>
    <row r="110" spans="1:14" x14ac:dyDescent="0.25">
      <c r="A110" s="68" t="s">
        <v>116</v>
      </c>
      <c r="B110" s="36">
        <v>1534.83</v>
      </c>
      <c r="C110" s="68">
        <v>1368.5</v>
      </c>
      <c r="D110" s="69"/>
      <c r="E110" s="37">
        <v>0.36</v>
      </c>
      <c r="F110" s="37">
        <v>7.0000000000000007E-2</v>
      </c>
      <c r="G110" s="70"/>
      <c r="H110" s="74">
        <f t="shared" si="4"/>
        <v>3.7959834788415403</v>
      </c>
      <c r="I110" s="75">
        <f t="shared" si="4"/>
        <v>1.859375</v>
      </c>
      <c r="K110" s="76">
        <f t="shared" si="5"/>
        <v>0.48982694744694855</v>
      </c>
      <c r="M110" s="106">
        <f t="shared" si="6"/>
        <v>36</v>
      </c>
      <c r="N110" s="106">
        <f t="shared" si="7"/>
        <v>7.0000000000000009</v>
      </c>
    </row>
    <row r="111" spans="1:14" x14ac:dyDescent="0.25">
      <c r="A111" s="68" t="s">
        <v>117</v>
      </c>
      <c r="B111" s="36">
        <v>3562</v>
      </c>
      <c r="C111" s="68">
        <v>2394.33</v>
      </c>
      <c r="D111" s="69"/>
      <c r="E111" s="37">
        <v>0.19</v>
      </c>
      <c r="F111" s="37">
        <v>0.12</v>
      </c>
      <c r="G111" s="70"/>
      <c r="H111" s="74">
        <f t="shared" si="4"/>
        <v>8.8096356936166007</v>
      </c>
      <c r="I111" s="75">
        <f t="shared" si="4"/>
        <v>3.2531657608695652</v>
      </c>
      <c r="K111" s="76">
        <f t="shared" si="5"/>
        <v>0.36927358565199081</v>
      </c>
      <c r="M111" s="106">
        <f t="shared" si="6"/>
        <v>19</v>
      </c>
      <c r="N111" s="106">
        <f t="shared" si="7"/>
        <v>12</v>
      </c>
    </row>
    <row r="112" spans="1:14" x14ac:dyDescent="0.25">
      <c r="A112" s="68" t="s">
        <v>118</v>
      </c>
      <c r="B112" s="36">
        <v>911.33</v>
      </c>
      <c r="C112" s="68">
        <v>1099.67</v>
      </c>
      <c r="D112" s="69"/>
      <c r="E112" s="37">
        <v>0.15</v>
      </c>
      <c r="F112" s="37">
        <v>0.08</v>
      </c>
      <c r="G112" s="70"/>
      <c r="H112" s="74">
        <f t="shared" si="4"/>
        <v>2.2539262483614873</v>
      </c>
      <c r="I112" s="75">
        <f t="shared" si="4"/>
        <v>1.4941168478260871</v>
      </c>
      <c r="K112" s="76">
        <f t="shared" si="5"/>
        <v>0.6628951807594633</v>
      </c>
      <c r="M112" s="106">
        <f t="shared" si="6"/>
        <v>15</v>
      </c>
      <c r="N112" s="106">
        <f t="shared" si="7"/>
        <v>8</v>
      </c>
    </row>
    <row r="113" spans="1:14" x14ac:dyDescent="0.25">
      <c r="A113" s="68" t="s">
        <v>119</v>
      </c>
      <c r="B113" s="36">
        <v>826.17</v>
      </c>
      <c r="C113" s="68">
        <v>1107.17</v>
      </c>
      <c r="D113" s="69"/>
      <c r="E113" s="37">
        <v>0.3</v>
      </c>
      <c r="F113" s="37">
        <v>7.0000000000000007E-2</v>
      </c>
      <c r="G113" s="70"/>
      <c r="H113" s="74">
        <f t="shared" si="4"/>
        <v>2.0433062102737862</v>
      </c>
      <c r="I113" s="75">
        <f t="shared" si="4"/>
        <v>1.5043070652173913</v>
      </c>
      <c r="K113" s="76">
        <f t="shared" si="5"/>
        <v>0.73621225132762969</v>
      </c>
      <c r="M113" s="106">
        <f t="shared" si="6"/>
        <v>30</v>
      </c>
      <c r="N113" s="106">
        <f t="shared" si="7"/>
        <v>7.0000000000000009</v>
      </c>
    </row>
    <row r="114" spans="1:14" x14ac:dyDescent="0.25">
      <c r="A114" s="68" t="s">
        <v>120</v>
      </c>
      <c r="B114" s="36">
        <v>254.33</v>
      </c>
      <c r="C114" s="68">
        <v>741</v>
      </c>
      <c r="D114" s="69"/>
      <c r="E114" s="37">
        <v>0.19</v>
      </c>
      <c r="F114" s="37">
        <v>0.17</v>
      </c>
      <c r="G114" s="70"/>
      <c r="H114" s="74">
        <f t="shared" si="4"/>
        <v>0.62901590285163111</v>
      </c>
      <c r="I114" s="75">
        <f t="shared" si="4"/>
        <v>1.0067934782608696</v>
      </c>
      <c r="K114" s="76">
        <f t="shared" si="5"/>
        <v>1.6005850944254214</v>
      </c>
      <c r="M114" s="106">
        <f t="shared" si="6"/>
        <v>19</v>
      </c>
      <c r="N114" s="106">
        <f t="shared" si="7"/>
        <v>17</v>
      </c>
    </row>
    <row r="115" spans="1:14" x14ac:dyDescent="0.25">
      <c r="A115" s="68" t="s">
        <v>121</v>
      </c>
      <c r="B115" s="36">
        <v>378.33</v>
      </c>
      <c r="C115" s="68">
        <v>1367.5</v>
      </c>
      <c r="D115" s="69"/>
      <c r="E115" s="37">
        <v>0.12</v>
      </c>
      <c r="F115" s="37">
        <v>0.19</v>
      </c>
      <c r="G115" s="70"/>
      <c r="H115" s="74">
        <f t="shared" si="4"/>
        <v>0.9356960898276161</v>
      </c>
      <c r="I115" s="75">
        <f t="shared" si="4"/>
        <v>1.8580163043478262</v>
      </c>
      <c r="K115" s="76">
        <f t="shared" si="5"/>
        <v>1.9857048934447612</v>
      </c>
      <c r="M115" s="106">
        <f t="shared" si="6"/>
        <v>12</v>
      </c>
      <c r="N115" s="106">
        <f t="shared" si="7"/>
        <v>19</v>
      </c>
    </row>
    <row r="116" spans="1:14" x14ac:dyDescent="0.25">
      <c r="A116" s="68" t="s">
        <v>122</v>
      </c>
      <c r="B116" s="36">
        <v>249.83</v>
      </c>
      <c r="C116" s="68">
        <v>821.67</v>
      </c>
      <c r="D116" s="69"/>
      <c r="E116" s="37">
        <v>0.08</v>
      </c>
      <c r="F116" s="37">
        <v>0.46</v>
      </c>
      <c r="G116" s="70"/>
      <c r="H116" s="74">
        <f t="shared" si="4"/>
        <v>0.6178863799371801</v>
      </c>
      <c r="I116" s="75">
        <f t="shared" si="4"/>
        <v>1.116399456521739</v>
      </c>
      <c r="K116" s="76">
        <f t="shared" si="5"/>
        <v>1.8068037956027485</v>
      </c>
      <c r="M116" s="106">
        <f t="shared" si="6"/>
        <v>8</v>
      </c>
      <c r="N116" s="106">
        <f t="shared" si="7"/>
        <v>46</v>
      </c>
    </row>
    <row r="117" spans="1:14" x14ac:dyDescent="0.25">
      <c r="A117" s="68" t="s">
        <v>123</v>
      </c>
      <c r="B117" s="36">
        <v>265.5</v>
      </c>
      <c r="C117" s="68">
        <v>580.66999999999996</v>
      </c>
      <c r="D117" s="69"/>
      <c r="E117" s="37">
        <v>0.04</v>
      </c>
      <c r="F117" s="37">
        <v>0.18</v>
      </c>
      <c r="G117" s="70"/>
      <c r="H117" s="74">
        <f t="shared" si="4"/>
        <v>0.65664185195261304</v>
      </c>
      <c r="I117" s="75">
        <f t="shared" si="4"/>
        <v>0.78895380434782603</v>
      </c>
      <c r="K117" s="76">
        <f t="shared" si="5"/>
        <v>1.2014978972201751</v>
      </c>
      <c r="M117" s="106">
        <f t="shared" si="6"/>
        <v>4</v>
      </c>
      <c r="N117" s="106">
        <f t="shared" si="7"/>
        <v>18</v>
      </c>
    </row>
    <row r="118" spans="1:14" x14ac:dyDescent="0.25">
      <c r="A118" s="68" t="s">
        <v>124</v>
      </c>
      <c r="B118" s="36">
        <v>486.5</v>
      </c>
      <c r="C118" s="68">
        <v>1146.33</v>
      </c>
      <c r="D118" s="69"/>
      <c r="E118" s="37">
        <v>0.14000000000000001</v>
      </c>
      <c r="F118" s="37">
        <v>7.0000000000000007E-2</v>
      </c>
      <c r="G118" s="70"/>
      <c r="H118" s="74">
        <f t="shared" si="4"/>
        <v>1.2032250884178766</v>
      </c>
      <c r="I118" s="75">
        <f t="shared" si="4"/>
        <v>1.5575135869565215</v>
      </c>
      <c r="K118" s="76">
        <f t="shared" si="5"/>
        <v>1.2944490618995483</v>
      </c>
      <c r="M118" s="106">
        <f t="shared" si="6"/>
        <v>14.000000000000002</v>
      </c>
      <c r="N118" s="106">
        <f t="shared" si="7"/>
        <v>7.0000000000000009</v>
      </c>
    </row>
    <row r="119" spans="1:14" x14ac:dyDescent="0.25">
      <c r="A119" s="68" t="s">
        <v>125</v>
      </c>
      <c r="B119" s="36">
        <v>283.83</v>
      </c>
      <c r="C119" s="68">
        <v>570.5</v>
      </c>
      <c r="D119" s="69"/>
      <c r="E119" s="37">
        <v>0.12</v>
      </c>
      <c r="F119" s="37">
        <v>7.0000000000000007E-2</v>
      </c>
      <c r="G119" s="70"/>
      <c r="H119" s="74">
        <f t="shared" si="4"/>
        <v>0.70197610862414361</v>
      </c>
      <c r="I119" s="75">
        <f t="shared" si="4"/>
        <v>0.77513586956521741</v>
      </c>
      <c r="K119" s="76">
        <f t="shared" si="5"/>
        <v>1.1042197306179908</v>
      </c>
      <c r="M119" s="106">
        <f t="shared" si="6"/>
        <v>12</v>
      </c>
      <c r="N119" s="106">
        <f t="shared" si="7"/>
        <v>7.0000000000000009</v>
      </c>
    </row>
    <row r="120" spans="1:14" x14ac:dyDescent="0.25">
      <c r="A120" s="68" t="s">
        <v>126</v>
      </c>
      <c r="B120" s="36">
        <v>274.5</v>
      </c>
      <c r="C120" s="68">
        <v>495.83</v>
      </c>
      <c r="D120" s="69"/>
      <c r="E120" s="37">
        <v>0.11</v>
      </c>
      <c r="F120" s="37">
        <v>0.03</v>
      </c>
      <c r="G120" s="70"/>
      <c r="H120" s="74">
        <f t="shared" si="4"/>
        <v>0.67890089778151508</v>
      </c>
      <c r="I120" s="75">
        <f t="shared" si="4"/>
        <v>0.67368206521739127</v>
      </c>
      <c r="K120" s="76">
        <f t="shared" si="5"/>
        <v>0.99231282123623976</v>
      </c>
      <c r="M120" s="106">
        <f t="shared" si="6"/>
        <v>11</v>
      </c>
      <c r="N120" s="106">
        <f t="shared" si="7"/>
        <v>3</v>
      </c>
    </row>
    <row r="121" spans="1:14" x14ac:dyDescent="0.25">
      <c r="A121" s="68" t="s">
        <v>127</v>
      </c>
      <c r="B121" s="36">
        <v>250.17</v>
      </c>
      <c r="C121" s="68">
        <v>499</v>
      </c>
      <c r="D121" s="69"/>
      <c r="E121" s="37">
        <v>0.08</v>
      </c>
      <c r="F121" s="37">
        <v>0.04</v>
      </c>
      <c r="G121" s="70"/>
      <c r="H121" s="74">
        <f t="shared" si="4"/>
        <v>0.61872727722404963</v>
      </c>
      <c r="I121" s="75">
        <f t="shared" si="4"/>
        <v>0.67798913043478259</v>
      </c>
      <c r="K121" s="76">
        <f t="shared" si="5"/>
        <v>1.0957802498648745</v>
      </c>
      <c r="M121" s="106">
        <f t="shared" si="6"/>
        <v>8</v>
      </c>
      <c r="N121" s="106">
        <f t="shared" si="7"/>
        <v>4</v>
      </c>
    </row>
    <row r="122" spans="1:14" x14ac:dyDescent="0.25">
      <c r="A122" s="68" t="s">
        <v>128</v>
      </c>
      <c r="B122" s="36">
        <v>263.83</v>
      </c>
      <c r="C122" s="68">
        <v>446.17</v>
      </c>
      <c r="D122" s="69"/>
      <c r="E122" s="37">
        <v>0.09</v>
      </c>
      <c r="F122" s="37">
        <v>0.04</v>
      </c>
      <c r="G122" s="70"/>
      <c r="H122" s="74">
        <f t="shared" si="4"/>
        <v>0.65251156233769447</v>
      </c>
      <c r="I122" s="75">
        <f t="shared" si="4"/>
        <v>0.60620923913043478</v>
      </c>
      <c r="K122" s="76">
        <f t="shared" si="5"/>
        <v>0.9290398425410632</v>
      </c>
      <c r="M122" s="106">
        <f t="shared" si="6"/>
        <v>9</v>
      </c>
      <c r="N122" s="106">
        <f t="shared" si="7"/>
        <v>4</v>
      </c>
    </row>
    <row r="123" spans="1:14" x14ac:dyDescent="0.25">
      <c r="A123" s="68" t="s">
        <v>129</v>
      </c>
      <c r="B123" s="36">
        <v>448.17</v>
      </c>
      <c r="C123" s="68">
        <v>667.83</v>
      </c>
      <c r="D123" s="69"/>
      <c r="E123" s="37">
        <v>0.16</v>
      </c>
      <c r="F123" s="37">
        <v>7.0000000000000007E-2</v>
      </c>
      <c r="G123" s="70"/>
      <c r="H123" s="74">
        <f t="shared" si="4"/>
        <v>1.1084262854598967</v>
      </c>
      <c r="I123" s="75">
        <f t="shared" si="4"/>
        <v>0.90737771739130435</v>
      </c>
      <c r="K123" s="76">
        <f t="shared" si="5"/>
        <v>0.81861800761502568</v>
      </c>
      <c r="M123" s="106">
        <f t="shared" si="6"/>
        <v>16</v>
      </c>
      <c r="N123" s="106">
        <f t="shared" si="7"/>
        <v>7.0000000000000009</v>
      </c>
    </row>
    <row r="124" spans="1:14" x14ac:dyDescent="0.25">
      <c r="A124" s="68" t="s">
        <v>130</v>
      </c>
      <c r="B124" s="36">
        <v>687.5</v>
      </c>
      <c r="C124" s="68">
        <v>500.67</v>
      </c>
      <c r="D124" s="69"/>
      <c r="E124" s="37">
        <v>0.26</v>
      </c>
      <c r="F124" s="37">
        <v>0.12</v>
      </c>
      <c r="G124" s="70"/>
      <c r="H124" s="74">
        <f t="shared" si="4"/>
        <v>1.7003437785966908</v>
      </c>
      <c r="I124" s="75">
        <f t="shared" si="4"/>
        <v>0.68025815217391306</v>
      </c>
      <c r="K124" s="76">
        <f t="shared" si="5"/>
        <v>0.40007095079051386</v>
      </c>
      <c r="M124" s="106">
        <f t="shared" si="6"/>
        <v>26</v>
      </c>
      <c r="N124" s="106">
        <f t="shared" si="7"/>
        <v>12</v>
      </c>
    </row>
    <row r="125" spans="1:14" x14ac:dyDescent="0.25">
      <c r="A125" s="68" t="s">
        <v>131</v>
      </c>
      <c r="B125" s="36">
        <v>996.33</v>
      </c>
      <c r="C125" s="68">
        <v>497.33</v>
      </c>
      <c r="D125" s="69"/>
      <c r="E125" s="37">
        <v>0.16</v>
      </c>
      <c r="F125" s="37">
        <v>0.06</v>
      </c>
      <c r="G125" s="70"/>
      <c r="H125" s="74">
        <f t="shared" si="4"/>
        <v>2.4641505700788962</v>
      </c>
      <c r="I125" s="75">
        <f t="shared" si="4"/>
        <v>0.67572010869565213</v>
      </c>
      <c r="K125" s="76">
        <f t="shared" si="5"/>
        <v>0.27422030005009684</v>
      </c>
      <c r="M125" s="106">
        <f t="shared" si="6"/>
        <v>16</v>
      </c>
      <c r="N125" s="106">
        <f t="shared" si="7"/>
        <v>6</v>
      </c>
    </row>
    <row r="126" spans="1:14" x14ac:dyDescent="0.25">
      <c r="A126" s="68" t="s">
        <v>132</v>
      </c>
      <c r="B126" s="36">
        <v>528</v>
      </c>
      <c r="C126" s="68">
        <v>638.83000000000004</v>
      </c>
      <c r="D126" s="69"/>
      <c r="E126" s="37">
        <v>0.25</v>
      </c>
      <c r="F126" s="37">
        <v>0.46</v>
      </c>
      <c r="G126" s="70"/>
      <c r="H126" s="74">
        <f t="shared" si="4"/>
        <v>1.3058640219622586</v>
      </c>
      <c r="I126" s="75">
        <f t="shared" si="4"/>
        <v>0.86797554347826089</v>
      </c>
      <c r="K126" s="76">
        <f t="shared" si="5"/>
        <v>0.664675286921525</v>
      </c>
      <c r="M126" s="106">
        <f t="shared" si="6"/>
        <v>25</v>
      </c>
      <c r="N126" s="106">
        <f t="shared" si="7"/>
        <v>46</v>
      </c>
    </row>
    <row r="127" spans="1:14" x14ac:dyDescent="0.25">
      <c r="A127" s="68" t="s">
        <v>133</v>
      </c>
      <c r="B127" s="36">
        <v>468.33</v>
      </c>
      <c r="C127" s="68">
        <v>918.67</v>
      </c>
      <c r="D127" s="69"/>
      <c r="E127" s="37">
        <v>0.19</v>
      </c>
      <c r="F127" s="37">
        <v>0.28999999999999998</v>
      </c>
      <c r="G127" s="70"/>
      <c r="H127" s="74">
        <f t="shared" si="4"/>
        <v>1.1582865481166373</v>
      </c>
      <c r="I127" s="75">
        <f t="shared" si="4"/>
        <v>1.2481929347826086</v>
      </c>
      <c r="K127" s="76">
        <f t="shared" si="5"/>
        <v>1.0776201595470121</v>
      </c>
      <c r="M127" s="106">
        <f t="shared" si="6"/>
        <v>19</v>
      </c>
      <c r="N127" s="106">
        <f t="shared" si="7"/>
        <v>28.999999999999996</v>
      </c>
    </row>
    <row r="128" spans="1:14" x14ac:dyDescent="0.25">
      <c r="A128" s="68" t="s">
        <v>134</v>
      </c>
      <c r="B128" s="36">
        <v>455.67</v>
      </c>
      <c r="C128" s="68">
        <v>972.5</v>
      </c>
      <c r="D128" s="69"/>
      <c r="E128" s="37">
        <v>0.09</v>
      </c>
      <c r="F128" s="37">
        <v>0.2</v>
      </c>
      <c r="G128" s="70"/>
      <c r="H128" s="74">
        <f t="shared" si="4"/>
        <v>1.1269754903173153</v>
      </c>
      <c r="I128" s="75">
        <f t="shared" si="4"/>
        <v>1.3213315217391304</v>
      </c>
      <c r="K128" s="76">
        <f t="shared" si="5"/>
        <v>1.1724580819118715</v>
      </c>
      <c r="M128" s="106">
        <f t="shared" si="6"/>
        <v>9</v>
      </c>
      <c r="N128" s="106">
        <f t="shared" si="7"/>
        <v>20</v>
      </c>
    </row>
    <row r="129" spans="1:14" x14ac:dyDescent="0.25">
      <c r="A129" s="68" t="s">
        <v>135</v>
      </c>
      <c r="B129" s="36">
        <v>355.5</v>
      </c>
      <c r="C129" s="68">
        <v>756.5</v>
      </c>
      <c r="D129" s="69"/>
      <c r="E129" s="37">
        <v>0.19</v>
      </c>
      <c r="F129" s="37">
        <v>0.38</v>
      </c>
      <c r="G129" s="70"/>
      <c r="H129" s="74">
        <f t="shared" si="4"/>
        <v>0.8792323102416344</v>
      </c>
      <c r="I129" s="75">
        <f t="shared" si="4"/>
        <v>1.0278532608695652</v>
      </c>
      <c r="K129" s="76">
        <f t="shared" si="5"/>
        <v>1.1690349056747995</v>
      </c>
      <c r="M129" s="106">
        <f t="shared" si="6"/>
        <v>19</v>
      </c>
      <c r="N129" s="106">
        <f t="shared" si="7"/>
        <v>38</v>
      </c>
    </row>
    <row r="130" spans="1:14" x14ac:dyDescent="0.25">
      <c r="A130" s="68" t="s">
        <v>136</v>
      </c>
      <c r="B130" s="36">
        <v>320.83</v>
      </c>
      <c r="C130" s="68">
        <v>497.17</v>
      </c>
      <c r="D130" s="69"/>
      <c r="E130" s="37">
        <v>0.28000000000000003</v>
      </c>
      <c r="F130" s="37">
        <v>7.0000000000000007E-2</v>
      </c>
      <c r="G130" s="70"/>
      <c r="H130" s="74">
        <f t="shared" si="4"/>
        <v>0.79348551925407462</v>
      </c>
      <c r="I130" s="75">
        <f t="shared" si="4"/>
        <v>0.67550271739130441</v>
      </c>
      <c r="K130" s="76">
        <f t="shared" si="5"/>
        <v>0.85131070574081635</v>
      </c>
      <c r="M130" s="106">
        <f t="shared" si="6"/>
        <v>28.000000000000004</v>
      </c>
      <c r="N130" s="106">
        <f t="shared" si="7"/>
        <v>7.0000000000000009</v>
      </c>
    </row>
    <row r="131" spans="1:14" x14ac:dyDescent="0.25">
      <c r="A131" s="68" t="s">
        <v>137</v>
      </c>
      <c r="B131" s="36">
        <v>508.33</v>
      </c>
      <c r="C131" s="68">
        <v>563.66999999999996</v>
      </c>
      <c r="D131" s="69"/>
      <c r="E131" s="37">
        <v>0.55000000000000004</v>
      </c>
      <c r="F131" s="37">
        <v>0.1</v>
      </c>
      <c r="G131" s="70"/>
      <c r="H131" s="74">
        <f t="shared" si="4"/>
        <v>1.2572156406895358</v>
      </c>
      <c r="I131" s="75">
        <f t="shared" si="4"/>
        <v>0.76585597826086949</v>
      </c>
      <c r="K131" s="76">
        <f t="shared" si="5"/>
        <v>0.60916835065846464</v>
      </c>
      <c r="M131" s="106">
        <f t="shared" si="6"/>
        <v>55.000000000000007</v>
      </c>
      <c r="N131" s="106">
        <f t="shared" si="7"/>
        <v>10</v>
      </c>
    </row>
    <row r="132" spans="1:14" x14ac:dyDescent="0.25">
      <c r="A132" s="68" t="s">
        <v>138</v>
      </c>
      <c r="B132" s="36">
        <v>512.5</v>
      </c>
      <c r="C132" s="68">
        <v>708.83</v>
      </c>
      <c r="D132" s="69"/>
      <c r="E132" s="37">
        <v>0.14000000000000001</v>
      </c>
      <c r="F132" s="37">
        <v>0.16</v>
      </c>
      <c r="G132" s="70"/>
      <c r="H132" s="74">
        <f t="shared" si="4"/>
        <v>1.2675289985902605</v>
      </c>
      <c r="I132" s="75">
        <f t="shared" si="4"/>
        <v>0.96308423913043484</v>
      </c>
      <c r="K132" s="76">
        <f t="shared" si="5"/>
        <v>0.75981239103923648</v>
      </c>
      <c r="M132" s="106">
        <f t="shared" si="6"/>
        <v>14.000000000000002</v>
      </c>
      <c r="N132" s="106">
        <f t="shared" si="7"/>
        <v>16</v>
      </c>
    </row>
    <row r="133" spans="1:14" x14ac:dyDescent="0.25">
      <c r="A133" s="68" t="s">
        <v>139</v>
      </c>
      <c r="B133" s="36">
        <v>440.33</v>
      </c>
      <c r="C133" s="68">
        <v>696.17</v>
      </c>
      <c r="D133" s="69"/>
      <c r="E133" s="37">
        <v>0.11</v>
      </c>
      <c r="F133" s="37">
        <v>7.0000000000000007E-2</v>
      </c>
      <c r="G133" s="70"/>
      <c r="H133" s="74">
        <f t="shared" si="4"/>
        <v>1.0890361833156086</v>
      </c>
      <c r="I133" s="75">
        <f t="shared" si="4"/>
        <v>0.94588315217391294</v>
      </c>
      <c r="K133" s="76">
        <f t="shared" si="5"/>
        <v>0.8685507117808875</v>
      </c>
      <c r="M133" s="106">
        <f t="shared" si="6"/>
        <v>11</v>
      </c>
      <c r="N133" s="106">
        <f t="shared" si="7"/>
        <v>7.0000000000000009</v>
      </c>
    </row>
    <row r="134" spans="1:14" x14ac:dyDescent="0.25">
      <c r="A134" s="68" t="s">
        <v>140</v>
      </c>
      <c r="B134" s="36">
        <v>523.33000000000004</v>
      </c>
      <c r="C134" s="68">
        <v>674</v>
      </c>
      <c r="D134" s="69"/>
      <c r="E134" s="37">
        <v>0.06</v>
      </c>
      <c r="F134" s="37">
        <v>0.14000000000000001</v>
      </c>
      <c r="G134" s="70"/>
      <c r="H134" s="74">
        <f t="shared" si="4"/>
        <v>1.2943140504043729</v>
      </c>
      <c r="I134" s="75">
        <f t="shared" si="4"/>
        <v>0.91576086956521741</v>
      </c>
      <c r="K134" s="76">
        <f t="shared" si="5"/>
        <v>0.70752602065867487</v>
      </c>
      <c r="M134" s="106">
        <f t="shared" si="6"/>
        <v>6</v>
      </c>
      <c r="N134" s="106">
        <f t="shared" si="7"/>
        <v>14.000000000000002</v>
      </c>
    </row>
    <row r="135" spans="1:14" x14ac:dyDescent="0.25">
      <c r="A135" s="68" t="s">
        <v>141</v>
      </c>
      <c r="B135" s="36">
        <v>468.83</v>
      </c>
      <c r="C135" s="68">
        <v>785.33</v>
      </c>
      <c r="D135" s="69"/>
      <c r="E135" s="37">
        <v>0.09</v>
      </c>
      <c r="F135" s="37">
        <v>0.14000000000000001</v>
      </c>
      <c r="G135" s="70"/>
      <c r="H135" s="74">
        <f t="shared" ref="H135:I145" si="8">B135/B$4</f>
        <v>1.1595231617737987</v>
      </c>
      <c r="I135" s="75">
        <f t="shared" si="8"/>
        <v>1.0670244565217393</v>
      </c>
      <c r="K135" s="76">
        <f t="shared" si="5"/>
        <v>0.92022694474635758</v>
      </c>
      <c r="M135" s="106">
        <f t="shared" si="6"/>
        <v>9</v>
      </c>
      <c r="N135" s="106">
        <f t="shared" si="7"/>
        <v>14.000000000000002</v>
      </c>
    </row>
    <row r="136" spans="1:14" x14ac:dyDescent="0.25">
      <c r="A136" s="68" t="s">
        <v>142</v>
      </c>
      <c r="B136" s="36">
        <v>2380.83</v>
      </c>
      <c r="C136" s="68">
        <v>4226.67</v>
      </c>
      <c r="D136" s="69"/>
      <c r="E136" s="37">
        <v>0.2</v>
      </c>
      <c r="F136" s="37">
        <v>0.3</v>
      </c>
      <c r="G136" s="70"/>
      <c r="H136" s="74">
        <f t="shared" si="8"/>
        <v>5.8883337867583414</v>
      </c>
      <c r="I136" s="75">
        <f t="shared" si="8"/>
        <v>5.7427581521739128</v>
      </c>
      <c r="K136" s="76">
        <f t="shared" ref="K136:K146" si="9">I136/H136</f>
        <v>0.97527727879289072</v>
      </c>
      <c r="M136" s="106">
        <f t="shared" ref="M136:M150" si="10">E136*100</f>
        <v>20</v>
      </c>
      <c r="N136" s="106">
        <f t="shared" ref="N136:N150" si="11">F136*100</f>
        <v>30</v>
      </c>
    </row>
    <row r="137" spans="1:14" x14ac:dyDescent="0.25">
      <c r="A137" s="68" t="s">
        <v>143</v>
      </c>
      <c r="B137" s="36">
        <v>532.5</v>
      </c>
      <c r="C137" s="68">
        <v>890.5</v>
      </c>
      <c r="D137" s="69"/>
      <c r="E137" s="37">
        <v>0.31</v>
      </c>
      <c r="F137" s="37">
        <v>0.1</v>
      </c>
      <c r="G137" s="70"/>
      <c r="H137" s="74">
        <f t="shared" si="8"/>
        <v>1.3169935448767096</v>
      </c>
      <c r="I137" s="75">
        <f t="shared" si="8"/>
        <v>1.2099184782608696</v>
      </c>
      <c r="K137" s="76">
        <f t="shared" si="9"/>
        <v>0.91869734894876509</v>
      </c>
      <c r="M137" s="106">
        <f t="shared" si="10"/>
        <v>31</v>
      </c>
      <c r="N137" s="106">
        <f t="shared" si="11"/>
        <v>10</v>
      </c>
    </row>
    <row r="138" spans="1:14" x14ac:dyDescent="0.25">
      <c r="A138" s="68" t="s">
        <v>144</v>
      </c>
      <c r="B138" s="36">
        <v>327.33</v>
      </c>
      <c r="C138" s="68">
        <v>587.33000000000004</v>
      </c>
      <c r="D138" s="69"/>
      <c r="E138" s="37">
        <v>0.28000000000000003</v>
      </c>
      <c r="F138" s="37">
        <v>7.0000000000000007E-2</v>
      </c>
      <c r="G138" s="70"/>
      <c r="H138" s="74">
        <f t="shared" si="8"/>
        <v>0.8095614967971706</v>
      </c>
      <c r="I138" s="75">
        <f t="shared" si="8"/>
        <v>0.79800271739130435</v>
      </c>
      <c r="K138" s="76">
        <f t="shared" si="9"/>
        <v>0.98572217249511529</v>
      </c>
      <c r="M138" s="106">
        <f t="shared" si="10"/>
        <v>28.000000000000004</v>
      </c>
      <c r="N138" s="106">
        <f t="shared" si="11"/>
        <v>7.0000000000000009</v>
      </c>
    </row>
    <row r="139" spans="1:14" x14ac:dyDescent="0.25">
      <c r="A139" s="68" t="s">
        <v>145</v>
      </c>
      <c r="B139" s="36">
        <v>513.83000000000004</v>
      </c>
      <c r="C139" s="68">
        <v>869</v>
      </c>
      <c r="D139" s="69"/>
      <c r="E139" s="37">
        <v>0.09</v>
      </c>
      <c r="F139" s="37">
        <v>7.0000000000000007E-2</v>
      </c>
      <c r="G139" s="70"/>
      <c r="H139" s="74">
        <f t="shared" si="8"/>
        <v>1.2708183909183095</v>
      </c>
      <c r="I139" s="75">
        <f t="shared" si="8"/>
        <v>1.1807065217391304</v>
      </c>
      <c r="K139" s="76">
        <f t="shared" si="9"/>
        <v>0.92909146592215808</v>
      </c>
      <c r="M139" s="106">
        <f t="shared" si="10"/>
        <v>9</v>
      </c>
      <c r="N139" s="106">
        <f t="shared" si="11"/>
        <v>7.0000000000000009</v>
      </c>
    </row>
    <row r="140" spans="1:14" x14ac:dyDescent="0.25">
      <c r="A140" s="68" t="s">
        <v>146</v>
      </c>
      <c r="B140" s="36">
        <v>375.17</v>
      </c>
      <c r="C140" s="68">
        <v>689.5</v>
      </c>
      <c r="D140" s="69"/>
      <c r="E140" s="37">
        <v>0.09</v>
      </c>
      <c r="F140" s="37">
        <v>0.05</v>
      </c>
      <c r="G140" s="70"/>
      <c r="H140" s="74">
        <f t="shared" si="8"/>
        <v>0.92788069151435715</v>
      </c>
      <c r="I140" s="75">
        <f t="shared" si="8"/>
        <v>0.93682065217391308</v>
      </c>
      <c r="K140" s="76">
        <f t="shared" si="9"/>
        <v>1.0096348169989025</v>
      </c>
      <c r="M140" s="106">
        <f t="shared" si="10"/>
        <v>9</v>
      </c>
      <c r="N140" s="106">
        <f t="shared" si="11"/>
        <v>5</v>
      </c>
    </row>
    <row r="141" spans="1:14" x14ac:dyDescent="0.25">
      <c r="A141" s="68" t="s">
        <v>147</v>
      </c>
      <c r="B141" s="36">
        <v>311.5</v>
      </c>
      <c r="C141" s="68">
        <v>565.66999999999996</v>
      </c>
      <c r="D141" s="69"/>
      <c r="E141" s="37">
        <v>0.05</v>
      </c>
      <c r="F141" s="37">
        <v>0.11</v>
      </c>
      <c r="G141" s="70"/>
      <c r="H141" s="74">
        <f t="shared" si="8"/>
        <v>0.77041030841144609</v>
      </c>
      <c r="I141" s="75">
        <f t="shared" si="8"/>
        <v>0.76857336956521738</v>
      </c>
      <c r="K141" s="76">
        <f t="shared" si="9"/>
        <v>0.99761563568637024</v>
      </c>
      <c r="M141" s="106">
        <f t="shared" si="10"/>
        <v>5</v>
      </c>
      <c r="N141" s="106">
        <f t="shared" si="11"/>
        <v>11</v>
      </c>
    </row>
    <row r="142" spans="1:14" x14ac:dyDescent="0.25">
      <c r="A142" s="68" t="s">
        <v>148</v>
      </c>
      <c r="B142" s="36">
        <v>383</v>
      </c>
      <c r="C142" s="68">
        <v>616.83000000000004</v>
      </c>
      <c r="D142" s="69"/>
      <c r="E142" s="37">
        <v>0.04</v>
      </c>
      <c r="F142" s="37">
        <v>0.11</v>
      </c>
      <c r="G142" s="70"/>
      <c r="H142" s="74">
        <f t="shared" si="8"/>
        <v>0.94724606138550194</v>
      </c>
      <c r="I142" s="75">
        <f t="shared" si="8"/>
        <v>0.83808423913043484</v>
      </c>
      <c r="K142" s="76">
        <f t="shared" si="9"/>
        <v>0.88475874780054498</v>
      </c>
      <c r="M142" s="106">
        <f t="shared" si="10"/>
        <v>4</v>
      </c>
      <c r="N142" s="106">
        <f t="shared" si="11"/>
        <v>11</v>
      </c>
    </row>
    <row r="143" spans="1:14" x14ac:dyDescent="0.25">
      <c r="A143" s="68" t="s">
        <v>149</v>
      </c>
      <c r="B143" s="36">
        <v>335.5</v>
      </c>
      <c r="C143" s="68">
        <v>566</v>
      </c>
      <c r="D143" s="69"/>
      <c r="E143" s="37">
        <v>0.06</v>
      </c>
      <c r="F143" s="37">
        <v>0.12</v>
      </c>
      <c r="G143" s="70"/>
      <c r="H143" s="74">
        <f t="shared" si="8"/>
        <v>0.82976776395518514</v>
      </c>
      <c r="I143" s="75">
        <f t="shared" si="8"/>
        <v>0.76902173913043481</v>
      </c>
      <c r="K143" s="76">
        <f t="shared" si="9"/>
        <v>0.92679153437439254</v>
      </c>
      <c r="M143" s="106">
        <f t="shared" si="10"/>
        <v>6</v>
      </c>
      <c r="N143" s="106">
        <f t="shared" si="11"/>
        <v>12</v>
      </c>
    </row>
    <row r="144" spans="1:14" x14ac:dyDescent="0.25">
      <c r="A144" s="68" t="s">
        <v>150</v>
      </c>
      <c r="B144" s="36">
        <v>427</v>
      </c>
      <c r="C144" s="68">
        <v>626</v>
      </c>
      <c r="D144" s="69"/>
      <c r="E144" s="37">
        <v>0.12</v>
      </c>
      <c r="F144" s="37">
        <v>0.05</v>
      </c>
      <c r="G144" s="70"/>
      <c r="H144" s="74">
        <f t="shared" si="8"/>
        <v>1.0560680632156902</v>
      </c>
      <c r="I144" s="75">
        <f t="shared" si="8"/>
        <v>0.85054347826086951</v>
      </c>
      <c r="K144" s="76">
        <f t="shared" si="9"/>
        <v>0.80538698961409216</v>
      </c>
      <c r="M144" s="106">
        <f t="shared" si="10"/>
        <v>12</v>
      </c>
      <c r="N144" s="106">
        <f t="shared" si="11"/>
        <v>5</v>
      </c>
    </row>
    <row r="145" spans="1:14" x14ac:dyDescent="0.25">
      <c r="A145" s="68" t="s">
        <v>151</v>
      </c>
      <c r="B145" s="36">
        <v>6585.83</v>
      </c>
      <c r="C145" s="68">
        <v>4661.5</v>
      </c>
      <c r="D145" s="69"/>
      <c r="E145" s="37">
        <v>0.14000000000000001</v>
      </c>
      <c r="F145" s="37">
        <v>0.24</v>
      </c>
      <c r="G145" s="70"/>
      <c r="H145" s="74">
        <f t="shared" si="8"/>
        <v>16.288254643484283</v>
      </c>
      <c r="I145" s="75">
        <f t="shared" si="8"/>
        <v>6.3335597826086953</v>
      </c>
      <c r="K145" s="76">
        <f t="shared" si="9"/>
        <v>0.3888421393965793</v>
      </c>
      <c r="M145" s="106">
        <f t="shared" si="10"/>
        <v>14.000000000000002</v>
      </c>
      <c r="N145" s="106">
        <f t="shared" si="11"/>
        <v>24</v>
      </c>
    </row>
    <row r="146" spans="1:14" x14ac:dyDescent="0.25">
      <c r="A146" s="68" t="s">
        <v>152</v>
      </c>
      <c r="B146" s="36">
        <v>337.67</v>
      </c>
      <c r="C146" s="68">
        <v>636.16999999999996</v>
      </c>
      <c r="D146" s="69"/>
      <c r="E146" s="37">
        <v>0.05</v>
      </c>
      <c r="F146" s="37">
        <v>0.16</v>
      </c>
      <c r="G146" s="70"/>
      <c r="H146" s="74">
        <f>B146/B$4</f>
        <v>0.83513466722726493</v>
      </c>
      <c r="I146" s="75">
        <f>C146/C$4</f>
        <v>0.86436141304347824</v>
      </c>
      <c r="K146" s="76">
        <f t="shared" si="9"/>
        <v>1.0349964466368631</v>
      </c>
      <c r="M146" s="106">
        <f t="shared" si="10"/>
        <v>5</v>
      </c>
      <c r="N146" s="106">
        <f t="shared" si="11"/>
        <v>16</v>
      </c>
    </row>
    <row r="147" spans="1:14" ht="15.75" thickBot="1" x14ac:dyDescent="0.3">
      <c r="A147" s="77"/>
      <c r="B147" s="78"/>
      <c r="C147" s="79"/>
      <c r="D147" s="69"/>
      <c r="E147" s="80"/>
      <c r="F147" s="80"/>
      <c r="G147" s="70"/>
      <c r="H147" s="74"/>
      <c r="I147" s="75"/>
      <c r="K147" s="76"/>
      <c r="M147" s="106">
        <f t="shared" si="10"/>
        <v>0</v>
      </c>
      <c r="N147" s="106">
        <f t="shared" si="11"/>
        <v>0</v>
      </c>
    </row>
    <row r="148" spans="1:14" x14ac:dyDescent="0.25">
      <c r="A148" s="81" t="s">
        <v>153</v>
      </c>
      <c r="B148" s="93">
        <v>405.25</v>
      </c>
      <c r="C148" s="94">
        <v>510.29500000000002</v>
      </c>
      <c r="D148" s="69"/>
      <c r="E148" s="82">
        <v>0.112477514587042</v>
      </c>
      <c r="F148" s="83">
        <v>2.5162434066935028E-2</v>
      </c>
      <c r="G148" s="84"/>
      <c r="J148" s="56" t="s">
        <v>154</v>
      </c>
      <c r="K148" s="85">
        <f>MIN(K7:K147)</f>
        <v>0.27422030005009684</v>
      </c>
      <c r="M148" s="106">
        <f t="shared" si="10"/>
        <v>11.247751458704199</v>
      </c>
      <c r="N148" s="106">
        <f t="shared" si="11"/>
        <v>2.5162434066935027</v>
      </c>
    </row>
    <row r="149" spans="1:14" x14ac:dyDescent="0.25">
      <c r="A149" s="86" t="s">
        <v>155</v>
      </c>
      <c r="B149" s="95">
        <v>286.83249999999998</v>
      </c>
      <c r="C149" s="96">
        <v>532</v>
      </c>
      <c r="D149" s="69"/>
      <c r="E149" s="87">
        <v>0.17241869418295722</v>
      </c>
      <c r="F149" s="88">
        <v>0.49778538383423387</v>
      </c>
      <c r="G149" s="84"/>
      <c r="J149" s="56" t="s">
        <v>156</v>
      </c>
      <c r="K149" s="85">
        <f>MAX(K7:K147)</f>
        <v>1.9857048934447612</v>
      </c>
      <c r="M149" s="106">
        <f t="shared" si="10"/>
        <v>17.241869418295721</v>
      </c>
      <c r="N149" s="106">
        <f t="shared" si="11"/>
        <v>49.778538383423388</v>
      </c>
    </row>
    <row r="150" spans="1:14" ht="30.75" thickBot="1" x14ac:dyDescent="0.3">
      <c r="A150" s="89" t="s">
        <v>157</v>
      </c>
      <c r="B150" s="97">
        <v>13744</v>
      </c>
      <c r="C150" s="98">
        <v>18474.669999999998</v>
      </c>
      <c r="E150" s="90">
        <v>0.12875689481976624</v>
      </c>
      <c r="F150" s="91">
        <v>0.18319284134940406</v>
      </c>
      <c r="G150" s="84"/>
      <c r="J150" s="56" t="s">
        <v>158</v>
      </c>
      <c r="K150" s="85">
        <f>AVERAGE(K8:K147)</f>
        <v>0.97175535653166611</v>
      </c>
      <c r="M150" s="106">
        <f t="shared" si="10"/>
        <v>12.875689481976623</v>
      </c>
      <c r="N150" s="106">
        <f t="shared" si="11"/>
        <v>18.319284134940407</v>
      </c>
    </row>
  </sheetData>
  <mergeCells count="6">
    <mergeCell ref="M5:N5"/>
    <mergeCell ref="A1:F1"/>
    <mergeCell ref="A5:A6"/>
    <mergeCell ref="B5:C5"/>
    <mergeCell ref="E5:F5"/>
    <mergeCell ref="H5:I5"/>
  </mergeCells>
  <conditionalFormatting sqref="K7:K147">
    <cfRule type="colorScale" priority="1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E13" sqref="E13"/>
    </sheetView>
  </sheetViews>
  <sheetFormatPr defaultColWidth="40.7109375" defaultRowHeight="15" x14ac:dyDescent="0.25"/>
  <cols>
    <col min="1" max="1" width="48.28515625" style="55" customWidth="1"/>
    <col min="2" max="2" width="27.7109375" style="45" customWidth="1"/>
    <col min="3" max="3" width="25.42578125" style="45" customWidth="1"/>
    <col min="4" max="4" width="26.28515625" style="45" customWidth="1"/>
    <col min="5" max="16384" width="40.7109375" style="44"/>
  </cols>
  <sheetData>
    <row r="1" spans="1:4" x14ac:dyDescent="0.25">
      <c r="A1" s="44"/>
    </row>
    <row r="2" spans="1:4" x14ac:dyDescent="0.25">
      <c r="A2" s="46" t="s">
        <v>1</v>
      </c>
    </row>
    <row r="3" spans="1:4" x14ac:dyDescent="0.25">
      <c r="A3" s="46"/>
      <c r="B3" s="128" t="s">
        <v>233</v>
      </c>
      <c r="C3" s="128" t="s">
        <v>234</v>
      </c>
      <c r="D3" s="128" t="s">
        <v>172</v>
      </c>
    </row>
    <row r="4" spans="1:4" s="48" customFormat="1" ht="15.75" thickBot="1" x14ac:dyDescent="0.3">
      <c r="A4" s="47"/>
      <c r="B4" s="128" t="s">
        <v>167</v>
      </c>
      <c r="C4" s="128" t="s">
        <v>168</v>
      </c>
      <c r="D4" s="128" t="s">
        <v>169</v>
      </c>
    </row>
    <row r="5" spans="1:4" s="49" customFormat="1" x14ac:dyDescent="0.25">
      <c r="A5" s="122" t="s">
        <v>227</v>
      </c>
      <c r="B5" s="129" t="s">
        <v>5</v>
      </c>
      <c r="C5" s="129" t="s">
        <v>5</v>
      </c>
      <c r="D5" s="129" t="s">
        <v>5</v>
      </c>
    </row>
    <row r="6" spans="1:4" s="49" customFormat="1" ht="15.75" thickBot="1" x14ac:dyDescent="0.3">
      <c r="A6" s="123"/>
      <c r="B6" s="130" t="s">
        <v>170</v>
      </c>
      <c r="C6" s="130" t="s">
        <v>170</v>
      </c>
      <c r="D6" s="130" t="s">
        <v>170</v>
      </c>
    </row>
    <row r="7" spans="1:4" x14ac:dyDescent="0.25">
      <c r="A7" s="44" t="s">
        <v>13</v>
      </c>
      <c r="B7" s="50">
        <v>0.81481922165512233</v>
      </c>
      <c r="C7" s="50">
        <v>0.81598821445605696</v>
      </c>
      <c r="D7" s="50">
        <v>1.0923682155671472</v>
      </c>
    </row>
    <row r="8" spans="1:4" x14ac:dyDescent="0.25">
      <c r="A8" s="44" t="s">
        <v>14</v>
      </c>
      <c r="B8" s="51">
        <v>0.99960034744093162</v>
      </c>
      <c r="C8" s="51">
        <v>0.40856358949996463</v>
      </c>
      <c r="D8" s="51">
        <v>1.0765517560068649</v>
      </c>
    </row>
    <row r="9" spans="1:4" x14ac:dyDescent="0.25">
      <c r="A9" s="44" t="s">
        <v>15</v>
      </c>
      <c r="B9" s="51">
        <v>0.82710294911504412</v>
      </c>
      <c r="C9" s="51">
        <v>0.53630494578225807</v>
      </c>
      <c r="D9" s="51">
        <v>1.7182888867947805</v>
      </c>
    </row>
    <row r="10" spans="1:4" x14ac:dyDescent="0.25">
      <c r="A10" s="44" t="s">
        <v>16</v>
      </c>
      <c r="B10" s="51">
        <v>0.75424682651931751</v>
      </c>
      <c r="C10" s="51">
        <v>0.712617998783866</v>
      </c>
      <c r="D10" s="51">
        <v>1.8178821163834618</v>
      </c>
    </row>
    <row r="11" spans="1:4" x14ac:dyDescent="0.25">
      <c r="A11" s="44" t="s">
        <v>17</v>
      </c>
      <c r="B11" s="51">
        <v>0.82466943659073411</v>
      </c>
      <c r="C11" s="51">
        <v>0.8381350345577141</v>
      </c>
      <c r="D11" s="51">
        <v>1.0301324634387095</v>
      </c>
    </row>
    <row r="12" spans="1:4" x14ac:dyDescent="0.25">
      <c r="A12" s="44" t="s">
        <v>18</v>
      </c>
      <c r="B12" s="51">
        <v>0.78928071419397638</v>
      </c>
      <c r="C12" s="51">
        <v>1.0117545908915317</v>
      </c>
      <c r="D12" s="51">
        <v>0.92032625189681339</v>
      </c>
    </row>
    <row r="13" spans="1:4" x14ac:dyDescent="0.25">
      <c r="A13" s="44" t="s">
        <v>19</v>
      </c>
      <c r="B13" s="51">
        <v>0.81300992814929052</v>
      </c>
      <c r="C13" s="51">
        <v>1.1500204526113857</v>
      </c>
      <c r="D13" s="51">
        <v>1.0288830426164817</v>
      </c>
    </row>
    <row r="14" spans="1:4" x14ac:dyDescent="0.25">
      <c r="A14" s="44" t="s">
        <v>20</v>
      </c>
      <c r="B14" s="51">
        <v>0.77978629080325046</v>
      </c>
      <c r="C14" s="51">
        <v>0.87277800247360793</v>
      </c>
      <c r="D14" s="51">
        <v>0.90901984249351553</v>
      </c>
    </row>
    <row r="15" spans="1:4" x14ac:dyDescent="0.25">
      <c r="A15" s="44" t="s">
        <v>21</v>
      </c>
      <c r="B15" s="51">
        <v>0.90778389615889199</v>
      </c>
      <c r="C15" s="51">
        <v>1.3065176038181883</v>
      </c>
      <c r="D15" s="51">
        <v>1.0810211805555556</v>
      </c>
    </row>
    <row r="16" spans="1:4" x14ac:dyDescent="0.25">
      <c r="A16" s="44" t="s">
        <v>22</v>
      </c>
      <c r="B16" s="51">
        <v>0.7777187445451228</v>
      </c>
      <c r="C16" s="51">
        <v>1.1426346270204122</v>
      </c>
      <c r="D16" s="51">
        <v>0.89334205874143768</v>
      </c>
    </row>
    <row r="17" spans="1:4" x14ac:dyDescent="0.25">
      <c r="A17" s="44" t="s">
        <v>23</v>
      </c>
      <c r="B17" s="51">
        <v>0.86828441133659406</v>
      </c>
      <c r="C17" s="51">
        <v>1.1290355925617979</v>
      </c>
      <c r="D17" s="51">
        <v>1.2378241927795051</v>
      </c>
    </row>
    <row r="18" spans="1:4" x14ac:dyDescent="0.25">
      <c r="A18" s="44" t="s">
        <v>24</v>
      </c>
      <c r="B18" s="51">
        <v>0.85649581811478626</v>
      </c>
      <c r="C18" s="51">
        <v>1.1356123891619068</v>
      </c>
      <c r="D18" s="51">
        <v>0.96082029074107878</v>
      </c>
    </row>
    <row r="19" spans="1:4" x14ac:dyDescent="0.25">
      <c r="A19" s="44" t="s">
        <v>25</v>
      </c>
      <c r="B19" s="51">
        <v>0.98420939280913344</v>
      </c>
      <c r="C19" s="51">
        <v>1.2249322975775232</v>
      </c>
      <c r="D19" s="51">
        <v>1.1437175961174713</v>
      </c>
    </row>
    <row r="20" spans="1:4" x14ac:dyDescent="0.25">
      <c r="A20" s="44" t="s">
        <v>26</v>
      </c>
      <c r="B20" s="51">
        <v>0.88843630740048696</v>
      </c>
      <c r="C20" s="51">
        <v>0.98119215228341228</v>
      </c>
      <c r="D20" s="51">
        <v>1.1097918436946399</v>
      </c>
    </row>
    <row r="21" spans="1:4" x14ac:dyDescent="0.25">
      <c r="A21" s="44" t="s">
        <v>27</v>
      </c>
      <c r="B21" s="51">
        <v>0.91318551910821233</v>
      </c>
      <c r="C21" s="51">
        <v>1.0051242002034142</v>
      </c>
      <c r="D21" s="51">
        <v>1.2053127660514282</v>
      </c>
    </row>
    <row r="22" spans="1:4" x14ac:dyDescent="0.25">
      <c r="A22" s="44" t="s">
        <v>28</v>
      </c>
      <c r="B22" s="51">
        <v>1.0637681871804956</v>
      </c>
      <c r="C22" s="51">
        <v>0.9546557614972021</v>
      </c>
      <c r="D22" s="51">
        <v>1.1677477336327022</v>
      </c>
    </row>
    <row r="23" spans="1:4" x14ac:dyDescent="0.25">
      <c r="A23" s="44" t="s">
        <v>29</v>
      </c>
      <c r="B23" s="51">
        <v>1.0904175663751907</v>
      </c>
      <c r="C23" s="51">
        <v>1.3215323675041262</v>
      </c>
      <c r="D23" s="51">
        <v>1.199841547718586</v>
      </c>
    </row>
    <row r="24" spans="1:4" x14ac:dyDescent="0.25">
      <c r="A24" s="44" t="s">
        <v>30</v>
      </c>
      <c r="B24" s="51">
        <v>0.97820596550682493</v>
      </c>
      <c r="C24" s="51">
        <v>1.2760078627556963</v>
      </c>
      <c r="D24" s="51">
        <v>0.80878539771384672</v>
      </c>
    </row>
    <row r="25" spans="1:4" x14ac:dyDescent="0.25">
      <c r="A25" s="44" t="s">
        <v>31</v>
      </c>
      <c r="B25" s="51">
        <v>1.0418598903239631</v>
      </c>
      <c r="C25" s="51">
        <v>1.4264318176699773</v>
      </c>
      <c r="D25" s="51">
        <v>0.99841810325805946</v>
      </c>
    </row>
    <row r="26" spans="1:4" x14ac:dyDescent="0.25">
      <c r="A26" s="44" t="s">
        <v>32</v>
      </c>
      <c r="B26" s="51">
        <v>1.2464794309541578</v>
      </c>
      <c r="C26" s="51">
        <v>1.7425369133602937</v>
      </c>
      <c r="D26" s="51">
        <v>1.3640866082256988</v>
      </c>
    </row>
    <row r="27" spans="1:4" x14ac:dyDescent="0.25">
      <c r="A27" s="44" t="s">
        <v>33</v>
      </c>
      <c r="B27" s="51">
        <v>1.0396323388000084</v>
      </c>
      <c r="C27" s="51">
        <v>0.81154470329093242</v>
      </c>
      <c r="D27" s="51">
        <v>1.0927678994972061</v>
      </c>
    </row>
    <row r="28" spans="1:4" x14ac:dyDescent="0.25">
      <c r="A28" s="44" t="s">
        <v>34</v>
      </c>
      <c r="B28" s="51">
        <v>1.2713135672317766</v>
      </c>
      <c r="C28" s="51">
        <v>0.76626328770679786</v>
      </c>
      <c r="D28" s="51">
        <v>0.92027842222801559</v>
      </c>
    </row>
    <row r="29" spans="1:4" x14ac:dyDescent="0.25">
      <c r="A29" s="44" t="s">
        <v>35</v>
      </c>
      <c r="B29" s="51">
        <v>1.316025</v>
      </c>
      <c r="C29" s="51">
        <v>0.89081660339956015</v>
      </c>
      <c r="D29" s="51">
        <v>0.92223076040425234</v>
      </c>
    </row>
    <row r="30" spans="1:4" x14ac:dyDescent="0.25">
      <c r="A30" s="44" t="s">
        <v>36</v>
      </c>
      <c r="B30" s="51">
        <v>0.99895401400312678</v>
      </c>
      <c r="C30" s="51">
        <v>1.3659178433889601</v>
      </c>
      <c r="D30" s="51">
        <v>0.73152697704830416</v>
      </c>
    </row>
    <row r="31" spans="1:4" x14ac:dyDescent="0.25">
      <c r="A31" s="44" t="s">
        <v>37</v>
      </c>
      <c r="B31" s="51">
        <v>0.7354626818269866</v>
      </c>
      <c r="C31" s="51">
        <v>1.012717546314452</v>
      </c>
      <c r="D31" s="51">
        <v>0.68811408293704701</v>
      </c>
    </row>
    <row r="32" spans="1:4" x14ac:dyDescent="0.25">
      <c r="A32" s="44" t="s">
        <v>38</v>
      </c>
      <c r="B32" s="51">
        <v>1.1089204848026715</v>
      </c>
      <c r="C32" s="51">
        <v>1.4164699927724622</v>
      </c>
      <c r="D32" s="51">
        <v>0.7206813657177662</v>
      </c>
    </row>
    <row r="33" spans="1:4" x14ac:dyDescent="0.25">
      <c r="A33" s="44" t="s">
        <v>39</v>
      </c>
      <c r="B33" s="51">
        <v>0.97267551862087787</v>
      </c>
      <c r="C33" s="51">
        <v>0.87277506434155538</v>
      </c>
      <c r="D33" s="51">
        <v>0.58055259603451037</v>
      </c>
    </row>
    <row r="34" spans="1:4" x14ac:dyDescent="0.25">
      <c r="A34" s="44" t="s">
        <v>40</v>
      </c>
      <c r="B34" s="51">
        <v>0.81951184638554209</v>
      </c>
      <c r="C34" s="51">
        <v>1.24399560484889</v>
      </c>
      <c r="D34" s="51">
        <v>0.41923693254879602</v>
      </c>
    </row>
    <row r="35" spans="1:4" x14ac:dyDescent="0.25">
      <c r="A35" s="44" t="s">
        <v>41</v>
      </c>
      <c r="B35" s="51">
        <v>0.95283437196040655</v>
      </c>
      <c r="C35" s="51">
        <v>1.7086552189067996</v>
      </c>
      <c r="D35" s="51">
        <v>0.58095408216418942</v>
      </c>
    </row>
    <row r="36" spans="1:4" x14ac:dyDescent="0.25">
      <c r="A36" s="44" t="s">
        <v>42</v>
      </c>
      <c r="B36" s="51">
        <v>0.85082864984391249</v>
      </c>
      <c r="C36" s="51">
        <v>1.4220387280670703</v>
      </c>
      <c r="D36" s="51">
        <v>0.88215187169800691</v>
      </c>
    </row>
    <row r="37" spans="1:4" x14ac:dyDescent="0.25">
      <c r="A37" s="44" t="s">
        <v>43</v>
      </c>
      <c r="B37" s="51">
        <v>0.91735078167137907</v>
      </c>
      <c r="C37" s="51">
        <v>1.888751627225147</v>
      </c>
      <c r="D37" s="51">
        <v>1.3178649059875798</v>
      </c>
    </row>
    <row r="38" spans="1:4" x14ac:dyDescent="0.25">
      <c r="A38" s="44" t="s">
        <v>44</v>
      </c>
      <c r="B38" s="51">
        <v>0.82922605192713883</v>
      </c>
      <c r="C38" s="51">
        <v>0.83554687934712057</v>
      </c>
      <c r="D38" s="51">
        <v>1.1523891890519882</v>
      </c>
    </row>
    <row r="39" spans="1:4" x14ac:dyDescent="0.25">
      <c r="A39" s="44" t="s">
        <v>45</v>
      </c>
      <c r="B39" s="51">
        <v>0.78245962912496847</v>
      </c>
      <c r="C39" s="51">
        <v>0.66835731690855771</v>
      </c>
      <c r="D39" s="51">
        <v>0.91410871338392785</v>
      </c>
    </row>
    <row r="40" spans="1:4" x14ac:dyDescent="0.25">
      <c r="A40" s="44" t="s">
        <v>46</v>
      </c>
      <c r="B40" s="51">
        <v>0.84595712218104302</v>
      </c>
      <c r="C40" s="51">
        <v>1.0583651696457006</v>
      </c>
      <c r="D40" s="51">
        <v>1.031819114606207</v>
      </c>
    </row>
    <row r="41" spans="1:4" x14ac:dyDescent="0.25">
      <c r="A41" s="44" t="s">
        <v>47</v>
      </c>
      <c r="B41" s="51">
        <v>0.84648053230535114</v>
      </c>
      <c r="C41" s="51">
        <v>1.2614411681571212</v>
      </c>
      <c r="D41" s="51">
        <v>0.85074087869219805</v>
      </c>
    </row>
    <row r="42" spans="1:4" x14ac:dyDescent="0.25">
      <c r="A42" s="44" t="s">
        <v>48</v>
      </c>
      <c r="B42" s="51">
        <v>0.81006339446952591</v>
      </c>
      <c r="C42" s="51">
        <v>1.4500261036486046</v>
      </c>
      <c r="D42" s="51">
        <v>0.99672588272220697</v>
      </c>
    </row>
    <row r="43" spans="1:4" x14ac:dyDescent="0.25">
      <c r="A43" s="44" t="s">
        <v>49</v>
      </c>
      <c r="B43" s="51">
        <v>0.91752170329670324</v>
      </c>
      <c r="C43" s="51">
        <v>1.440332134105297</v>
      </c>
      <c r="D43" s="51">
        <v>1.3232682370260018</v>
      </c>
    </row>
    <row r="44" spans="1:4" x14ac:dyDescent="0.25">
      <c r="A44" s="44" t="s">
        <v>50</v>
      </c>
      <c r="B44" s="51">
        <v>0.91860686308926787</v>
      </c>
      <c r="C44" s="51">
        <v>1.6547045425951048</v>
      </c>
      <c r="D44" s="51">
        <v>1.214182774359108</v>
      </c>
    </row>
    <row r="45" spans="1:4" x14ac:dyDescent="0.25">
      <c r="A45" s="44" t="s">
        <v>51</v>
      </c>
      <c r="B45" s="51">
        <v>1.0455122431915906</v>
      </c>
      <c r="C45" s="51">
        <v>1.4669248053916559</v>
      </c>
      <c r="D45" s="51">
        <v>1.2741515244228363</v>
      </c>
    </row>
    <row r="46" spans="1:4" x14ac:dyDescent="0.25">
      <c r="A46" s="44" t="s">
        <v>52</v>
      </c>
      <c r="B46" s="51">
        <v>1.0068542537297274</v>
      </c>
      <c r="C46" s="51">
        <v>1.421994032814506</v>
      </c>
      <c r="D46" s="51">
        <v>1.1963630736580053</v>
      </c>
    </row>
    <row r="47" spans="1:4" x14ac:dyDescent="0.25">
      <c r="A47" s="44" t="s">
        <v>53</v>
      </c>
      <c r="B47" s="51">
        <v>1.0502908995139701</v>
      </c>
      <c r="C47" s="51">
        <v>1.3241960332781313</v>
      </c>
      <c r="D47" s="51">
        <v>1.1006640324934704</v>
      </c>
    </row>
    <row r="48" spans="1:4" x14ac:dyDescent="0.25">
      <c r="A48" s="44" t="s">
        <v>54</v>
      </c>
      <c r="B48" s="51">
        <v>0.94458352220956698</v>
      </c>
      <c r="C48" s="51">
        <v>1.2395838889693349</v>
      </c>
      <c r="D48" s="51">
        <v>1.2572141781138151</v>
      </c>
    </row>
    <row r="49" spans="1:4" x14ac:dyDescent="0.25">
      <c r="A49" s="44" t="s">
        <v>55</v>
      </c>
      <c r="B49" s="51">
        <v>0.92144786196549133</v>
      </c>
      <c r="C49" s="51">
        <v>2.0460370087631277</v>
      </c>
      <c r="D49" s="51">
        <v>0.74956981061948647</v>
      </c>
    </row>
    <row r="50" spans="1:4" x14ac:dyDescent="0.25">
      <c r="A50" s="44" t="s">
        <v>56</v>
      </c>
      <c r="B50" s="51">
        <v>1.1263479523736326</v>
      </c>
      <c r="C50" s="51">
        <v>1.5827742911456923</v>
      </c>
      <c r="D50" s="51">
        <v>1.3021238892663043</v>
      </c>
    </row>
    <row r="51" spans="1:4" x14ac:dyDescent="0.25">
      <c r="A51" s="44" t="s">
        <v>57</v>
      </c>
      <c r="B51" s="51">
        <v>1.0214085669339394</v>
      </c>
      <c r="C51" s="51">
        <v>1.462263750005921</v>
      </c>
      <c r="D51" s="51">
        <v>1.3622366589184878</v>
      </c>
    </row>
    <row r="52" spans="1:4" x14ac:dyDescent="0.25">
      <c r="A52" s="44" t="s">
        <v>58</v>
      </c>
      <c r="B52" s="51">
        <v>1.0274517768073348</v>
      </c>
      <c r="C52" s="51">
        <v>1.916654412562345</v>
      </c>
      <c r="D52" s="51">
        <v>1.7095828440060274</v>
      </c>
    </row>
    <row r="53" spans="1:4" x14ac:dyDescent="0.25">
      <c r="A53" s="44" t="s">
        <v>59</v>
      </c>
      <c r="B53" s="51">
        <v>1.0911616491712706</v>
      </c>
      <c r="C53" s="51">
        <v>1.6654160273145908</v>
      </c>
      <c r="D53" s="51">
        <v>1.5360258682811279</v>
      </c>
    </row>
    <row r="54" spans="1:4" x14ac:dyDescent="0.25">
      <c r="A54" s="44" t="s">
        <v>60</v>
      </c>
      <c r="B54" s="51">
        <v>1.3053388066604996</v>
      </c>
      <c r="C54" s="51">
        <v>3.9192905654888577</v>
      </c>
      <c r="D54" s="51">
        <v>1.2682553724494374</v>
      </c>
    </row>
    <row r="55" spans="1:4" x14ac:dyDescent="0.25">
      <c r="A55" s="44" t="s">
        <v>61</v>
      </c>
      <c r="B55" s="51">
        <v>1.3947973223753976</v>
      </c>
      <c r="C55" s="51">
        <v>1.9992526979135314</v>
      </c>
      <c r="D55" s="51">
        <v>1.4612643022765597</v>
      </c>
    </row>
    <row r="56" spans="1:4" x14ac:dyDescent="0.25">
      <c r="A56" s="44" t="s">
        <v>62</v>
      </c>
      <c r="B56" s="51">
        <v>1.2353767817982455</v>
      </c>
      <c r="C56" s="51">
        <v>1.1592176840819559</v>
      </c>
      <c r="D56" s="51">
        <v>1.5269650440446731</v>
      </c>
    </row>
    <row r="57" spans="1:4" x14ac:dyDescent="0.25">
      <c r="A57" s="44" t="s">
        <v>63</v>
      </c>
      <c r="B57" s="51">
        <v>1.3912750083056478</v>
      </c>
      <c r="C57" s="51">
        <v>0.82826947312473986</v>
      </c>
      <c r="D57" s="51">
        <v>1.5039861104408949</v>
      </c>
    </row>
    <row r="58" spans="1:4" x14ac:dyDescent="0.25">
      <c r="A58" s="44" t="s">
        <v>64</v>
      </c>
      <c r="B58" s="51">
        <v>1.4046705309798417</v>
      </c>
      <c r="C58" s="51">
        <v>1.0911078575706397</v>
      </c>
      <c r="D58" s="51">
        <v>1.0880316608630565</v>
      </c>
    </row>
    <row r="59" spans="1:4" x14ac:dyDescent="0.25">
      <c r="A59" s="44" t="s">
        <v>65</v>
      </c>
      <c r="B59" s="51">
        <v>1.3185472576099209</v>
      </c>
      <c r="C59" s="51">
        <v>2.3263291045917738</v>
      </c>
      <c r="D59" s="51">
        <v>0.91060383036464199</v>
      </c>
    </row>
    <row r="60" spans="1:4" x14ac:dyDescent="0.25">
      <c r="A60" s="44" t="s">
        <v>66</v>
      </c>
      <c r="B60" s="51">
        <v>1.2158706470230862</v>
      </c>
      <c r="C60" s="51">
        <v>2.0798955553692009</v>
      </c>
      <c r="D60" s="51">
        <v>0.96578127417607917</v>
      </c>
    </row>
    <row r="61" spans="1:4" x14ac:dyDescent="0.25">
      <c r="A61" s="44" t="s">
        <v>67</v>
      </c>
      <c r="B61" s="51">
        <v>1.2889807832971192</v>
      </c>
      <c r="C61" s="51">
        <v>1.9588056079902931</v>
      </c>
      <c r="D61" s="51">
        <v>0.75059218826762464</v>
      </c>
    </row>
    <row r="62" spans="1:4" x14ac:dyDescent="0.25">
      <c r="A62" s="44" t="s">
        <v>68</v>
      </c>
      <c r="B62" s="51">
        <v>1.3253936871859295</v>
      </c>
      <c r="C62" s="51">
        <v>1.7703523762097011</v>
      </c>
      <c r="D62" s="51">
        <v>0.76069531944141</v>
      </c>
    </row>
    <row r="63" spans="1:4" x14ac:dyDescent="0.25">
      <c r="A63" s="44" t="s">
        <v>69</v>
      </c>
      <c r="B63" s="51">
        <v>1.2605936999512568</v>
      </c>
      <c r="C63" s="51">
        <v>1.6269979009547133</v>
      </c>
      <c r="D63" s="51">
        <v>0.62804978520355215</v>
      </c>
    </row>
    <row r="64" spans="1:4" x14ac:dyDescent="0.25">
      <c r="A64" s="44" t="s">
        <v>70</v>
      </c>
      <c r="B64" s="51">
        <v>0.99097029231398204</v>
      </c>
      <c r="C64" s="51">
        <v>3.1457933488825964</v>
      </c>
      <c r="D64" s="51">
        <v>1.0315122021998331</v>
      </c>
    </row>
    <row r="65" spans="1:4" x14ac:dyDescent="0.25">
      <c r="A65" s="44" t="s">
        <v>71</v>
      </c>
      <c r="B65" s="51">
        <v>0.85305456664604085</v>
      </c>
      <c r="C65" s="51">
        <v>1.3394635703722437</v>
      </c>
      <c r="D65" s="51">
        <v>0.37471632734104865</v>
      </c>
    </row>
    <row r="66" spans="1:4" x14ac:dyDescent="0.25">
      <c r="A66" s="44" t="s">
        <v>72</v>
      </c>
      <c r="B66" s="51">
        <v>0.8035977194583408</v>
      </c>
      <c r="C66" s="51">
        <v>1.7331654031535351</v>
      </c>
      <c r="D66" s="51">
        <v>0.44677320257369679</v>
      </c>
    </row>
    <row r="67" spans="1:4" x14ac:dyDescent="0.25">
      <c r="A67" s="44" t="s">
        <v>73</v>
      </c>
      <c r="B67" s="51">
        <v>0.81909233726135489</v>
      </c>
      <c r="C67" s="51">
        <v>1.6329419915506322</v>
      </c>
      <c r="D67" s="51">
        <v>0.90183613727155576</v>
      </c>
    </row>
    <row r="68" spans="1:4" x14ac:dyDescent="0.25">
      <c r="A68" s="44" t="s">
        <v>74</v>
      </c>
      <c r="B68" s="51">
        <v>0.86403770188053086</v>
      </c>
      <c r="C68" s="51">
        <v>0.98047867349251194</v>
      </c>
      <c r="D68" s="51">
        <v>1.3380925711951446</v>
      </c>
    </row>
    <row r="69" spans="1:4" x14ac:dyDescent="0.25">
      <c r="A69" s="44" t="s">
        <v>75</v>
      </c>
      <c r="B69" s="51">
        <v>0.91347209026128262</v>
      </c>
      <c r="C69" s="51">
        <v>1.0390152391362373</v>
      </c>
      <c r="D69" s="51">
        <v>0.72622076891118614</v>
      </c>
    </row>
    <row r="70" spans="1:4" x14ac:dyDescent="0.25">
      <c r="A70" s="44" t="s">
        <v>76</v>
      </c>
      <c r="B70" s="51">
        <v>0.79063707595526544</v>
      </c>
      <c r="C70" s="51">
        <v>1.0577197403216012</v>
      </c>
      <c r="D70" s="51">
        <v>0.56043482939495015</v>
      </c>
    </row>
    <row r="71" spans="1:4" x14ac:dyDescent="0.25">
      <c r="A71" s="44" t="s">
        <v>77</v>
      </c>
      <c r="B71" s="51">
        <v>0.80004956993642895</v>
      </c>
      <c r="C71" s="51">
        <v>1.1916616466617969</v>
      </c>
      <c r="D71" s="51">
        <v>0.61101484432417597</v>
      </c>
    </row>
    <row r="72" spans="1:4" x14ac:dyDescent="0.25">
      <c r="A72" s="44" t="s">
        <v>78</v>
      </c>
      <c r="B72" s="51">
        <v>0.89406379965947769</v>
      </c>
      <c r="C72" s="51">
        <v>0.87576848869654789</v>
      </c>
      <c r="D72" s="51">
        <v>0.9122651533257734</v>
      </c>
    </row>
    <row r="73" spans="1:4" x14ac:dyDescent="0.25">
      <c r="A73" s="44" t="s">
        <v>79</v>
      </c>
      <c r="B73" s="51">
        <v>0.82492486818980659</v>
      </c>
      <c r="C73" s="51">
        <v>1.069729933789578</v>
      </c>
      <c r="D73" s="51">
        <v>0.9492392128596352</v>
      </c>
    </row>
    <row r="74" spans="1:4" x14ac:dyDescent="0.25">
      <c r="A74" s="44" t="s">
        <v>80</v>
      </c>
      <c r="B74" s="51">
        <v>0.78395233118444951</v>
      </c>
      <c r="C74" s="51">
        <v>1.1211661562937583</v>
      </c>
      <c r="D74" s="51">
        <v>0.99077634916974167</v>
      </c>
    </row>
    <row r="75" spans="1:4" x14ac:dyDescent="0.25">
      <c r="A75" s="44" t="s">
        <v>81</v>
      </c>
      <c r="B75" s="51">
        <v>0.82127381940559763</v>
      </c>
      <c r="C75" s="51">
        <v>0.83064950736713827</v>
      </c>
      <c r="D75" s="51">
        <v>1.4131171077627238</v>
      </c>
    </row>
    <row r="76" spans="1:4" x14ac:dyDescent="0.25">
      <c r="A76" s="44" t="s">
        <v>82</v>
      </c>
      <c r="B76" s="51">
        <v>0.74091730647428666</v>
      </c>
      <c r="C76" s="51">
        <v>0.96300613544569336</v>
      </c>
      <c r="D76" s="51">
        <v>1.0422433437124807</v>
      </c>
    </row>
    <row r="77" spans="1:4" x14ac:dyDescent="0.25">
      <c r="A77" s="44" t="s">
        <v>83</v>
      </c>
      <c r="B77" s="51">
        <v>0.79632490624928531</v>
      </c>
      <c r="C77" s="51">
        <v>0.70528947247334051</v>
      </c>
      <c r="D77" s="51">
        <v>1.2007446662808641</v>
      </c>
    </row>
    <row r="78" spans="1:4" x14ac:dyDescent="0.25">
      <c r="A78" s="44" t="s">
        <v>84</v>
      </c>
      <c r="B78" s="51">
        <v>0.83927454741792329</v>
      </c>
      <c r="C78" s="51">
        <v>1.0472340738393413</v>
      </c>
      <c r="D78" s="51">
        <v>0.87200544528474166</v>
      </c>
    </row>
    <row r="79" spans="1:4" x14ac:dyDescent="0.25">
      <c r="A79" s="44" t="s">
        <v>85</v>
      </c>
      <c r="B79" s="51">
        <v>0.90322055832106773</v>
      </c>
      <c r="C79" s="51">
        <v>0.68677195740286845</v>
      </c>
      <c r="D79" s="51">
        <v>0.76830062959940559</v>
      </c>
    </row>
    <row r="80" spans="1:4" x14ac:dyDescent="0.25">
      <c r="A80" s="44" t="s">
        <v>86</v>
      </c>
      <c r="B80" s="51">
        <v>0.94549303651412731</v>
      </c>
      <c r="C80" s="51">
        <v>0.73227740374373751</v>
      </c>
      <c r="D80" s="51">
        <v>0.98065294555534044</v>
      </c>
    </row>
    <row r="81" spans="1:4" x14ac:dyDescent="0.25">
      <c r="A81" s="44" t="s">
        <v>87</v>
      </c>
      <c r="B81" s="51">
        <v>1.0451600655786828</v>
      </c>
      <c r="C81" s="51">
        <v>0.74974671470018617</v>
      </c>
      <c r="D81" s="51">
        <v>0.92123609865597567</v>
      </c>
    </row>
    <row r="82" spans="1:4" x14ac:dyDescent="0.25">
      <c r="A82" s="44" t="s">
        <v>88</v>
      </c>
      <c r="B82" s="51">
        <v>1.0827029759090989</v>
      </c>
      <c r="C82" s="51">
        <v>1.2921496828350576</v>
      </c>
      <c r="D82" s="51">
        <v>0.86474554123821301</v>
      </c>
    </row>
    <row r="83" spans="1:4" x14ac:dyDescent="0.25">
      <c r="A83" s="44" t="s">
        <v>89</v>
      </c>
      <c r="B83" s="51">
        <v>1.1200280852771138</v>
      </c>
      <c r="C83" s="51">
        <v>1.6378440509363832</v>
      </c>
      <c r="D83" s="51">
        <v>0.96658168275890577</v>
      </c>
    </row>
    <row r="84" spans="1:4" x14ac:dyDescent="0.25">
      <c r="A84" s="44" t="s">
        <v>90</v>
      </c>
      <c r="B84" s="51">
        <v>1.0666631941263762</v>
      </c>
      <c r="C84" s="51">
        <v>1.5810126069921762</v>
      </c>
      <c r="D84" s="51">
        <v>0.87884540442142889</v>
      </c>
    </row>
    <row r="85" spans="1:4" x14ac:dyDescent="0.25">
      <c r="A85" s="44" t="s">
        <v>91</v>
      </c>
      <c r="B85" s="51">
        <v>0.9965301795325161</v>
      </c>
      <c r="C85" s="51">
        <v>1.5160926805904746</v>
      </c>
      <c r="D85" s="51">
        <v>0.9673684229409879</v>
      </c>
    </row>
    <row r="86" spans="1:4" x14ac:dyDescent="0.25">
      <c r="A86" s="44" t="s">
        <v>92</v>
      </c>
      <c r="B86" s="51">
        <v>1.0460468073593072</v>
      </c>
      <c r="C86" s="51">
        <v>1.2210325448504304</v>
      </c>
      <c r="D86" s="51">
        <v>1.5353457230623815</v>
      </c>
    </row>
    <row r="87" spans="1:4" x14ac:dyDescent="0.25">
      <c r="A87" s="44" t="s">
        <v>93</v>
      </c>
      <c r="B87" s="51">
        <v>1.0279740120545071</v>
      </c>
      <c r="C87" s="51">
        <v>0.85084049176252108</v>
      </c>
      <c r="D87" s="51">
        <v>1.3762860466025775</v>
      </c>
    </row>
    <row r="88" spans="1:4" x14ac:dyDescent="0.25">
      <c r="A88" s="44" t="s">
        <v>94</v>
      </c>
      <c r="B88" s="51">
        <v>1.018420152969802</v>
      </c>
      <c r="C88" s="51">
        <v>0.5652114560663043</v>
      </c>
      <c r="D88" s="51">
        <v>1.1472713793078853</v>
      </c>
    </row>
    <row r="89" spans="1:4" x14ac:dyDescent="0.25">
      <c r="A89" s="44" t="s">
        <v>95</v>
      </c>
      <c r="B89" s="51">
        <v>1.0226710059652928</v>
      </c>
      <c r="C89" s="51">
        <v>0.47314900244520797</v>
      </c>
      <c r="D89" s="51">
        <v>1.2390488392013232</v>
      </c>
    </row>
    <row r="90" spans="1:4" x14ac:dyDescent="0.25">
      <c r="A90" s="44" t="s">
        <v>96</v>
      </c>
      <c r="B90" s="51">
        <v>1.0253858359133126</v>
      </c>
      <c r="C90" s="51">
        <v>0.65528439411568951</v>
      </c>
      <c r="D90" s="51">
        <v>1.1493219036041189</v>
      </c>
    </row>
    <row r="91" spans="1:4" x14ac:dyDescent="0.25">
      <c r="A91" s="44" t="s">
        <v>97</v>
      </c>
      <c r="B91" s="51">
        <v>1.1222578271265198</v>
      </c>
      <c r="C91" s="51">
        <v>2.0607580303211521</v>
      </c>
      <c r="D91" s="51">
        <v>1.046755415691544</v>
      </c>
    </row>
    <row r="92" spans="1:4" x14ac:dyDescent="0.25">
      <c r="A92" s="44" t="s">
        <v>98</v>
      </c>
      <c r="B92" s="51">
        <v>1.0113895833333333</v>
      </c>
      <c r="C92" s="51">
        <v>1.5186106183226997</v>
      </c>
      <c r="D92" s="51">
        <v>0.96452190963918671</v>
      </c>
    </row>
    <row r="93" spans="1:4" x14ac:dyDescent="0.25">
      <c r="A93" s="44" t="s">
        <v>99</v>
      </c>
      <c r="B93" s="51">
        <v>0.87922030032507303</v>
      </c>
      <c r="C93" s="51">
        <v>1.2473999565693621</v>
      </c>
      <c r="D93" s="51">
        <v>0.91690777756330588</v>
      </c>
    </row>
    <row r="94" spans="1:4" x14ac:dyDescent="0.25">
      <c r="A94" s="44" t="s">
        <v>100</v>
      </c>
      <c r="B94" s="51">
        <v>0.84772535576472696</v>
      </c>
      <c r="C94" s="51">
        <v>1.3369506844773349</v>
      </c>
      <c r="D94" s="51">
        <v>0.41582716453905877</v>
      </c>
    </row>
    <row r="95" spans="1:4" x14ac:dyDescent="0.25">
      <c r="A95" s="44" t="s">
        <v>101</v>
      </c>
      <c r="B95" s="51">
        <v>0.68709484081319527</v>
      </c>
      <c r="C95" s="51">
        <v>1.2927438760708483</v>
      </c>
      <c r="D95" s="51">
        <v>0.47665835106317173</v>
      </c>
    </row>
    <row r="96" spans="1:4" x14ac:dyDescent="0.25">
      <c r="A96" s="44" t="s">
        <v>102</v>
      </c>
      <c r="B96" s="51">
        <v>0.8790039191331922</v>
      </c>
      <c r="C96" s="51">
        <v>1.0537637951840917</v>
      </c>
      <c r="D96" s="51">
        <v>0.40282586454491781</v>
      </c>
    </row>
    <row r="97" spans="1:4" x14ac:dyDescent="0.25">
      <c r="A97" s="44" t="s">
        <v>103</v>
      </c>
      <c r="B97" s="51">
        <v>0.90165416657246855</v>
      </c>
      <c r="C97" s="51">
        <v>0.49307285198074741</v>
      </c>
      <c r="D97" s="51">
        <v>0.84083075358012849</v>
      </c>
    </row>
    <row r="98" spans="1:4" x14ac:dyDescent="0.25">
      <c r="A98" s="44" t="s">
        <v>104</v>
      </c>
      <c r="B98" s="51">
        <v>0.85849531360797848</v>
      </c>
      <c r="C98" s="51">
        <v>0.31858651494862811</v>
      </c>
      <c r="D98" s="51">
        <v>0.92096517698784575</v>
      </c>
    </row>
    <row r="99" spans="1:4" x14ac:dyDescent="0.25">
      <c r="A99" s="44" t="s">
        <v>105</v>
      </c>
      <c r="B99" s="51">
        <v>0.63111673050455108</v>
      </c>
      <c r="C99" s="51">
        <v>0.44840057175844183</v>
      </c>
      <c r="D99" s="51">
        <v>0.62356681728018271</v>
      </c>
    </row>
    <row r="100" spans="1:4" x14ac:dyDescent="0.25">
      <c r="A100" s="44" t="s">
        <v>106</v>
      </c>
      <c r="B100" s="51">
        <v>0.82471402491408929</v>
      </c>
      <c r="C100" s="51">
        <v>0.28784292677185358</v>
      </c>
      <c r="D100" s="51">
        <v>0.65358804423030648</v>
      </c>
    </row>
    <row r="101" spans="1:4" x14ac:dyDescent="0.25">
      <c r="A101" s="44" t="s">
        <v>107</v>
      </c>
      <c r="B101" s="51">
        <v>0.86867277110364949</v>
      </c>
      <c r="C101" s="51">
        <v>0.31614881016334556</v>
      </c>
      <c r="D101" s="51">
        <v>0.79927815949538183</v>
      </c>
    </row>
    <row r="102" spans="1:4" x14ac:dyDescent="0.25">
      <c r="A102" s="44" t="s">
        <v>108</v>
      </c>
      <c r="B102" s="51">
        <v>0.76468285177044826</v>
      </c>
      <c r="C102" s="51">
        <v>0.36360616210669827</v>
      </c>
      <c r="D102" s="51">
        <v>0.70660716651181033</v>
      </c>
    </row>
    <row r="103" spans="1:4" x14ac:dyDescent="0.25">
      <c r="A103" s="44" t="s">
        <v>109</v>
      </c>
      <c r="B103" s="51">
        <v>0.77947916721419186</v>
      </c>
      <c r="C103" s="51">
        <v>0.34778089546099056</v>
      </c>
      <c r="D103" s="51">
        <v>0.72739353064918133</v>
      </c>
    </row>
    <row r="104" spans="1:4" x14ac:dyDescent="0.25">
      <c r="A104" s="44" t="s">
        <v>110</v>
      </c>
      <c r="B104" s="51">
        <v>0.60346744004593811</v>
      </c>
      <c r="C104" s="51">
        <v>0.34107321497020276</v>
      </c>
      <c r="D104" s="51">
        <v>0.51368164816856277</v>
      </c>
    </row>
    <row r="105" spans="1:4" x14ac:dyDescent="0.25">
      <c r="A105" s="44" t="s">
        <v>111</v>
      </c>
      <c r="B105" s="51">
        <v>0.82158450631615931</v>
      </c>
      <c r="C105" s="51">
        <v>0.35787555140147281</v>
      </c>
      <c r="D105" s="51">
        <v>0.78716704806701987</v>
      </c>
    </row>
    <row r="106" spans="1:4" x14ac:dyDescent="0.25">
      <c r="A106" s="44" t="s">
        <v>112</v>
      </c>
      <c r="B106" s="51">
        <v>0.83093601717910004</v>
      </c>
      <c r="C106" s="51">
        <v>0.41972394803881752</v>
      </c>
      <c r="D106" s="51">
        <v>0.82350398824616544</v>
      </c>
    </row>
    <row r="107" spans="1:4" x14ac:dyDescent="0.25">
      <c r="A107" s="44" t="s">
        <v>113</v>
      </c>
      <c r="B107" s="51">
        <v>0.7996652728613568</v>
      </c>
      <c r="C107" s="51">
        <v>0.50789521221538092</v>
      </c>
      <c r="D107" s="51">
        <v>1.1832690543942757</v>
      </c>
    </row>
    <row r="108" spans="1:4" x14ac:dyDescent="0.25">
      <c r="A108" s="44" t="s">
        <v>114</v>
      </c>
      <c r="B108" s="51">
        <v>0.46654286863293587</v>
      </c>
      <c r="C108" s="51">
        <v>0.65469460981700001</v>
      </c>
      <c r="D108" s="51">
        <v>0.44633049129360186</v>
      </c>
    </row>
    <row r="109" spans="1:4" x14ac:dyDescent="0.25">
      <c r="A109" s="44" t="s">
        <v>115</v>
      </c>
      <c r="B109" s="51">
        <v>0.83562294550517102</v>
      </c>
      <c r="C109" s="51">
        <v>0.5814952589407073</v>
      </c>
      <c r="D109" s="51">
        <v>0.87606553928363007</v>
      </c>
    </row>
    <row r="110" spans="1:4" x14ac:dyDescent="0.25">
      <c r="A110" s="44" t="s">
        <v>116</v>
      </c>
      <c r="B110" s="51">
        <v>0.75592918259243858</v>
      </c>
      <c r="C110" s="51">
        <v>0.71398701850529656</v>
      </c>
      <c r="D110" s="51">
        <v>0.48982694744694855</v>
      </c>
    </row>
    <row r="111" spans="1:4" x14ac:dyDescent="0.25">
      <c r="A111" s="44" t="s">
        <v>117</v>
      </c>
      <c r="B111" s="51">
        <v>0.64995109534138051</v>
      </c>
      <c r="C111" s="51">
        <v>0.67035795050973745</v>
      </c>
      <c r="D111" s="51">
        <v>0.36927358565199081</v>
      </c>
    </row>
    <row r="112" spans="1:4" x14ac:dyDescent="0.25">
      <c r="A112" s="44" t="s">
        <v>118</v>
      </c>
      <c r="B112" s="51">
        <v>0.88262074463541695</v>
      </c>
      <c r="C112" s="51">
        <v>0.92806371985178537</v>
      </c>
      <c r="D112" s="51">
        <v>0.6628951807594633</v>
      </c>
    </row>
    <row r="113" spans="1:4" x14ac:dyDescent="0.25">
      <c r="A113" s="44" t="s">
        <v>119</v>
      </c>
      <c r="B113" s="51">
        <v>1.0832052012603308</v>
      </c>
      <c r="C113" s="51">
        <v>1.0138526566266945</v>
      </c>
      <c r="D113" s="51">
        <v>0.73621225132762969</v>
      </c>
    </row>
    <row r="114" spans="1:4" x14ac:dyDescent="0.25">
      <c r="A114" s="44" t="s">
        <v>120</v>
      </c>
      <c r="B114" s="51">
        <v>1.1841938163734806</v>
      </c>
      <c r="C114" s="51">
        <v>0.63919166922270065</v>
      </c>
      <c r="D114" s="51">
        <v>1.6005850944254214</v>
      </c>
    </row>
    <row r="115" spans="1:4" x14ac:dyDescent="0.25">
      <c r="A115" s="44" t="s">
        <v>121</v>
      </c>
      <c r="B115" s="51">
        <v>1.3086346289782385</v>
      </c>
      <c r="C115" s="51">
        <v>1.207605872176883</v>
      </c>
      <c r="D115" s="51">
        <v>1.9857048934447612</v>
      </c>
    </row>
    <row r="116" spans="1:4" x14ac:dyDescent="0.25">
      <c r="A116" s="44" t="s">
        <v>122</v>
      </c>
      <c r="B116" s="51">
        <v>1.1468381403851124</v>
      </c>
      <c r="C116" s="51">
        <v>0.79426622743627928</v>
      </c>
      <c r="D116" s="51">
        <v>1.8068037956027485</v>
      </c>
    </row>
    <row r="117" spans="1:4" x14ac:dyDescent="0.25">
      <c r="A117" s="44" t="s">
        <v>123</v>
      </c>
      <c r="B117" s="51">
        <v>1.1201170952948318</v>
      </c>
      <c r="C117" s="51">
        <v>0.55358370747500063</v>
      </c>
      <c r="D117" s="51">
        <v>1.2014978972201751</v>
      </c>
    </row>
    <row r="118" spans="1:4" x14ac:dyDescent="0.25">
      <c r="A118" s="44" t="s">
        <v>124</v>
      </c>
      <c r="B118" s="51">
        <v>0.96175336537858935</v>
      </c>
      <c r="C118" s="51">
        <v>0.67298827219079937</v>
      </c>
      <c r="D118" s="51">
        <v>1.2944490618995483</v>
      </c>
    </row>
    <row r="119" spans="1:4" x14ac:dyDescent="0.25">
      <c r="A119" s="44" t="s">
        <v>125</v>
      </c>
      <c r="B119" s="51">
        <v>1.1394999293400359</v>
      </c>
      <c r="C119" s="51">
        <v>1.0242527802821617</v>
      </c>
      <c r="D119" s="51">
        <v>1.1042197306179908</v>
      </c>
    </row>
    <row r="120" spans="1:4" x14ac:dyDescent="0.25">
      <c r="A120" s="44" t="s">
        <v>126</v>
      </c>
      <c r="B120" s="51">
        <v>1.0586245932754879</v>
      </c>
      <c r="C120" s="51">
        <v>2.1437156566568878</v>
      </c>
      <c r="D120" s="51">
        <v>0.99231282123623976</v>
      </c>
    </row>
    <row r="121" spans="1:4" x14ac:dyDescent="0.25">
      <c r="A121" s="44" t="s">
        <v>127</v>
      </c>
      <c r="B121" s="51">
        <v>1.0626790598341371</v>
      </c>
      <c r="C121" s="51">
        <v>2.7422806055772582</v>
      </c>
      <c r="D121" s="51">
        <v>1.0957802498648745</v>
      </c>
    </row>
    <row r="122" spans="1:4" x14ac:dyDescent="0.25">
      <c r="A122" s="44" t="s">
        <v>128</v>
      </c>
      <c r="B122" s="51">
        <v>1.0516123562664224</v>
      </c>
      <c r="C122" s="51">
        <v>2.8519276008009458</v>
      </c>
      <c r="D122" s="51">
        <v>0.9290398425410632</v>
      </c>
    </row>
    <row r="123" spans="1:4" x14ac:dyDescent="0.25">
      <c r="A123" s="44" t="s">
        <v>129</v>
      </c>
      <c r="B123" s="51">
        <v>1.0007273437499999</v>
      </c>
      <c r="C123" s="51">
        <v>0.90724717811272648</v>
      </c>
      <c r="D123" s="51">
        <v>0.81861800761502568</v>
      </c>
    </row>
    <row r="124" spans="1:4" x14ac:dyDescent="0.25">
      <c r="A124" s="44" t="s">
        <v>130</v>
      </c>
      <c r="B124" s="51">
        <v>0.63896474980389839</v>
      </c>
      <c r="C124" s="51">
        <v>0.91605400581656071</v>
      </c>
      <c r="D124" s="51">
        <v>0.40007095079051386</v>
      </c>
    </row>
    <row r="125" spans="1:4" x14ac:dyDescent="0.25">
      <c r="A125" s="44" t="s">
        <v>131</v>
      </c>
      <c r="B125" s="51">
        <v>0.84988353299238428</v>
      </c>
      <c r="C125" s="51">
        <v>0.63799381078032391</v>
      </c>
      <c r="D125" s="51">
        <v>0.27422030005009684</v>
      </c>
    </row>
    <row r="126" spans="1:4" x14ac:dyDescent="0.25">
      <c r="A126" s="44" t="s">
        <v>132</v>
      </c>
      <c r="B126" s="51">
        <v>1.0463732157970582</v>
      </c>
      <c r="C126" s="51">
        <v>0.50260343190245105</v>
      </c>
      <c r="D126" s="51">
        <v>0.664675286921525</v>
      </c>
    </row>
    <row r="127" spans="1:4" x14ac:dyDescent="0.25">
      <c r="A127" s="44" t="s">
        <v>133</v>
      </c>
      <c r="B127" s="51">
        <v>1.1721210317460315</v>
      </c>
      <c r="C127" s="51">
        <v>0.35409069233430823</v>
      </c>
      <c r="D127" s="51">
        <v>1.0776201595470121</v>
      </c>
    </row>
    <row r="128" spans="1:4" x14ac:dyDescent="0.25">
      <c r="A128" s="44" t="s">
        <v>134</v>
      </c>
      <c r="B128" s="51">
        <v>0.991567968924432</v>
      </c>
      <c r="C128" s="51">
        <v>0.42128190205104682</v>
      </c>
      <c r="D128" s="51">
        <v>1.1724580819118715</v>
      </c>
    </row>
    <row r="129" spans="1:4" x14ac:dyDescent="0.25">
      <c r="A129" s="44" t="s">
        <v>135</v>
      </c>
      <c r="B129" s="51">
        <v>1.154159954896907</v>
      </c>
      <c r="C129" s="51">
        <v>0.47444747436026002</v>
      </c>
      <c r="D129" s="51">
        <v>1.1690349056747995</v>
      </c>
    </row>
    <row r="130" spans="1:4" x14ac:dyDescent="0.25">
      <c r="A130" s="44" t="s">
        <v>136</v>
      </c>
      <c r="B130" s="51">
        <v>1.1974895540153088</v>
      </c>
      <c r="C130" s="51">
        <v>0.52199225297662333</v>
      </c>
      <c r="D130" s="51">
        <v>0.85131070574081635</v>
      </c>
    </row>
    <row r="131" spans="1:4" x14ac:dyDescent="0.25">
      <c r="A131" s="44" t="s">
        <v>137</v>
      </c>
      <c r="B131" s="51">
        <v>1.0811164346307385</v>
      </c>
      <c r="C131" s="51">
        <v>0.35201326277039791</v>
      </c>
      <c r="D131" s="51">
        <v>0.60916835065846464</v>
      </c>
    </row>
    <row r="132" spans="1:4" x14ac:dyDescent="0.25">
      <c r="A132" s="44" t="s">
        <v>138</v>
      </c>
      <c r="B132" s="51">
        <v>1.0671851033249697</v>
      </c>
      <c r="C132" s="51">
        <v>0.33422249185895914</v>
      </c>
      <c r="D132" s="51">
        <v>0.75981239103923648</v>
      </c>
    </row>
    <row r="133" spans="1:4" x14ac:dyDescent="0.25">
      <c r="A133" s="44" t="s">
        <v>139</v>
      </c>
      <c r="B133" s="51">
        <v>1.2284622135974304</v>
      </c>
      <c r="C133" s="51">
        <v>0.40069822393977683</v>
      </c>
      <c r="D133" s="51">
        <v>0.8685507117808875</v>
      </c>
    </row>
    <row r="134" spans="1:4" x14ac:dyDescent="0.25">
      <c r="A134" s="44" t="s">
        <v>140</v>
      </c>
      <c r="B134" s="51">
        <v>1.2432655246652395</v>
      </c>
      <c r="C134" s="51">
        <v>0.31653858973492782</v>
      </c>
      <c r="D134" s="51">
        <v>0.70752602065867487</v>
      </c>
    </row>
    <row r="135" spans="1:4" x14ac:dyDescent="0.25">
      <c r="A135" s="44" t="s">
        <v>141</v>
      </c>
      <c r="B135" s="51">
        <v>1.2425088907005988</v>
      </c>
      <c r="C135" s="51">
        <v>0.25513773406658341</v>
      </c>
      <c r="D135" s="51">
        <v>0.92022694474635758</v>
      </c>
    </row>
    <row r="136" spans="1:4" x14ac:dyDescent="0.25">
      <c r="A136" s="44" t="s">
        <v>142</v>
      </c>
      <c r="B136" s="51">
        <v>1.0017750344274665</v>
      </c>
      <c r="C136" s="51">
        <v>0.54583953098107829</v>
      </c>
      <c r="D136" s="51">
        <v>0.97527727879289072</v>
      </c>
    </row>
    <row r="137" spans="1:4" x14ac:dyDescent="0.25">
      <c r="A137" s="44" t="s">
        <v>143</v>
      </c>
      <c r="B137" s="51">
        <v>1.0692035530859054</v>
      </c>
      <c r="C137" s="51">
        <v>0.39532116574943754</v>
      </c>
      <c r="D137" s="51">
        <v>0.91869734894876509</v>
      </c>
    </row>
    <row r="138" spans="1:4" x14ac:dyDescent="0.25">
      <c r="A138" s="44" t="s">
        <v>144</v>
      </c>
      <c r="B138" s="51">
        <v>1.1511509886661384</v>
      </c>
      <c r="C138" s="51">
        <v>0.47362225820733389</v>
      </c>
      <c r="D138" s="51">
        <v>0.98572217249511529</v>
      </c>
    </row>
    <row r="139" spans="1:4" x14ac:dyDescent="0.25">
      <c r="A139" s="44" t="s">
        <v>145</v>
      </c>
      <c r="B139" s="51">
        <v>0.95148618275607955</v>
      </c>
      <c r="C139" s="51">
        <v>0.35112843204067035</v>
      </c>
      <c r="D139" s="51">
        <v>0.92909146592215808</v>
      </c>
    </row>
    <row r="140" spans="1:4" x14ac:dyDescent="0.25">
      <c r="A140" s="44" t="s">
        <v>146</v>
      </c>
      <c r="B140" s="51">
        <v>1.1010117151956322</v>
      </c>
      <c r="C140" s="51">
        <v>0.54415911728661781</v>
      </c>
      <c r="D140" s="51">
        <v>1.0096348169989025</v>
      </c>
    </row>
    <row r="141" spans="1:4" x14ac:dyDescent="0.25">
      <c r="A141" s="44" t="s">
        <v>147</v>
      </c>
      <c r="B141" s="51">
        <v>1.0874531486966823</v>
      </c>
      <c r="C141" s="51">
        <v>0.72890186454309724</v>
      </c>
      <c r="D141" s="51">
        <v>0.99761563568637024</v>
      </c>
    </row>
    <row r="142" spans="1:4" x14ac:dyDescent="0.25">
      <c r="A142" s="44" t="s">
        <v>148</v>
      </c>
      <c r="B142" s="51">
        <v>1.1588751436781608</v>
      </c>
      <c r="C142" s="51">
        <v>0.67963077167396735</v>
      </c>
      <c r="D142" s="51">
        <v>0.88475874780054498</v>
      </c>
    </row>
    <row r="143" spans="1:4" x14ac:dyDescent="0.25">
      <c r="A143" s="44" t="s">
        <v>149</v>
      </c>
      <c r="B143" s="51">
        <v>1.1686904948892056</v>
      </c>
      <c r="C143" s="51">
        <v>0.97009550783951259</v>
      </c>
      <c r="D143" s="51">
        <v>0.92679153437439254</v>
      </c>
    </row>
    <row r="144" spans="1:4" x14ac:dyDescent="0.25">
      <c r="A144" s="44" t="s">
        <v>150</v>
      </c>
      <c r="B144" s="51">
        <v>1.0077798901668427</v>
      </c>
      <c r="C144" s="51">
        <v>1.257263153917364</v>
      </c>
      <c r="D144" s="51">
        <v>0.80538698961409216</v>
      </c>
    </row>
    <row r="145" spans="1:4" x14ac:dyDescent="0.25">
      <c r="A145" s="44" t="s">
        <v>151</v>
      </c>
      <c r="B145" s="51">
        <v>0.60060488024668157</v>
      </c>
      <c r="C145" s="51">
        <v>1.0906060930722696</v>
      </c>
      <c r="D145" s="51">
        <v>0.3888421393965793</v>
      </c>
    </row>
    <row r="146" spans="1:4" x14ac:dyDescent="0.25">
      <c r="A146" s="44" t="s">
        <v>152</v>
      </c>
      <c r="B146" s="51">
        <v>0</v>
      </c>
      <c r="C146" s="51">
        <v>0.7841481867341582</v>
      </c>
      <c r="D146" s="51">
        <v>1.0349964466368631</v>
      </c>
    </row>
    <row r="147" spans="1:4" s="52" customFormat="1" x14ac:dyDescent="0.25">
      <c r="B147" s="51"/>
      <c r="C147" s="51"/>
      <c r="D147" s="51"/>
    </row>
    <row r="148" spans="1:4" s="52" customFormat="1" x14ac:dyDescent="0.25">
      <c r="A148" s="53" t="s">
        <v>154</v>
      </c>
      <c r="B148" s="54">
        <v>0</v>
      </c>
      <c r="C148" s="54">
        <v>0.25513773406658341</v>
      </c>
      <c r="D148" s="54">
        <v>0.27422030005009684</v>
      </c>
    </row>
    <row r="149" spans="1:4" s="52" customFormat="1" x14ac:dyDescent="0.25">
      <c r="A149" s="53" t="s">
        <v>156</v>
      </c>
      <c r="B149" s="54">
        <v>1.4046705309798417</v>
      </c>
      <c r="C149" s="54">
        <v>3.9192905654888577</v>
      </c>
      <c r="D149" s="54">
        <v>1.9857048934447612</v>
      </c>
    </row>
    <row r="150" spans="1:4" x14ac:dyDescent="0.25">
      <c r="A150" s="53" t="s">
        <v>158</v>
      </c>
      <c r="B150" s="54">
        <v>0.96820899229783841</v>
      </c>
      <c r="C150" s="54">
        <v>1.0765791477390318</v>
      </c>
      <c r="D150" s="54">
        <v>0.97175535653166611</v>
      </c>
    </row>
  </sheetData>
  <mergeCells count="1">
    <mergeCell ref="A5:A6"/>
  </mergeCells>
  <conditionalFormatting sqref="D7:D147">
    <cfRule type="colorScale" priority="1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conditionalFormatting sqref="B7:B147">
    <cfRule type="colorScale" priority="3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conditionalFormatting sqref="C7:C147">
    <cfRule type="colorScale" priority="2">
      <colorScale>
        <cfvo type="num" val="0.5"/>
        <cfvo type="num" val="1"/>
        <cfvo type="num" val="1.5"/>
        <color rgb="FF00B050"/>
        <color theme="0"/>
        <color rgb="FFC0000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A16" sqref="A16"/>
    </sheetView>
  </sheetViews>
  <sheetFormatPr defaultColWidth="9.140625" defaultRowHeight="12.75" x14ac:dyDescent="0.2"/>
  <cols>
    <col min="1" max="1" width="41.42578125" style="127" customWidth="1"/>
    <col min="2" max="2" width="32.42578125" style="127" customWidth="1"/>
    <col min="3" max="3" width="16.28515625" style="127" customWidth="1"/>
    <col min="4" max="4" width="18.42578125" style="127" customWidth="1"/>
    <col min="5" max="5" width="9.140625" style="127"/>
    <col min="6" max="7" width="19.42578125" style="127" customWidth="1"/>
    <col min="8" max="8" width="19" style="127" customWidth="1"/>
    <col min="9" max="9" width="4.140625" style="127" customWidth="1"/>
    <col min="10" max="12" width="9.140625" style="127"/>
    <col min="13" max="13" width="91.140625" style="127" customWidth="1"/>
    <col min="14" max="16384" width="9.140625" style="127"/>
  </cols>
  <sheetData>
    <row r="1" spans="1:13" s="124" customFormat="1" x14ac:dyDescent="0.2">
      <c r="B1" s="125" t="s">
        <v>230</v>
      </c>
      <c r="C1" s="125" t="s">
        <v>231</v>
      </c>
      <c r="D1" s="125" t="s">
        <v>230</v>
      </c>
      <c r="F1" s="125" t="s">
        <v>230</v>
      </c>
      <c r="G1" s="125" t="s">
        <v>230</v>
      </c>
      <c r="H1" s="125" t="s">
        <v>230</v>
      </c>
    </row>
    <row r="2" spans="1:13" s="126" customFormat="1" x14ac:dyDescent="0.2">
      <c r="A2" s="126" t="s">
        <v>227</v>
      </c>
      <c r="B2" s="126" t="s">
        <v>171</v>
      </c>
      <c r="C2" s="126" t="s">
        <v>234</v>
      </c>
      <c r="D2" s="126" t="s">
        <v>172</v>
      </c>
      <c r="F2" s="126" t="s">
        <v>171</v>
      </c>
      <c r="G2" s="126" t="s">
        <v>234</v>
      </c>
      <c r="H2" s="126" t="s">
        <v>172</v>
      </c>
    </row>
    <row r="3" spans="1:13" x14ac:dyDescent="0.2">
      <c r="A3" s="127" t="s">
        <v>173</v>
      </c>
      <c r="B3" s="127">
        <v>2.1849517810000001</v>
      </c>
      <c r="C3" s="127">
        <v>6.8206150540000001</v>
      </c>
      <c r="D3" s="127">
        <v>1.772700725</v>
      </c>
      <c r="F3" s="127">
        <f>IF( OR(B3&lt;0.5,B3&gt;2),B3,0)</f>
        <v>2.1849517810000001</v>
      </c>
      <c r="G3" s="127">
        <f t="shared" ref="G3:H18" si="0">IF( OR(C3&lt;0.5,C3&gt;2),C3,0)</f>
        <v>6.8206150540000001</v>
      </c>
      <c r="H3" s="127">
        <f t="shared" si="0"/>
        <v>0</v>
      </c>
      <c r="J3" s="127" t="b">
        <f>OR(B3&lt;0.5,B3&gt;2)</f>
        <v>1</v>
      </c>
      <c r="K3" s="127" t="b">
        <f t="shared" ref="K3:L18" si="1">OR(C3&lt;0.5,C3&gt;2)</f>
        <v>1</v>
      </c>
      <c r="L3" s="127" t="b">
        <f t="shared" si="1"/>
        <v>0</v>
      </c>
      <c r="M3" s="127" t="s">
        <v>229</v>
      </c>
    </row>
    <row r="4" spans="1:13" x14ac:dyDescent="0.2">
      <c r="A4" s="127" t="s">
        <v>174</v>
      </c>
      <c r="B4" s="127">
        <v>0.91002820100000004</v>
      </c>
      <c r="C4" s="127">
        <v>4.4649934079999998</v>
      </c>
      <c r="D4" s="127">
        <v>0.81554283900000002</v>
      </c>
      <c r="F4" s="127">
        <f t="shared" ref="F4:H53" si="2">IF( OR(B4&lt;0.5,B4&gt;2),B4,0)</f>
        <v>0</v>
      </c>
      <c r="G4" s="127">
        <f t="shared" si="0"/>
        <v>4.4649934079999998</v>
      </c>
      <c r="H4" s="127">
        <f t="shared" si="0"/>
        <v>0</v>
      </c>
      <c r="J4" s="127" t="b">
        <f t="shared" ref="J4:L53" si="3">OR(B4&lt;0.5,B4&gt;2)</f>
        <v>0</v>
      </c>
      <c r="K4" s="127" t="b">
        <f t="shared" si="1"/>
        <v>1</v>
      </c>
      <c r="L4" s="127" t="b">
        <f t="shared" si="1"/>
        <v>0</v>
      </c>
      <c r="M4" s="127" t="s">
        <v>175</v>
      </c>
    </row>
    <row r="5" spans="1:13" x14ac:dyDescent="0.2">
      <c r="A5" s="127" t="s">
        <v>176</v>
      </c>
      <c r="B5" s="127">
        <v>1.4221428629999999</v>
      </c>
      <c r="C5" s="127">
        <v>3.6666836840000001</v>
      </c>
      <c r="D5" s="127">
        <v>1.9104300869999999</v>
      </c>
      <c r="F5" s="127">
        <f t="shared" si="2"/>
        <v>0</v>
      </c>
      <c r="G5" s="127">
        <f t="shared" si="0"/>
        <v>3.6666836840000001</v>
      </c>
      <c r="H5" s="127">
        <f t="shared" si="0"/>
        <v>0</v>
      </c>
      <c r="J5" s="127" t="b">
        <f t="shared" si="3"/>
        <v>0</v>
      </c>
      <c r="K5" s="127" t="b">
        <f t="shared" si="1"/>
        <v>1</v>
      </c>
      <c r="L5" s="127" t="b">
        <f t="shared" si="1"/>
        <v>0</v>
      </c>
    </row>
    <row r="6" spans="1:13" x14ac:dyDescent="0.2">
      <c r="A6" s="127" t="s">
        <v>177</v>
      </c>
      <c r="B6" s="127">
        <v>1.8194144210000001</v>
      </c>
      <c r="C6" s="127">
        <v>2.2779302430000001</v>
      </c>
      <c r="D6" s="127">
        <v>2.1284614450000001</v>
      </c>
      <c r="F6" s="127">
        <f t="shared" si="2"/>
        <v>0</v>
      </c>
      <c r="G6" s="127">
        <f t="shared" si="0"/>
        <v>2.2779302430000001</v>
      </c>
      <c r="H6" s="127">
        <f t="shared" si="0"/>
        <v>2.1284614450000001</v>
      </c>
      <c r="J6" s="127" t="b">
        <f t="shared" si="3"/>
        <v>0</v>
      </c>
      <c r="K6" s="127" t="b">
        <f t="shared" si="1"/>
        <v>1</v>
      </c>
      <c r="L6" s="127" t="b">
        <f t="shared" si="1"/>
        <v>1</v>
      </c>
    </row>
    <row r="7" spans="1:13" x14ac:dyDescent="0.2">
      <c r="A7" s="127" t="s">
        <v>178</v>
      </c>
      <c r="B7" s="127">
        <v>0.77138731699999996</v>
      </c>
      <c r="C7" s="127">
        <v>1.625514363</v>
      </c>
      <c r="D7" s="127">
        <v>0.45372206199999998</v>
      </c>
      <c r="F7" s="127">
        <f t="shared" si="2"/>
        <v>0</v>
      </c>
      <c r="G7" s="127">
        <f t="shared" si="0"/>
        <v>0</v>
      </c>
      <c r="H7" s="127">
        <f t="shared" si="0"/>
        <v>0.45372206199999998</v>
      </c>
      <c r="J7" s="127" t="b">
        <f t="shared" si="3"/>
        <v>0</v>
      </c>
      <c r="K7" s="127" t="b">
        <f t="shared" si="1"/>
        <v>0</v>
      </c>
      <c r="L7" s="127" t="b">
        <f t="shared" si="1"/>
        <v>1</v>
      </c>
    </row>
    <row r="8" spans="1:13" x14ac:dyDescent="0.2">
      <c r="A8" s="127" t="s">
        <v>179</v>
      </c>
      <c r="B8" s="127">
        <v>0.7981878</v>
      </c>
      <c r="C8" s="127">
        <v>1.581998308</v>
      </c>
      <c r="D8" s="127">
        <v>0.75927319999999998</v>
      </c>
      <c r="F8" s="127">
        <f t="shared" si="2"/>
        <v>0</v>
      </c>
      <c r="G8" s="127">
        <f t="shared" si="0"/>
        <v>0</v>
      </c>
      <c r="H8" s="127">
        <f t="shared" si="0"/>
        <v>0</v>
      </c>
      <c r="J8" s="127" t="b">
        <f t="shared" si="3"/>
        <v>0</v>
      </c>
      <c r="K8" s="127" t="b">
        <f t="shared" si="1"/>
        <v>0</v>
      </c>
      <c r="L8" s="127" t="b">
        <f t="shared" si="1"/>
        <v>0</v>
      </c>
    </row>
    <row r="9" spans="1:13" x14ac:dyDescent="0.2">
      <c r="A9" s="127" t="s">
        <v>180</v>
      </c>
      <c r="B9" s="127">
        <v>0.69761332600000003</v>
      </c>
      <c r="C9" s="127">
        <v>1.5003302489999999</v>
      </c>
      <c r="D9" s="127">
        <v>0.33817443000000003</v>
      </c>
      <c r="F9" s="127">
        <f t="shared" si="2"/>
        <v>0</v>
      </c>
      <c r="G9" s="127">
        <f t="shared" si="0"/>
        <v>0</v>
      </c>
      <c r="H9" s="127">
        <f t="shared" si="0"/>
        <v>0.33817443000000003</v>
      </c>
      <c r="J9" s="127" t="b">
        <f t="shared" si="3"/>
        <v>0</v>
      </c>
      <c r="K9" s="127" t="b">
        <f t="shared" si="1"/>
        <v>0</v>
      </c>
      <c r="L9" s="127" t="b">
        <f t="shared" si="1"/>
        <v>1</v>
      </c>
    </row>
    <row r="10" spans="1:13" x14ac:dyDescent="0.2">
      <c r="A10" s="127" t="s">
        <v>181</v>
      </c>
      <c r="B10" s="127">
        <v>0.79766760800000003</v>
      </c>
      <c r="C10" s="127">
        <v>0.96708201800000004</v>
      </c>
      <c r="D10" s="127">
        <v>1.8175364089999999</v>
      </c>
      <c r="F10" s="127">
        <f t="shared" si="2"/>
        <v>0</v>
      </c>
      <c r="G10" s="127">
        <f t="shared" si="0"/>
        <v>0</v>
      </c>
      <c r="H10" s="127">
        <f t="shared" si="0"/>
        <v>0</v>
      </c>
      <c r="J10" s="127" t="b">
        <f t="shared" si="3"/>
        <v>0</v>
      </c>
      <c r="K10" s="127" t="b">
        <f t="shared" si="1"/>
        <v>0</v>
      </c>
      <c r="L10" s="127" t="b">
        <f t="shared" si="1"/>
        <v>0</v>
      </c>
    </row>
    <row r="11" spans="1:13" x14ac:dyDescent="0.2">
      <c r="A11" s="127" t="s">
        <v>182</v>
      </c>
      <c r="B11" s="127">
        <v>1.0118316789999999</v>
      </c>
      <c r="C11" s="127">
        <v>0.90024998199999995</v>
      </c>
      <c r="D11" s="127">
        <v>1.129392409</v>
      </c>
      <c r="F11" s="127">
        <f t="shared" si="2"/>
        <v>0</v>
      </c>
      <c r="G11" s="127">
        <f t="shared" si="0"/>
        <v>0</v>
      </c>
      <c r="H11" s="127">
        <f t="shared" si="0"/>
        <v>0</v>
      </c>
      <c r="J11" s="127" t="b">
        <f t="shared" si="3"/>
        <v>0</v>
      </c>
      <c r="K11" s="127" t="b">
        <f t="shared" si="1"/>
        <v>0</v>
      </c>
      <c r="L11" s="127" t="b">
        <f t="shared" si="1"/>
        <v>0</v>
      </c>
    </row>
    <row r="12" spans="1:13" x14ac:dyDescent="0.2">
      <c r="A12" s="127" t="s">
        <v>183</v>
      </c>
      <c r="B12" s="127">
        <v>0.60416945899999996</v>
      </c>
      <c r="C12" s="127">
        <v>0.87588158100000002</v>
      </c>
      <c r="D12" s="127">
        <v>0.282234702</v>
      </c>
      <c r="F12" s="127">
        <f t="shared" si="2"/>
        <v>0</v>
      </c>
      <c r="G12" s="127">
        <f t="shared" si="0"/>
        <v>0</v>
      </c>
      <c r="H12" s="127">
        <f t="shared" si="0"/>
        <v>0.282234702</v>
      </c>
      <c r="J12" s="127" t="b">
        <f t="shared" si="3"/>
        <v>0</v>
      </c>
      <c r="K12" s="127" t="b">
        <f t="shared" si="1"/>
        <v>0</v>
      </c>
      <c r="L12" s="127" t="b">
        <f t="shared" si="1"/>
        <v>1</v>
      </c>
    </row>
    <row r="13" spans="1:13" x14ac:dyDescent="0.2">
      <c r="A13" s="127" t="s">
        <v>184</v>
      </c>
      <c r="B13" s="127">
        <v>0.72073178599999999</v>
      </c>
      <c r="C13" s="127">
        <v>0.81098096399999997</v>
      </c>
      <c r="D13" s="127">
        <v>1.2797426709999999</v>
      </c>
      <c r="F13" s="127">
        <f t="shared" si="2"/>
        <v>0</v>
      </c>
      <c r="G13" s="127">
        <f t="shared" si="0"/>
        <v>0</v>
      </c>
      <c r="H13" s="127">
        <f t="shared" si="0"/>
        <v>0</v>
      </c>
      <c r="J13" s="127" t="b">
        <f t="shared" si="3"/>
        <v>0</v>
      </c>
      <c r="K13" s="127" t="b">
        <f t="shared" si="1"/>
        <v>0</v>
      </c>
      <c r="L13" s="127" t="b">
        <f t="shared" si="1"/>
        <v>0</v>
      </c>
    </row>
    <row r="14" spans="1:13" x14ac:dyDescent="0.2">
      <c r="A14" s="127" t="s">
        <v>185</v>
      </c>
      <c r="B14" s="127">
        <v>0.90256408399999999</v>
      </c>
      <c r="C14" s="127">
        <v>0.756984396</v>
      </c>
      <c r="D14" s="127">
        <v>0.93853375100000003</v>
      </c>
      <c r="F14" s="127">
        <f t="shared" si="2"/>
        <v>0</v>
      </c>
      <c r="G14" s="127">
        <f t="shared" si="0"/>
        <v>0</v>
      </c>
      <c r="H14" s="127">
        <f t="shared" si="0"/>
        <v>0</v>
      </c>
      <c r="J14" s="127" t="b">
        <f t="shared" si="3"/>
        <v>0</v>
      </c>
      <c r="K14" s="127" t="b">
        <f t="shared" si="1"/>
        <v>0</v>
      </c>
      <c r="L14" s="127" t="b">
        <f t="shared" si="1"/>
        <v>0</v>
      </c>
    </row>
    <row r="15" spans="1:13" x14ac:dyDescent="0.2">
      <c r="A15" s="127" t="s">
        <v>186</v>
      </c>
      <c r="B15" s="127">
        <v>1.0967491110000001</v>
      </c>
      <c r="C15" s="127">
        <v>0.67667206099999999</v>
      </c>
      <c r="D15" s="127">
        <v>1.113437368</v>
      </c>
      <c r="F15" s="127">
        <f t="shared" si="2"/>
        <v>0</v>
      </c>
      <c r="G15" s="127">
        <f t="shared" si="0"/>
        <v>0</v>
      </c>
      <c r="H15" s="127">
        <f t="shared" si="0"/>
        <v>0</v>
      </c>
      <c r="J15" s="127" t="b">
        <f t="shared" si="3"/>
        <v>0</v>
      </c>
      <c r="K15" s="127" t="b">
        <f t="shared" si="1"/>
        <v>0</v>
      </c>
      <c r="L15" s="127" t="b">
        <f t="shared" si="1"/>
        <v>0</v>
      </c>
    </row>
    <row r="16" spans="1:13" x14ac:dyDescent="0.2">
      <c r="A16" s="127" t="s">
        <v>187</v>
      </c>
      <c r="B16" s="127">
        <v>1.0062934910000001</v>
      </c>
      <c r="C16" s="127">
        <v>0.67374436999999998</v>
      </c>
      <c r="D16" s="127">
        <v>2.4571605779999999</v>
      </c>
      <c r="F16" s="127">
        <f t="shared" si="2"/>
        <v>0</v>
      </c>
      <c r="G16" s="127">
        <f t="shared" si="0"/>
        <v>0</v>
      </c>
      <c r="H16" s="127">
        <f t="shared" si="0"/>
        <v>2.4571605779999999</v>
      </c>
      <c r="J16" s="127" t="b">
        <f t="shared" si="3"/>
        <v>0</v>
      </c>
      <c r="K16" s="127" t="b">
        <f t="shared" si="1"/>
        <v>0</v>
      </c>
      <c r="L16" s="127" t="b">
        <f t="shared" si="1"/>
        <v>1</v>
      </c>
    </row>
    <row r="17" spans="1:12" x14ac:dyDescent="0.2">
      <c r="A17" s="127" t="s">
        <v>188</v>
      </c>
      <c r="B17" s="127">
        <v>0.82835038000000005</v>
      </c>
      <c r="C17" s="127">
        <v>0.59213501899999998</v>
      </c>
      <c r="D17" s="127">
        <v>1.5841635000000001</v>
      </c>
      <c r="F17" s="127">
        <f t="shared" si="2"/>
        <v>0</v>
      </c>
      <c r="G17" s="127">
        <f t="shared" si="0"/>
        <v>0</v>
      </c>
      <c r="H17" s="127">
        <f t="shared" si="0"/>
        <v>0</v>
      </c>
      <c r="J17" s="127" t="b">
        <f t="shared" si="3"/>
        <v>0</v>
      </c>
      <c r="K17" s="127" t="b">
        <f t="shared" si="1"/>
        <v>0</v>
      </c>
      <c r="L17" s="127" t="b">
        <f t="shared" si="1"/>
        <v>0</v>
      </c>
    </row>
    <row r="18" spans="1:12" x14ac:dyDescent="0.2">
      <c r="A18" s="127" t="s">
        <v>189</v>
      </c>
      <c r="B18" s="127">
        <v>1.8020629539999999</v>
      </c>
      <c r="C18" s="127">
        <v>3.1373427110000001</v>
      </c>
      <c r="D18" s="127">
        <v>1.495795075</v>
      </c>
      <c r="F18" s="127">
        <f t="shared" si="2"/>
        <v>0</v>
      </c>
      <c r="G18" s="127">
        <f t="shared" si="0"/>
        <v>3.1373427110000001</v>
      </c>
      <c r="H18" s="127">
        <f t="shared" si="0"/>
        <v>0</v>
      </c>
      <c r="J18" s="127" t="b">
        <f t="shared" si="3"/>
        <v>0</v>
      </c>
      <c r="K18" s="127" t="b">
        <f t="shared" si="1"/>
        <v>1</v>
      </c>
      <c r="L18" s="127" t="b">
        <f t="shared" si="1"/>
        <v>0</v>
      </c>
    </row>
    <row r="19" spans="1:12" x14ac:dyDescent="0.2">
      <c r="A19" s="127" t="s">
        <v>190</v>
      </c>
      <c r="B19" s="127">
        <v>2.0683001160000001</v>
      </c>
      <c r="C19" s="127">
        <v>8.7406011770000003</v>
      </c>
      <c r="D19" s="127">
        <v>2.0338724529999999</v>
      </c>
      <c r="F19" s="127">
        <f t="shared" si="2"/>
        <v>2.0683001160000001</v>
      </c>
      <c r="G19" s="127">
        <f t="shared" si="2"/>
        <v>8.7406011770000003</v>
      </c>
      <c r="H19" s="127">
        <f t="shared" si="2"/>
        <v>2.0338724529999999</v>
      </c>
      <c r="J19" s="127" t="b">
        <f t="shared" si="3"/>
        <v>1</v>
      </c>
      <c r="K19" s="127" t="b">
        <f t="shared" si="3"/>
        <v>1</v>
      </c>
      <c r="L19" s="127" t="b">
        <f t="shared" si="3"/>
        <v>1</v>
      </c>
    </row>
    <row r="20" spans="1:12" x14ac:dyDescent="0.2">
      <c r="A20" s="127" t="s">
        <v>191</v>
      </c>
      <c r="B20" s="127">
        <v>1.6912496699999999</v>
      </c>
      <c r="C20" s="127">
        <v>6.9456377490000003</v>
      </c>
      <c r="D20" s="127">
        <v>2.2357573940000002</v>
      </c>
      <c r="F20" s="127">
        <f t="shared" si="2"/>
        <v>0</v>
      </c>
      <c r="G20" s="127">
        <f t="shared" si="2"/>
        <v>6.9456377490000003</v>
      </c>
      <c r="H20" s="127">
        <f t="shared" si="2"/>
        <v>2.2357573940000002</v>
      </c>
      <c r="J20" s="127" t="b">
        <f t="shared" si="3"/>
        <v>0</v>
      </c>
      <c r="K20" s="127" t="b">
        <f t="shared" si="3"/>
        <v>1</v>
      </c>
      <c r="L20" s="127" t="b">
        <f t="shared" si="3"/>
        <v>1</v>
      </c>
    </row>
    <row r="21" spans="1:12" x14ac:dyDescent="0.2">
      <c r="A21" s="127" t="s">
        <v>192</v>
      </c>
      <c r="B21" s="127">
        <v>1.4799094159999999</v>
      </c>
      <c r="C21" s="127">
        <v>5.8117844239999998</v>
      </c>
      <c r="D21" s="127">
        <v>1.2269076510000001</v>
      </c>
      <c r="F21" s="127">
        <f t="shared" si="2"/>
        <v>0</v>
      </c>
      <c r="G21" s="127">
        <f t="shared" si="2"/>
        <v>5.8117844239999998</v>
      </c>
      <c r="H21" s="127">
        <f t="shared" si="2"/>
        <v>0</v>
      </c>
      <c r="J21" s="127" t="b">
        <f t="shared" si="3"/>
        <v>0</v>
      </c>
      <c r="K21" s="127" t="b">
        <f t="shared" si="3"/>
        <v>1</v>
      </c>
      <c r="L21" s="127" t="b">
        <f t="shared" si="3"/>
        <v>0</v>
      </c>
    </row>
    <row r="22" spans="1:12" x14ac:dyDescent="0.2">
      <c r="A22" s="127" t="s">
        <v>193</v>
      </c>
      <c r="B22" s="127">
        <v>1.5512395139999999</v>
      </c>
      <c r="C22" s="127">
        <v>4.6668902670000003</v>
      </c>
      <c r="D22" s="127">
        <v>0.91146150999999997</v>
      </c>
      <c r="F22" s="127">
        <f t="shared" si="2"/>
        <v>0</v>
      </c>
      <c r="G22" s="127">
        <f t="shared" si="2"/>
        <v>4.6668902670000003</v>
      </c>
      <c r="H22" s="127">
        <f t="shared" si="2"/>
        <v>0</v>
      </c>
      <c r="J22" s="127" t="b">
        <f t="shared" si="3"/>
        <v>0</v>
      </c>
      <c r="K22" s="127" t="b">
        <f t="shared" si="3"/>
        <v>1</v>
      </c>
      <c r="L22" s="127" t="b">
        <f t="shared" si="3"/>
        <v>0</v>
      </c>
    </row>
    <row r="23" spans="1:12" x14ac:dyDescent="0.2">
      <c r="A23" s="127" t="s">
        <v>194</v>
      </c>
      <c r="B23" s="127">
        <v>1.210177571</v>
      </c>
      <c r="C23" s="127">
        <v>3.377626695</v>
      </c>
      <c r="D23" s="127">
        <v>1.826795537</v>
      </c>
      <c r="F23" s="127">
        <f t="shared" si="2"/>
        <v>0</v>
      </c>
      <c r="G23" s="127">
        <f t="shared" si="2"/>
        <v>3.377626695</v>
      </c>
      <c r="H23" s="127">
        <f t="shared" si="2"/>
        <v>0</v>
      </c>
      <c r="J23" s="127" t="b">
        <f t="shared" si="3"/>
        <v>0</v>
      </c>
      <c r="K23" s="127" t="b">
        <f t="shared" si="3"/>
        <v>1</v>
      </c>
      <c r="L23" s="127" t="b">
        <f t="shared" si="3"/>
        <v>0</v>
      </c>
    </row>
    <row r="24" spans="1:12" x14ac:dyDescent="0.2">
      <c r="A24" s="127" t="s">
        <v>195</v>
      </c>
      <c r="B24" s="127">
        <v>1.5764017050000001</v>
      </c>
      <c r="C24" s="127">
        <v>3.2034125580000001</v>
      </c>
      <c r="D24" s="127">
        <v>0.53077512900000001</v>
      </c>
      <c r="F24" s="127">
        <f t="shared" si="2"/>
        <v>0</v>
      </c>
      <c r="G24" s="127">
        <f t="shared" si="2"/>
        <v>3.2034125580000001</v>
      </c>
      <c r="H24" s="127">
        <f t="shared" si="2"/>
        <v>0</v>
      </c>
      <c r="J24" s="127" t="b">
        <f t="shared" si="3"/>
        <v>0</v>
      </c>
      <c r="K24" s="127" t="b">
        <f t="shared" si="3"/>
        <v>1</v>
      </c>
      <c r="L24" s="127" t="b">
        <f t="shared" si="3"/>
        <v>0</v>
      </c>
    </row>
    <row r="25" spans="1:12" x14ac:dyDescent="0.2">
      <c r="A25" s="127" t="s">
        <v>196</v>
      </c>
      <c r="B25" s="127">
        <v>0.81512824299999997</v>
      </c>
      <c r="C25" s="127">
        <v>1.6659519970000001</v>
      </c>
      <c r="D25" s="127">
        <v>0.76540389099999995</v>
      </c>
      <c r="F25" s="127">
        <f t="shared" si="2"/>
        <v>0</v>
      </c>
      <c r="G25" s="127">
        <f t="shared" si="2"/>
        <v>0</v>
      </c>
      <c r="H25" s="127">
        <f t="shared" si="2"/>
        <v>0</v>
      </c>
      <c r="J25" s="127" t="b">
        <f t="shared" si="3"/>
        <v>0</v>
      </c>
      <c r="K25" s="127" t="b">
        <f t="shared" si="3"/>
        <v>0</v>
      </c>
      <c r="L25" s="127" t="b">
        <f t="shared" si="3"/>
        <v>0</v>
      </c>
    </row>
    <row r="26" spans="1:12" x14ac:dyDescent="0.2">
      <c r="A26" s="127" t="s">
        <v>197</v>
      </c>
      <c r="B26" s="127">
        <v>0.94200783600000004</v>
      </c>
      <c r="C26" s="127">
        <v>1.6056538650000001</v>
      </c>
      <c r="D26" s="127">
        <v>1.8833404229999999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J26" s="127" t="b">
        <f t="shared" si="3"/>
        <v>0</v>
      </c>
      <c r="K26" s="127" t="b">
        <f t="shared" si="3"/>
        <v>0</v>
      </c>
      <c r="L26" s="127" t="b">
        <f t="shared" si="3"/>
        <v>0</v>
      </c>
    </row>
    <row r="27" spans="1:12" x14ac:dyDescent="0.2">
      <c r="A27" s="127" t="s">
        <v>198</v>
      </c>
      <c r="B27" s="127">
        <v>1.319607427</v>
      </c>
      <c r="C27" s="127">
        <v>1.4057434339999999</v>
      </c>
      <c r="D27" s="127">
        <v>1.085007338</v>
      </c>
      <c r="F27" s="127">
        <f t="shared" si="2"/>
        <v>0</v>
      </c>
      <c r="G27" s="127">
        <f t="shared" si="2"/>
        <v>0</v>
      </c>
      <c r="H27" s="127">
        <f t="shared" si="2"/>
        <v>0</v>
      </c>
      <c r="J27" s="127" t="b">
        <f t="shared" si="3"/>
        <v>0</v>
      </c>
      <c r="K27" s="127" t="b">
        <f t="shared" si="3"/>
        <v>0</v>
      </c>
      <c r="L27" s="127" t="b">
        <f t="shared" si="3"/>
        <v>0</v>
      </c>
    </row>
    <row r="28" spans="1:12" x14ac:dyDescent="0.2">
      <c r="A28" s="127" t="s">
        <v>199</v>
      </c>
      <c r="B28" s="127">
        <v>1.042950547</v>
      </c>
      <c r="C28" s="127">
        <v>0.90088623700000003</v>
      </c>
      <c r="D28" s="127">
        <v>0.94167885399999995</v>
      </c>
      <c r="F28" s="127">
        <f t="shared" si="2"/>
        <v>0</v>
      </c>
      <c r="G28" s="127">
        <f t="shared" si="2"/>
        <v>0</v>
      </c>
      <c r="H28" s="127">
        <f t="shared" si="2"/>
        <v>0</v>
      </c>
      <c r="J28" s="127" t="b">
        <f t="shared" si="3"/>
        <v>0</v>
      </c>
      <c r="K28" s="127" t="b">
        <f t="shared" si="3"/>
        <v>0</v>
      </c>
      <c r="L28" s="127" t="b">
        <f t="shared" si="3"/>
        <v>0</v>
      </c>
    </row>
    <row r="29" spans="1:12" x14ac:dyDescent="0.2">
      <c r="A29" s="127" t="s">
        <v>200</v>
      </c>
      <c r="B29" s="127">
        <v>0.99527402499999995</v>
      </c>
      <c r="C29" s="127">
        <v>0.69784195999999998</v>
      </c>
      <c r="D29" s="127">
        <v>0.91086049899999999</v>
      </c>
      <c r="F29" s="127">
        <f t="shared" si="2"/>
        <v>0</v>
      </c>
      <c r="G29" s="127">
        <f t="shared" si="2"/>
        <v>0</v>
      </c>
      <c r="H29" s="127">
        <f t="shared" si="2"/>
        <v>0</v>
      </c>
      <c r="J29" s="127" t="b">
        <f t="shared" si="3"/>
        <v>0</v>
      </c>
      <c r="K29" s="127" t="b">
        <f t="shared" si="3"/>
        <v>0</v>
      </c>
      <c r="L29" s="127" t="b">
        <f t="shared" si="3"/>
        <v>0</v>
      </c>
    </row>
    <row r="30" spans="1:12" x14ac:dyDescent="0.2">
      <c r="A30" s="127" t="s">
        <v>201</v>
      </c>
      <c r="B30" s="127">
        <v>1.1580233390000001</v>
      </c>
      <c r="C30" s="127">
        <v>0.576934273</v>
      </c>
      <c r="D30" s="127">
        <v>0.96175613599999998</v>
      </c>
      <c r="F30" s="127">
        <f t="shared" si="2"/>
        <v>0</v>
      </c>
      <c r="G30" s="127">
        <f t="shared" si="2"/>
        <v>0</v>
      </c>
      <c r="H30" s="127">
        <f t="shared" si="2"/>
        <v>0</v>
      </c>
      <c r="J30" s="127" t="b">
        <f t="shared" si="3"/>
        <v>0</v>
      </c>
      <c r="K30" s="127" t="b">
        <f t="shared" si="3"/>
        <v>0</v>
      </c>
      <c r="L30" s="127" t="b">
        <f t="shared" si="3"/>
        <v>0</v>
      </c>
    </row>
    <row r="31" spans="1:12" x14ac:dyDescent="0.2">
      <c r="A31" s="127" t="s">
        <v>202</v>
      </c>
      <c r="B31" s="127">
        <v>1.128704114</v>
      </c>
      <c r="C31" s="127">
        <v>0.48412669600000002</v>
      </c>
      <c r="D31" s="127">
        <v>0.70675181499999995</v>
      </c>
      <c r="F31" s="127">
        <f t="shared" si="2"/>
        <v>0</v>
      </c>
      <c r="G31" s="127">
        <f t="shared" si="2"/>
        <v>0.48412669600000002</v>
      </c>
      <c r="H31" s="127">
        <f t="shared" si="2"/>
        <v>0</v>
      </c>
      <c r="J31" s="127" t="b">
        <f t="shared" si="3"/>
        <v>0</v>
      </c>
      <c r="K31" s="127" t="b">
        <f t="shared" si="3"/>
        <v>1</v>
      </c>
      <c r="L31" s="127" t="b">
        <f t="shared" si="3"/>
        <v>0</v>
      </c>
    </row>
    <row r="32" spans="1:12" x14ac:dyDescent="0.2">
      <c r="A32" s="127" t="s">
        <v>203</v>
      </c>
      <c r="B32" s="127">
        <v>1.128259538</v>
      </c>
      <c r="C32" s="127">
        <v>0.39664223999999998</v>
      </c>
      <c r="D32" s="127">
        <v>1.4578600740000001</v>
      </c>
      <c r="F32" s="127">
        <f t="shared" si="2"/>
        <v>0</v>
      </c>
      <c r="G32" s="127">
        <f t="shared" si="2"/>
        <v>0.39664223999999998</v>
      </c>
      <c r="H32" s="127">
        <f t="shared" si="2"/>
        <v>0</v>
      </c>
      <c r="J32" s="127" t="b">
        <f t="shared" si="3"/>
        <v>0</v>
      </c>
      <c r="K32" s="127" t="b">
        <f t="shared" si="3"/>
        <v>1</v>
      </c>
      <c r="L32" s="127" t="b">
        <f t="shared" si="3"/>
        <v>0</v>
      </c>
    </row>
    <row r="33" spans="1:12" x14ac:dyDescent="0.2">
      <c r="A33" s="127" t="s">
        <v>204</v>
      </c>
      <c r="B33" s="127">
        <v>2.1240712460000002</v>
      </c>
      <c r="C33" s="127">
        <v>4.8049782319999998</v>
      </c>
      <c r="D33" s="127">
        <v>2.3110950790000002</v>
      </c>
      <c r="F33" s="127">
        <f t="shared" si="2"/>
        <v>2.1240712460000002</v>
      </c>
      <c r="G33" s="127">
        <f t="shared" si="2"/>
        <v>4.8049782319999998</v>
      </c>
      <c r="H33" s="127">
        <f t="shared" si="2"/>
        <v>2.3110950790000002</v>
      </c>
      <c r="J33" s="127" t="b">
        <f t="shared" si="3"/>
        <v>1</v>
      </c>
      <c r="K33" s="127" t="b">
        <f t="shared" si="3"/>
        <v>1</v>
      </c>
      <c r="L33" s="127" t="b">
        <f t="shared" si="3"/>
        <v>1</v>
      </c>
    </row>
    <row r="34" spans="1:12" x14ac:dyDescent="0.2">
      <c r="A34" s="127" t="s">
        <v>205</v>
      </c>
      <c r="B34" s="127">
        <v>1.1202693109999999</v>
      </c>
      <c r="C34" s="127">
        <v>3.7753916919999999</v>
      </c>
      <c r="D34" s="127">
        <v>1.0732900670000001</v>
      </c>
      <c r="F34" s="127">
        <f t="shared" si="2"/>
        <v>0</v>
      </c>
      <c r="G34" s="127">
        <f t="shared" si="2"/>
        <v>3.7753916919999999</v>
      </c>
      <c r="H34" s="127">
        <f t="shared" si="2"/>
        <v>0</v>
      </c>
      <c r="J34" s="127" t="b">
        <f t="shared" si="3"/>
        <v>0</v>
      </c>
      <c r="K34" s="127" t="b">
        <f t="shared" si="3"/>
        <v>1</v>
      </c>
      <c r="L34" s="127" t="b">
        <f t="shared" si="3"/>
        <v>0</v>
      </c>
    </row>
    <row r="35" spans="1:12" x14ac:dyDescent="0.2">
      <c r="A35" s="127" t="s">
        <v>206</v>
      </c>
      <c r="B35" s="127">
        <v>1.005004408</v>
      </c>
      <c r="C35" s="127">
        <v>3.5987605290000002</v>
      </c>
      <c r="D35" s="127">
        <v>0.82507719300000004</v>
      </c>
      <c r="F35" s="127">
        <f t="shared" si="2"/>
        <v>0</v>
      </c>
      <c r="G35" s="127">
        <f t="shared" si="2"/>
        <v>3.5987605290000002</v>
      </c>
      <c r="H35" s="127">
        <f t="shared" si="2"/>
        <v>0</v>
      </c>
      <c r="J35" s="127" t="b">
        <f t="shared" si="3"/>
        <v>0</v>
      </c>
      <c r="K35" s="127" t="b">
        <f t="shared" si="3"/>
        <v>1</v>
      </c>
      <c r="L35" s="127" t="b">
        <f t="shared" si="3"/>
        <v>0</v>
      </c>
    </row>
    <row r="36" spans="1:12" x14ac:dyDescent="0.2">
      <c r="A36" s="127" t="s">
        <v>207</v>
      </c>
      <c r="B36" s="127">
        <v>0.82525432499999996</v>
      </c>
      <c r="C36" s="127">
        <v>2.5683554669999999</v>
      </c>
      <c r="D36" s="127">
        <v>1.2489548479999999</v>
      </c>
      <c r="F36" s="127">
        <f t="shared" si="2"/>
        <v>0</v>
      </c>
      <c r="G36" s="127">
        <f t="shared" si="2"/>
        <v>2.5683554669999999</v>
      </c>
      <c r="H36" s="127">
        <f t="shared" si="2"/>
        <v>0</v>
      </c>
      <c r="J36" s="127" t="b">
        <f t="shared" si="3"/>
        <v>0</v>
      </c>
      <c r="K36" s="127" t="b">
        <f t="shared" si="3"/>
        <v>1</v>
      </c>
      <c r="L36" s="127" t="b">
        <f t="shared" si="3"/>
        <v>0</v>
      </c>
    </row>
    <row r="37" spans="1:12" x14ac:dyDescent="0.2">
      <c r="A37" s="127" t="s">
        <v>208</v>
      </c>
      <c r="B37" s="127">
        <v>1.0630595270000001</v>
      </c>
      <c r="C37" s="127">
        <v>2.4274466600000002</v>
      </c>
      <c r="D37" s="127">
        <v>0.91210417300000002</v>
      </c>
      <c r="F37" s="127">
        <f t="shared" si="2"/>
        <v>0</v>
      </c>
      <c r="G37" s="127">
        <f t="shared" si="2"/>
        <v>2.4274466600000002</v>
      </c>
      <c r="H37" s="127">
        <f t="shared" si="2"/>
        <v>0</v>
      </c>
      <c r="J37" s="127" t="b">
        <f t="shared" si="3"/>
        <v>0</v>
      </c>
      <c r="K37" s="127" t="b">
        <f t="shared" si="3"/>
        <v>1</v>
      </c>
      <c r="L37" s="127" t="b">
        <f t="shared" si="3"/>
        <v>0</v>
      </c>
    </row>
    <row r="38" spans="1:12" x14ac:dyDescent="0.2">
      <c r="A38" s="127" t="s">
        <v>209</v>
      </c>
      <c r="B38" s="127">
        <v>1.02086063</v>
      </c>
      <c r="C38" s="127">
        <v>2.303481498</v>
      </c>
      <c r="D38" s="127">
        <v>0.42772636400000003</v>
      </c>
      <c r="F38" s="127">
        <f t="shared" si="2"/>
        <v>0</v>
      </c>
      <c r="G38" s="127">
        <f t="shared" si="2"/>
        <v>2.303481498</v>
      </c>
      <c r="H38" s="127">
        <f t="shared" si="2"/>
        <v>0.42772636400000003</v>
      </c>
      <c r="J38" s="127" t="b">
        <f t="shared" si="3"/>
        <v>0</v>
      </c>
      <c r="K38" s="127" t="b">
        <f t="shared" si="3"/>
        <v>1</v>
      </c>
      <c r="L38" s="127" t="b">
        <f t="shared" si="3"/>
        <v>1</v>
      </c>
    </row>
    <row r="39" spans="1:12" x14ac:dyDescent="0.2">
      <c r="A39" s="127" t="s">
        <v>210</v>
      </c>
      <c r="B39" s="127">
        <v>0.89066858299999996</v>
      </c>
      <c r="C39" s="127">
        <v>1.793329162</v>
      </c>
      <c r="D39" s="127">
        <v>1.177283963</v>
      </c>
      <c r="F39" s="127">
        <f t="shared" si="2"/>
        <v>0</v>
      </c>
      <c r="G39" s="127">
        <f t="shared" si="2"/>
        <v>0</v>
      </c>
      <c r="H39" s="127">
        <f t="shared" si="2"/>
        <v>0</v>
      </c>
      <c r="J39" s="127" t="b">
        <f t="shared" si="3"/>
        <v>0</v>
      </c>
      <c r="K39" s="127" t="b">
        <f t="shared" si="3"/>
        <v>0</v>
      </c>
      <c r="L39" s="127" t="b">
        <f t="shared" si="3"/>
        <v>0</v>
      </c>
    </row>
    <row r="40" spans="1:12" x14ac:dyDescent="0.2">
      <c r="A40" s="127" t="s">
        <v>211</v>
      </c>
      <c r="B40" s="127">
        <v>0.99394104900000002</v>
      </c>
      <c r="C40" s="127">
        <v>1.7096163950000001</v>
      </c>
      <c r="D40" s="127">
        <v>0.97728207300000003</v>
      </c>
      <c r="F40" s="127">
        <f t="shared" si="2"/>
        <v>0</v>
      </c>
      <c r="G40" s="127">
        <f t="shared" si="2"/>
        <v>0</v>
      </c>
      <c r="H40" s="127">
        <f t="shared" si="2"/>
        <v>0</v>
      </c>
      <c r="J40" s="127" t="b">
        <f t="shared" si="3"/>
        <v>0</v>
      </c>
      <c r="K40" s="127" t="b">
        <f t="shared" si="3"/>
        <v>0</v>
      </c>
      <c r="L40" s="127" t="b">
        <f t="shared" si="3"/>
        <v>0</v>
      </c>
    </row>
    <row r="41" spans="1:12" x14ac:dyDescent="0.2">
      <c r="A41" s="127" t="s">
        <v>212</v>
      </c>
      <c r="B41" s="127">
        <v>1.094736344</v>
      </c>
      <c r="C41" s="127">
        <v>1.563667624</v>
      </c>
      <c r="D41" s="127">
        <v>0.93806952600000004</v>
      </c>
      <c r="F41" s="127">
        <f t="shared" si="2"/>
        <v>0</v>
      </c>
      <c r="G41" s="127">
        <f t="shared" si="2"/>
        <v>0</v>
      </c>
      <c r="H41" s="127">
        <f t="shared" si="2"/>
        <v>0</v>
      </c>
      <c r="J41" s="127" t="b">
        <f t="shared" si="3"/>
        <v>0</v>
      </c>
      <c r="K41" s="127" t="b">
        <f t="shared" si="3"/>
        <v>0</v>
      </c>
      <c r="L41" s="127" t="b">
        <f t="shared" si="3"/>
        <v>0</v>
      </c>
    </row>
    <row r="42" spans="1:12" x14ac:dyDescent="0.2">
      <c r="A42" s="127" t="s">
        <v>213</v>
      </c>
      <c r="B42" s="127">
        <v>1.22976858</v>
      </c>
      <c r="C42" s="127">
        <v>1.1751629910000001</v>
      </c>
      <c r="D42" s="127">
        <v>3.3594744749999998</v>
      </c>
      <c r="F42" s="127">
        <f t="shared" si="2"/>
        <v>0</v>
      </c>
      <c r="G42" s="127">
        <f t="shared" si="2"/>
        <v>0</v>
      </c>
      <c r="H42" s="127">
        <f t="shared" si="2"/>
        <v>3.3594744749999998</v>
      </c>
      <c r="J42" s="127" t="b">
        <f t="shared" si="3"/>
        <v>0</v>
      </c>
      <c r="K42" s="127" t="b">
        <f t="shared" si="3"/>
        <v>0</v>
      </c>
      <c r="L42" s="127" t="b">
        <f t="shared" si="3"/>
        <v>1</v>
      </c>
    </row>
    <row r="43" spans="1:12" x14ac:dyDescent="0.2">
      <c r="A43" s="127" t="s">
        <v>214</v>
      </c>
      <c r="B43" s="127">
        <v>1.1196871500000001</v>
      </c>
      <c r="C43" s="127">
        <v>1.162435361</v>
      </c>
      <c r="D43" s="127">
        <v>2.8392357509999999</v>
      </c>
      <c r="F43" s="127">
        <f t="shared" si="2"/>
        <v>0</v>
      </c>
      <c r="G43" s="127">
        <f t="shared" si="2"/>
        <v>0</v>
      </c>
      <c r="H43" s="127">
        <f t="shared" si="2"/>
        <v>2.8392357509999999</v>
      </c>
      <c r="J43" s="127" t="b">
        <f t="shared" si="3"/>
        <v>0</v>
      </c>
      <c r="K43" s="127" t="b">
        <f t="shared" si="3"/>
        <v>0</v>
      </c>
      <c r="L43" s="127" t="b">
        <f t="shared" si="3"/>
        <v>1</v>
      </c>
    </row>
    <row r="44" spans="1:12" x14ac:dyDescent="0.2">
      <c r="A44" s="127" t="s">
        <v>215</v>
      </c>
      <c r="B44" s="127">
        <v>1.026392932</v>
      </c>
      <c r="C44" s="127">
        <v>1.066773194</v>
      </c>
      <c r="D44" s="127">
        <v>1.1996523180000001</v>
      </c>
      <c r="F44" s="127">
        <f t="shared" si="2"/>
        <v>0</v>
      </c>
      <c r="G44" s="127">
        <f t="shared" si="2"/>
        <v>0</v>
      </c>
      <c r="H44" s="127">
        <f t="shared" si="2"/>
        <v>0</v>
      </c>
      <c r="J44" s="127" t="b">
        <f t="shared" si="3"/>
        <v>0</v>
      </c>
      <c r="K44" s="127" t="b">
        <f t="shared" si="3"/>
        <v>0</v>
      </c>
      <c r="L44" s="127" t="b">
        <f t="shared" si="3"/>
        <v>0</v>
      </c>
    </row>
    <row r="45" spans="1:12" x14ac:dyDescent="0.2">
      <c r="A45" s="127" t="s">
        <v>216</v>
      </c>
      <c r="B45" s="127">
        <v>0.77543519100000002</v>
      </c>
      <c r="C45" s="127">
        <v>0.81649674500000002</v>
      </c>
      <c r="D45" s="127">
        <v>3.131296163</v>
      </c>
      <c r="F45" s="127">
        <f t="shared" si="2"/>
        <v>0</v>
      </c>
      <c r="G45" s="127">
        <f t="shared" si="2"/>
        <v>0</v>
      </c>
      <c r="H45" s="127">
        <f t="shared" si="2"/>
        <v>3.131296163</v>
      </c>
      <c r="J45" s="127" t="b">
        <f t="shared" si="3"/>
        <v>0</v>
      </c>
      <c r="K45" s="127" t="b">
        <f t="shared" si="3"/>
        <v>0</v>
      </c>
      <c r="L45" s="127" t="b">
        <f t="shared" si="3"/>
        <v>1</v>
      </c>
    </row>
    <row r="46" spans="1:12" x14ac:dyDescent="0.2">
      <c r="A46" s="127" t="s">
        <v>217</v>
      </c>
      <c r="B46" s="127">
        <v>0.95555071899999999</v>
      </c>
      <c r="C46" s="127">
        <v>0.80871247000000002</v>
      </c>
      <c r="D46" s="127">
        <v>1.1663332310000001</v>
      </c>
      <c r="F46" s="127">
        <f t="shared" si="2"/>
        <v>0</v>
      </c>
      <c r="G46" s="127">
        <f t="shared" si="2"/>
        <v>0</v>
      </c>
      <c r="H46" s="127">
        <f t="shared" si="2"/>
        <v>0</v>
      </c>
      <c r="J46" s="127" t="b">
        <f t="shared" si="3"/>
        <v>0</v>
      </c>
      <c r="K46" s="127" t="b">
        <f t="shared" si="3"/>
        <v>0</v>
      </c>
      <c r="L46" s="127" t="b">
        <f t="shared" si="3"/>
        <v>0</v>
      </c>
    </row>
    <row r="47" spans="1:12" x14ac:dyDescent="0.2">
      <c r="A47" s="127" t="s">
        <v>218</v>
      </c>
      <c r="B47" s="127">
        <v>1.4797264429999999</v>
      </c>
      <c r="C47" s="127">
        <v>0.79938235000000002</v>
      </c>
      <c r="D47" s="127">
        <v>2.4511975779999999</v>
      </c>
      <c r="F47" s="127">
        <f t="shared" si="2"/>
        <v>0</v>
      </c>
      <c r="G47" s="127">
        <f t="shared" si="2"/>
        <v>0</v>
      </c>
      <c r="H47" s="127">
        <f t="shared" si="2"/>
        <v>2.4511975779999999</v>
      </c>
      <c r="J47" s="127" t="b">
        <f t="shared" si="3"/>
        <v>0</v>
      </c>
      <c r="K47" s="127" t="b">
        <f t="shared" si="3"/>
        <v>0</v>
      </c>
      <c r="L47" s="127" t="b">
        <f t="shared" si="3"/>
        <v>1</v>
      </c>
    </row>
    <row r="48" spans="1:12" x14ac:dyDescent="0.2">
      <c r="A48" s="127" t="s">
        <v>219</v>
      </c>
      <c r="B48" s="127">
        <v>1.2884413180000001</v>
      </c>
      <c r="C48" s="127">
        <v>0.60920377999999997</v>
      </c>
      <c r="D48" s="127">
        <v>0.67699746199999999</v>
      </c>
      <c r="F48" s="127">
        <f t="shared" si="2"/>
        <v>0</v>
      </c>
      <c r="G48" s="127">
        <f t="shared" si="2"/>
        <v>0</v>
      </c>
      <c r="H48" s="127">
        <f t="shared" si="2"/>
        <v>0</v>
      </c>
      <c r="J48" s="127" t="b">
        <f t="shared" si="3"/>
        <v>0</v>
      </c>
      <c r="K48" s="127" t="b">
        <f t="shared" si="3"/>
        <v>0</v>
      </c>
      <c r="L48" s="127" t="b">
        <f t="shared" si="3"/>
        <v>0</v>
      </c>
    </row>
    <row r="49" spans="1:12" x14ac:dyDescent="0.2">
      <c r="A49" s="127" t="s">
        <v>220</v>
      </c>
      <c r="B49" s="127">
        <v>0.85004156099999995</v>
      </c>
      <c r="C49" s="127">
        <v>0.46209252200000001</v>
      </c>
      <c r="D49" s="127">
        <v>0.689767091</v>
      </c>
      <c r="F49" s="127">
        <f t="shared" si="2"/>
        <v>0</v>
      </c>
      <c r="G49" s="127">
        <f t="shared" si="2"/>
        <v>0.46209252200000001</v>
      </c>
      <c r="H49" s="127">
        <f t="shared" si="2"/>
        <v>0</v>
      </c>
      <c r="J49" s="127" t="b">
        <f t="shared" si="3"/>
        <v>0</v>
      </c>
      <c r="K49" s="127" t="b">
        <f t="shared" si="3"/>
        <v>1</v>
      </c>
      <c r="L49" s="127" t="b">
        <f t="shared" si="3"/>
        <v>0</v>
      </c>
    </row>
    <row r="50" spans="1:12" x14ac:dyDescent="0.2">
      <c r="A50" s="127" t="s">
        <v>221</v>
      </c>
      <c r="B50" s="127">
        <v>0.69988673199999996</v>
      </c>
      <c r="C50" s="127">
        <v>0.44922288700000002</v>
      </c>
      <c r="D50" s="127">
        <v>1.0503173210000001</v>
      </c>
      <c r="F50" s="127">
        <f t="shared" si="2"/>
        <v>0</v>
      </c>
      <c r="G50" s="127">
        <f t="shared" si="2"/>
        <v>0.44922288700000002</v>
      </c>
      <c r="H50" s="127">
        <f t="shared" si="2"/>
        <v>0</v>
      </c>
      <c r="J50" s="127" t="b">
        <f t="shared" si="3"/>
        <v>0</v>
      </c>
      <c r="K50" s="127" t="b">
        <f t="shared" si="3"/>
        <v>1</v>
      </c>
      <c r="L50" s="127" t="b">
        <f t="shared" si="3"/>
        <v>0</v>
      </c>
    </row>
    <row r="51" spans="1:12" x14ac:dyDescent="0.2">
      <c r="A51" s="127" t="s">
        <v>222</v>
      </c>
      <c r="B51" s="127">
        <v>1.359144892</v>
      </c>
      <c r="C51" s="127">
        <v>0.403432913</v>
      </c>
      <c r="D51" s="127">
        <v>1.5644960370000001</v>
      </c>
      <c r="F51" s="127">
        <f t="shared" si="2"/>
        <v>0</v>
      </c>
      <c r="G51" s="127">
        <f t="shared" si="2"/>
        <v>0.403432913</v>
      </c>
      <c r="H51" s="127">
        <f t="shared" si="2"/>
        <v>0</v>
      </c>
      <c r="J51" s="127" t="b">
        <f t="shared" si="3"/>
        <v>0</v>
      </c>
      <c r="K51" s="127" t="b">
        <f t="shared" si="3"/>
        <v>1</v>
      </c>
      <c r="L51" s="127" t="b">
        <f t="shared" si="3"/>
        <v>0</v>
      </c>
    </row>
    <row r="52" spans="1:12" x14ac:dyDescent="0.2">
      <c r="A52" s="127" t="s">
        <v>223</v>
      </c>
      <c r="B52" s="127">
        <v>0.79808357399999996</v>
      </c>
      <c r="C52" s="127">
        <v>0.36720219500000001</v>
      </c>
      <c r="D52" s="127">
        <v>0.93860931000000003</v>
      </c>
      <c r="F52" s="127">
        <f t="shared" si="2"/>
        <v>0</v>
      </c>
      <c r="G52" s="127">
        <f t="shared" si="2"/>
        <v>0.36720219500000001</v>
      </c>
      <c r="H52" s="127">
        <f t="shared" si="2"/>
        <v>0</v>
      </c>
      <c r="J52" s="127" t="b">
        <f t="shared" si="3"/>
        <v>0</v>
      </c>
      <c r="K52" s="127" t="b">
        <f t="shared" si="3"/>
        <v>1</v>
      </c>
      <c r="L52" s="127" t="b">
        <f t="shared" si="3"/>
        <v>0</v>
      </c>
    </row>
    <row r="53" spans="1:12" x14ac:dyDescent="0.2">
      <c r="A53" s="127" t="s">
        <v>224</v>
      </c>
      <c r="B53" s="127">
        <v>0.74935597799999998</v>
      </c>
      <c r="C53" s="127">
        <v>0.257190847</v>
      </c>
      <c r="D53" s="127">
        <v>1.095789659</v>
      </c>
      <c r="F53" s="127">
        <f t="shared" si="2"/>
        <v>0</v>
      </c>
      <c r="G53" s="127">
        <f t="shared" si="2"/>
        <v>0.257190847</v>
      </c>
      <c r="H53" s="127">
        <f t="shared" si="2"/>
        <v>0</v>
      </c>
      <c r="J53" s="127" t="b">
        <f t="shared" si="3"/>
        <v>0</v>
      </c>
      <c r="K53" s="127" t="b">
        <f t="shared" si="3"/>
        <v>1</v>
      </c>
      <c r="L53" s="127" t="b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SLC38A10KO AND WT</vt:lpstr>
      <vt:lpstr>Starved SLC38A10KO AND  WT </vt:lpstr>
      <vt:lpstr>Refeed SLC38A10KO AND  WT</vt:lpstr>
      <vt:lpstr>COMBINE SLC38A10KO V WT CHANGES</vt:lpstr>
      <vt:lpstr>Phospho-protein Fold change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rekha tripathi</dc:creator>
  <cp:lastModifiedBy>Rekha </cp:lastModifiedBy>
  <cp:revision/>
  <dcterms:created xsi:type="dcterms:W3CDTF">2017-07-02T00:53:54Z</dcterms:created>
  <dcterms:modified xsi:type="dcterms:W3CDTF">2021-08-03T14:53:59Z</dcterms:modified>
</cp:coreProperties>
</file>