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08" yWindow="-108" windowWidth="23256" windowHeight="12576" firstSheet="1" activeTab="6"/>
  </bookViews>
  <sheets>
    <sheet name="Bioprojects" sheetId="2" r:id="rId1"/>
    <sheet name="Gene Expression Methodolgy" sheetId="24" r:id="rId2"/>
    <sheet name="PRJNA544432" sheetId="17" r:id="rId3"/>
    <sheet name="PRJNA574764" sheetId="19" r:id="rId4"/>
    <sheet name="PRJNA210431" sheetId="13" r:id="rId5"/>
    <sheet name="PRJNA318321" sheetId="15" r:id="rId6"/>
    <sheet name="PRJNA478334" sheetId="16" r:id="rId7"/>
    <sheet name="PRJNA324419" sheetId="18" r:id="rId8"/>
    <sheet name="21 Common" sheetId="21" r:id="rId9"/>
    <sheet name="Common DEGs" sheetId="23" r:id="rId10"/>
  </sheets>
  <definedNames>
    <definedName name="_xlnm._FilterDatabase" localSheetId="9" hidden="1">'Common DEGs'!$C$1:$C$360</definedName>
    <definedName name="_xlnm._FilterDatabase" localSheetId="4" hidden="1">PRJNA210431!#REF!</definedName>
    <definedName name="_xlnm._FilterDatabase" localSheetId="5" hidden="1">PRJNA318321!#REF!</definedName>
    <definedName name="_xlnm._FilterDatabase" localSheetId="7" hidden="1">PRJNA324419!$E$1:$E$103</definedName>
    <definedName name="_xlnm._FilterDatabase" localSheetId="6" hidden="1">PRJNA478334!#REF!</definedName>
    <definedName name="_xlnm._FilterDatabase" localSheetId="2" hidden="1">PRJNA544432!$C$2:$C$344</definedName>
    <definedName name="_xlnm._FilterDatabase" localSheetId="3" hidden="1">PRJNA574764!#REF!</definedName>
  </definedNames>
  <calcPr calcId="162913"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1" i="21" l="1"/>
  <c r="D31" i="21"/>
  <c r="E31" i="21"/>
  <c r="F31" i="21"/>
  <c r="G31" i="21"/>
  <c r="H31" i="21"/>
  <c r="I31" i="21"/>
  <c r="J31" i="21"/>
  <c r="K31" i="21"/>
  <c r="L31" i="21"/>
  <c r="M31" i="21"/>
  <c r="N31" i="21"/>
  <c r="O31" i="21"/>
  <c r="P31" i="21"/>
  <c r="Q31" i="21"/>
  <c r="C32" i="21"/>
  <c r="D32" i="21"/>
  <c r="E32" i="21"/>
  <c r="F32" i="21"/>
  <c r="G32" i="21"/>
  <c r="H32" i="21"/>
  <c r="I32" i="21"/>
  <c r="J32" i="21"/>
  <c r="K32" i="21"/>
  <c r="L32" i="21"/>
  <c r="M32" i="21"/>
  <c r="N32" i="21"/>
  <c r="O32" i="21"/>
  <c r="P32" i="21"/>
  <c r="Q32" i="21"/>
  <c r="C33" i="21"/>
  <c r="D33" i="21"/>
  <c r="E33" i="21"/>
  <c r="F33" i="21"/>
  <c r="G33" i="21"/>
  <c r="H33" i="21"/>
  <c r="I33" i="21"/>
  <c r="J33" i="21"/>
  <c r="K33" i="21"/>
  <c r="L33" i="21"/>
  <c r="M33" i="21"/>
  <c r="N33" i="21"/>
  <c r="O33" i="21"/>
  <c r="P33" i="21"/>
  <c r="Q33" i="21"/>
  <c r="C34" i="21"/>
  <c r="D34" i="21"/>
  <c r="E34" i="21"/>
  <c r="F34" i="21"/>
  <c r="G34" i="21"/>
  <c r="H34" i="21"/>
  <c r="I34" i="21"/>
  <c r="J34" i="21"/>
  <c r="K34" i="21"/>
  <c r="L34" i="21"/>
  <c r="M34" i="21"/>
  <c r="N34" i="21"/>
  <c r="O34" i="21"/>
  <c r="P34" i="21"/>
  <c r="Q34" i="21"/>
  <c r="C35" i="21"/>
  <c r="D35" i="21"/>
  <c r="E35" i="21"/>
  <c r="F35" i="21"/>
  <c r="G35" i="21"/>
  <c r="H35" i="21"/>
  <c r="I35" i="21"/>
  <c r="J35" i="21"/>
  <c r="K35" i="21"/>
  <c r="L35" i="21"/>
  <c r="M35" i="21"/>
  <c r="N35" i="21"/>
  <c r="O35" i="21"/>
  <c r="P35" i="21"/>
  <c r="Q35" i="21"/>
  <c r="C36" i="21"/>
  <c r="D36" i="21"/>
  <c r="E36" i="21"/>
  <c r="F36" i="21"/>
  <c r="G36" i="21"/>
  <c r="H36" i="21"/>
  <c r="I36" i="21"/>
  <c r="J36" i="21"/>
  <c r="K36" i="21"/>
  <c r="L36" i="21"/>
  <c r="M36" i="21"/>
  <c r="N36" i="21"/>
  <c r="O36" i="21"/>
  <c r="P36" i="21"/>
  <c r="Q36" i="21"/>
  <c r="C37" i="21"/>
  <c r="D37" i="21"/>
  <c r="E37" i="21"/>
  <c r="F37" i="21"/>
  <c r="G37" i="21"/>
  <c r="H37" i="21"/>
  <c r="I37" i="21"/>
  <c r="J37" i="21"/>
  <c r="K37" i="21"/>
  <c r="L37" i="21"/>
  <c r="M37" i="21"/>
  <c r="N37" i="21"/>
  <c r="O37" i="21"/>
  <c r="P37" i="21"/>
  <c r="Q37" i="21"/>
  <c r="C38" i="21"/>
  <c r="D38" i="21"/>
  <c r="E38" i="21"/>
  <c r="F38" i="21"/>
  <c r="G38" i="21"/>
  <c r="H38" i="21"/>
  <c r="I38" i="21"/>
  <c r="J38" i="21"/>
  <c r="K38" i="21"/>
  <c r="L38" i="21"/>
  <c r="M38" i="21"/>
  <c r="N38" i="21"/>
  <c r="O38" i="21"/>
  <c r="P38" i="21"/>
  <c r="Q38" i="21"/>
  <c r="C39" i="21"/>
  <c r="D39" i="21"/>
  <c r="E39" i="21"/>
  <c r="F39" i="21"/>
  <c r="G39" i="21"/>
  <c r="H39" i="21"/>
  <c r="I39" i="21"/>
  <c r="J39" i="21"/>
  <c r="K39" i="21"/>
  <c r="L39" i="21"/>
  <c r="M39" i="21"/>
  <c r="N39" i="21"/>
  <c r="O39" i="21"/>
  <c r="P39" i="21"/>
  <c r="Q39" i="21"/>
  <c r="C40" i="21"/>
  <c r="D40" i="21"/>
  <c r="E40" i="21"/>
  <c r="F40" i="21"/>
  <c r="G40" i="21"/>
  <c r="H40" i="21"/>
  <c r="I40" i="21"/>
  <c r="J40" i="21"/>
  <c r="K40" i="21"/>
  <c r="L40" i="21"/>
  <c r="M40" i="21"/>
  <c r="N40" i="21"/>
  <c r="O40" i="21"/>
  <c r="P40" i="21"/>
  <c r="Q40" i="21"/>
  <c r="C41" i="21"/>
  <c r="D41" i="21"/>
  <c r="E41" i="21"/>
  <c r="F41" i="21"/>
  <c r="G41" i="21"/>
  <c r="H41" i="21"/>
  <c r="I41" i="21"/>
  <c r="J41" i="21"/>
  <c r="K41" i="21"/>
  <c r="L41" i="21"/>
  <c r="M41" i="21"/>
  <c r="N41" i="21"/>
  <c r="O41" i="21"/>
  <c r="P41" i="21"/>
  <c r="Q41" i="21"/>
  <c r="C42" i="21"/>
  <c r="D42" i="21"/>
  <c r="E42" i="21"/>
  <c r="F42" i="21"/>
  <c r="G42" i="21"/>
  <c r="H42" i="21"/>
  <c r="I42" i="21"/>
  <c r="J42" i="21"/>
  <c r="K42" i="21"/>
  <c r="L42" i="21"/>
  <c r="M42" i="21"/>
  <c r="N42" i="21"/>
  <c r="O42" i="21"/>
  <c r="P42" i="21"/>
  <c r="Q42" i="21"/>
  <c r="C43" i="21"/>
  <c r="D43" i="21"/>
  <c r="E43" i="21"/>
  <c r="F43" i="21"/>
  <c r="G43" i="21"/>
  <c r="H43" i="21"/>
  <c r="I43" i="21"/>
  <c r="J43" i="21"/>
  <c r="K43" i="21"/>
  <c r="L43" i="21"/>
  <c r="M43" i="21"/>
  <c r="N43" i="21"/>
  <c r="O43" i="21"/>
  <c r="P43" i="21"/>
  <c r="Q43" i="21"/>
  <c r="C44" i="21"/>
  <c r="D44" i="21"/>
  <c r="E44" i="21"/>
  <c r="F44" i="21"/>
  <c r="G44" i="21"/>
  <c r="H44" i="21"/>
  <c r="I44" i="21"/>
  <c r="J44" i="21"/>
  <c r="K44" i="21"/>
  <c r="L44" i="21"/>
  <c r="M44" i="21"/>
  <c r="N44" i="21"/>
  <c r="O44" i="21"/>
  <c r="P44" i="21"/>
  <c r="Q44" i="21"/>
  <c r="C45" i="21"/>
  <c r="D45" i="21"/>
  <c r="E45" i="21"/>
  <c r="F45" i="21"/>
  <c r="G45" i="21"/>
  <c r="H45" i="21"/>
  <c r="I45" i="21"/>
  <c r="J45" i="21"/>
  <c r="K45" i="21"/>
  <c r="L45" i="21"/>
  <c r="M45" i="21"/>
  <c r="N45" i="21"/>
  <c r="O45" i="21"/>
  <c r="P45" i="21"/>
  <c r="Q45" i="21"/>
  <c r="C46" i="21"/>
  <c r="D46" i="21"/>
  <c r="E46" i="21"/>
  <c r="F46" i="21"/>
  <c r="G46" i="21"/>
  <c r="H46" i="21"/>
  <c r="I46" i="21"/>
  <c r="J46" i="21"/>
  <c r="K46" i="21"/>
  <c r="L46" i="21"/>
  <c r="M46" i="21"/>
  <c r="N46" i="21"/>
  <c r="O46" i="21"/>
  <c r="P46" i="21"/>
  <c r="Q46" i="21"/>
  <c r="C47" i="21"/>
  <c r="D47" i="21"/>
  <c r="E47" i="21"/>
  <c r="F47" i="21"/>
  <c r="G47" i="21"/>
  <c r="H47" i="21"/>
  <c r="I47" i="21"/>
  <c r="J47" i="21"/>
  <c r="K47" i="21"/>
  <c r="L47" i="21"/>
  <c r="M47" i="21"/>
  <c r="N47" i="21"/>
  <c r="O47" i="21"/>
  <c r="P47" i="21"/>
  <c r="Q47" i="21"/>
  <c r="C48" i="21"/>
  <c r="D48" i="21"/>
  <c r="E48" i="21"/>
  <c r="F48" i="21"/>
  <c r="G48" i="21"/>
  <c r="H48" i="21"/>
  <c r="I48" i="21"/>
  <c r="J48" i="21"/>
  <c r="K48" i="21"/>
  <c r="L48" i="21"/>
  <c r="M48" i="21"/>
  <c r="N48" i="21"/>
  <c r="O48" i="21"/>
  <c r="P48" i="21"/>
  <c r="Q48" i="21"/>
  <c r="C49" i="21"/>
  <c r="D49" i="21"/>
  <c r="E49" i="21"/>
  <c r="F49" i="21"/>
  <c r="G49" i="21"/>
  <c r="H49" i="21"/>
  <c r="I49" i="21"/>
  <c r="J49" i="21"/>
  <c r="K49" i="21"/>
  <c r="L49" i="21"/>
  <c r="M49" i="21"/>
  <c r="N49" i="21"/>
  <c r="O49" i="21"/>
  <c r="P49" i="21"/>
  <c r="Q49" i="21"/>
  <c r="C50" i="21"/>
  <c r="D50" i="21"/>
  <c r="E50" i="21"/>
  <c r="F50" i="21"/>
  <c r="G50" i="21"/>
  <c r="H50" i="21"/>
  <c r="I50" i="21"/>
  <c r="J50" i="21"/>
  <c r="K50" i="21"/>
  <c r="L50" i="21"/>
  <c r="M50" i="21"/>
  <c r="N50" i="21"/>
  <c r="O50" i="21"/>
  <c r="P50" i="21"/>
  <c r="Q50" i="21"/>
  <c r="C51" i="21"/>
  <c r="D51" i="21"/>
  <c r="E51" i="21"/>
  <c r="F51" i="21"/>
  <c r="G51" i="21"/>
  <c r="H51" i="21"/>
  <c r="I51" i="21"/>
  <c r="J51" i="21"/>
  <c r="K51" i="21"/>
  <c r="L51" i="21"/>
  <c r="M51" i="21"/>
  <c r="N51" i="21"/>
  <c r="O51" i="21"/>
  <c r="P51" i="21"/>
  <c r="Q51" i="21"/>
  <c r="C6" i="21"/>
  <c r="D6" i="21"/>
  <c r="E6" i="21"/>
  <c r="F6" i="21"/>
  <c r="C7" i="21"/>
  <c r="D7" i="21"/>
  <c r="E7" i="21"/>
  <c r="F7" i="21"/>
  <c r="C8" i="21"/>
  <c r="D8" i="21"/>
  <c r="E8" i="21"/>
  <c r="F8" i="21"/>
  <c r="C9" i="21"/>
  <c r="D9" i="21"/>
  <c r="E9" i="21"/>
  <c r="F9" i="21"/>
  <c r="C10" i="21"/>
  <c r="D10" i="21"/>
  <c r="E10" i="21"/>
  <c r="F10" i="21"/>
  <c r="C11" i="21"/>
  <c r="D11" i="21"/>
  <c r="E11" i="21"/>
  <c r="F11" i="21"/>
  <c r="C12" i="21"/>
  <c r="D12" i="21"/>
  <c r="E12" i="21"/>
  <c r="F12" i="21"/>
  <c r="C13" i="21"/>
  <c r="D13" i="21"/>
  <c r="E13" i="21"/>
  <c r="F13" i="21"/>
  <c r="C14" i="21"/>
  <c r="D14" i="21"/>
  <c r="E14" i="21"/>
  <c r="F14" i="21"/>
  <c r="C15" i="21"/>
  <c r="D15" i="21"/>
  <c r="E15" i="21"/>
  <c r="F15" i="21"/>
  <c r="C16" i="21"/>
  <c r="D16" i="21"/>
  <c r="E16" i="21"/>
  <c r="F16" i="21"/>
  <c r="C17" i="21"/>
  <c r="D17" i="21"/>
  <c r="E17" i="21"/>
  <c r="F17" i="21"/>
  <c r="C18" i="21"/>
  <c r="D18" i="21"/>
  <c r="E18" i="21"/>
  <c r="F18" i="21"/>
  <c r="C19" i="21"/>
  <c r="D19" i="21"/>
  <c r="E19" i="21"/>
  <c r="F19" i="21"/>
  <c r="C20" i="21"/>
  <c r="D20" i="21"/>
  <c r="E20" i="21"/>
  <c r="F20" i="21"/>
  <c r="C21" i="21"/>
  <c r="D21" i="21"/>
  <c r="E21" i="21"/>
  <c r="F21" i="21"/>
  <c r="C22" i="21"/>
  <c r="D22" i="21"/>
  <c r="E22" i="21"/>
  <c r="F22" i="21"/>
  <c r="C23" i="21"/>
  <c r="D23" i="21"/>
  <c r="E23" i="21"/>
  <c r="F23" i="21"/>
  <c r="C24" i="21"/>
  <c r="D24" i="21"/>
  <c r="E24" i="21"/>
  <c r="F24" i="21"/>
  <c r="C25" i="21"/>
  <c r="D25" i="21"/>
  <c r="E25" i="21"/>
  <c r="F25" i="21"/>
  <c r="C26" i="21"/>
  <c r="D26" i="21"/>
  <c r="E26" i="21"/>
  <c r="F26" i="21"/>
</calcChain>
</file>

<file path=xl/sharedStrings.xml><?xml version="1.0" encoding="utf-8"?>
<sst xmlns="http://schemas.openxmlformats.org/spreadsheetml/2006/main" count="3883" uniqueCount="509">
  <si>
    <t>PRJNA544432</t>
  </si>
  <si>
    <t>PRJNA210431</t>
  </si>
  <si>
    <t>PRJNA324419</t>
  </si>
  <si>
    <t>PRJNA318321</t>
  </si>
  <si>
    <t>PRJNA478334</t>
  </si>
  <si>
    <t>Gene ID</t>
  </si>
  <si>
    <t>Glyma.19G144600</t>
  </si>
  <si>
    <t>Glyma.03G020400</t>
  </si>
  <si>
    <t>Glyma.03G115300</t>
  </si>
  <si>
    <t>Glyma.15G002200</t>
  </si>
  <si>
    <t>Glyma.17G134200</t>
  </si>
  <si>
    <t>Glyma.03G021600</t>
  </si>
  <si>
    <t>Glyma.13G217400</t>
  </si>
  <si>
    <t>Glyma.07G110900</t>
  </si>
  <si>
    <t>Glyma.16G076600</t>
  </si>
  <si>
    <t>Glyma.17G134100</t>
  </si>
  <si>
    <t>Glyma.17G227500</t>
  </si>
  <si>
    <t>Glyma.13G371400</t>
  </si>
  <si>
    <t>Glyma.09G282900</t>
  </si>
  <si>
    <t>Glyma.01G153300</t>
  </si>
  <si>
    <t>Glyma.07G083300</t>
  </si>
  <si>
    <t>Glyma.07G212700</t>
  </si>
  <si>
    <t>Glyma.04G052100</t>
  </si>
  <si>
    <t>Glyma.18G049500</t>
  </si>
  <si>
    <t>Glyma.08G026900</t>
  </si>
  <si>
    <t>Glyma.15G095000</t>
  </si>
  <si>
    <t>Glyma.06G140000</t>
  </si>
  <si>
    <t>Glyma.18G218600</t>
  </si>
  <si>
    <t>Glyma.07G118200</t>
  </si>
  <si>
    <t>Glyma.05G042600</t>
  </si>
  <si>
    <t>Glyma.16G182600</t>
  </si>
  <si>
    <t>Glyma.06G176200</t>
  </si>
  <si>
    <t>Glyma.05G166900</t>
  </si>
  <si>
    <t>Glyma.08G125000</t>
  </si>
  <si>
    <t>Glyma.17G125400</t>
  </si>
  <si>
    <t>Glyma.08G243600</t>
  </si>
  <si>
    <t>Glyma.04G110400</t>
  </si>
  <si>
    <t>Glyma.09G142500</t>
  </si>
  <si>
    <t>Glyma.06G176100</t>
  </si>
  <si>
    <t>Glyma.16G195600</t>
  </si>
  <si>
    <t>Glyma.10G234600</t>
  </si>
  <si>
    <t>Glyma.20G159700</t>
  </si>
  <si>
    <t>Glyma.13G181900</t>
  </si>
  <si>
    <t>Glyma.05G042800</t>
  </si>
  <si>
    <t>Glyma.02G156000</t>
  </si>
  <si>
    <t>Glyma.05G220500</t>
  </si>
  <si>
    <t>Glyma.18G080400</t>
  </si>
  <si>
    <t>Glyma.11G062500</t>
  </si>
  <si>
    <t>Glyma.10G115300</t>
  </si>
  <si>
    <t>Glyma.11G062600</t>
  </si>
  <si>
    <t>Glyma.01G179400</t>
  </si>
  <si>
    <t>Glyma.18G080200</t>
  </si>
  <si>
    <t>Glyma.01G179500</t>
  </si>
  <si>
    <t>Glyma.08G327100</t>
  </si>
  <si>
    <t>Glyma.10G115500</t>
  </si>
  <si>
    <t>Glyma.15G050300</t>
  </si>
  <si>
    <t>Glyma.10G115400</t>
  </si>
  <si>
    <t>Glyma.20G007000</t>
  </si>
  <si>
    <t>Glyma.14G015100</t>
  </si>
  <si>
    <t>Glyma.03G226800</t>
  </si>
  <si>
    <t>Glyma.05G010200</t>
  </si>
  <si>
    <t>Glyma.20G007100</t>
  </si>
  <si>
    <t>Glyma.07G089900</t>
  </si>
  <si>
    <t>Glyma.01G179600</t>
  </si>
  <si>
    <t>Glyma.08G140600</t>
  </si>
  <si>
    <t>Glyma.18G080300</t>
  </si>
  <si>
    <t>Glyma.07G267100</t>
  </si>
  <si>
    <t>Glyma.10G114600</t>
  </si>
  <si>
    <t>Glyma.09G186400</t>
  </si>
  <si>
    <t>Glyma.09G160900</t>
  </si>
  <si>
    <t>Glyma.09G279100</t>
  </si>
  <si>
    <t>Glyma.02G290000</t>
  </si>
  <si>
    <t>Glyma.20G114200</t>
  </si>
  <si>
    <t>Glyma.16G210300</t>
  </si>
  <si>
    <t>Glyma.08G238100</t>
  </si>
  <si>
    <t>Glyma.14G078600</t>
  </si>
  <si>
    <t>Glyma.16G133800</t>
  </si>
  <si>
    <t>Glyma.07G162900</t>
  </si>
  <si>
    <t>Glyma.15G243300</t>
  </si>
  <si>
    <t>Glyma.09G117400</t>
  </si>
  <si>
    <t>Glyma.11G122700</t>
  </si>
  <si>
    <t>Glyma.18G052400</t>
  </si>
  <si>
    <t>Glyma.02G083200</t>
  </si>
  <si>
    <t>Glyma.13G072100</t>
  </si>
  <si>
    <t>Glyma.05G022100</t>
  </si>
  <si>
    <t>Glyma.05G182800</t>
  </si>
  <si>
    <t>Glyma.13G261700</t>
  </si>
  <si>
    <t>Glyma.18G297200</t>
  </si>
  <si>
    <t>Glyma.13G265300</t>
  </si>
  <si>
    <t>Glyma.07G089800</t>
  </si>
  <si>
    <t>Glyma.13G262000</t>
  </si>
  <si>
    <t>Glyma.07G089700</t>
  </si>
  <si>
    <t>Glyma.10G203500</t>
  </si>
  <si>
    <t>Glyma.13G277100</t>
  </si>
  <si>
    <t>Glyma.20G189600</t>
  </si>
  <si>
    <t>Glyma.05G233200</t>
  </si>
  <si>
    <t>Glyma.06G238500</t>
  </si>
  <si>
    <t>Glyma.09G186500</t>
  </si>
  <si>
    <t>Glyma.20G188000</t>
  </si>
  <si>
    <t>Glyma.10G202400</t>
  </si>
  <si>
    <t>Glyma.04G035000</t>
  </si>
  <si>
    <t>Glyma.17G118100</t>
  </si>
  <si>
    <t>Glyma.17G015400</t>
  </si>
  <si>
    <t>Glyma.17G080500</t>
  </si>
  <si>
    <t>Glyma.12G191400</t>
  </si>
  <si>
    <t>Glyma.05G147100</t>
  </si>
  <si>
    <t>Glyma.08G140500</t>
  </si>
  <si>
    <t>Glyma.01G061100</t>
  </si>
  <si>
    <t>Glyma.20G147900</t>
  </si>
  <si>
    <t>Glyma.05G021800</t>
  </si>
  <si>
    <t>Glyma.08G104100</t>
  </si>
  <si>
    <t>Glyma.20G148000</t>
  </si>
  <si>
    <t>Glyma.09G186300</t>
  </si>
  <si>
    <t>Glyma.19G240800</t>
  </si>
  <si>
    <t>Glyma.09G186200</t>
  </si>
  <si>
    <t>Glyma.11G250200</t>
  </si>
  <si>
    <t>Glyma.18G223100</t>
  </si>
  <si>
    <t>Glyma.16G021200</t>
  </si>
  <si>
    <t>Glyma.10G296400</t>
  </si>
  <si>
    <t>Glyma.07G052300</t>
  </si>
  <si>
    <t>Glyma.02G236500</t>
  </si>
  <si>
    <t>Glyma.09G048900</t>
  </si>
  <si>
    <t>Glyma.14G205200</t>
  </si>
  <si>
    <t>Glyma.07G083000</t>
  </si>
  <si>
    <t>Glyma.09G049200</t>
  </si>
  <si>
    <t>Glyma.10G200800</t>
  </si>
  <si>
    <t>Glyma.13G051600</t>
  </si>
  <si>
    <t>Glyma.03G189900</t>
  </si>
  <si>
    <t>Glyma.09G049300</t>
  </si>
  <si>
    <t>Glyma.09G048700</t>
  </si>
  <si>
    <t>Glyma.17G246500</t>
  </si>
  <si>
    <t>Glyma.15G156100</t>
  </si>
  <si>
    <t>Glyma.05G019200</t>
  </si>
  <si>
    <t>Glyma.11G051800</t>
  </si>
  <si>
    <t>Glyma.09G049100</t>
  </si>
  <si>
    <t>Glyma.01G135200</t>
  </si>
  <si>
    <t>Glyma.04G035500</t>
  </si>
  <si>
    <t>Glyma.06G202300</t>
  </si>
  <si>
    <t>Glyma.13G285300</t>
  </si>
  <si>
    <t>Glyma.19G258700</t>
  </si>
  <si>
    <t>Glyma.13G068800</t>
  </si>
  <si>
    <t>Glyma.19G014600</t>
  </si>
  <si>
    <t>Glyma.03G031000</t>
  </si>
  <si>
    <t>Glyma.15G203500</t>
  </si>
  <si>
    <t>Glyma.03G021200</t>
  </si>
  <si>
    <t>Glyma.03G030900</t>
  </si>
  <si>
    <t>Glyma.11G074100</t>
  </si>
  <si>
    <t>Glyma.18G272300</t>
  </si>
  <si>
    <t>Glyma.04G035600</t>
  </si>
  <si>
    <t>Glyma.19G015300</t>
  </si>
  <si>
    <t>Glyma.11G175900</t>
  </si>
  <si>
    <t>Glyma.01G181800</t>
  </si>
  <si>
    <t>Glyma.02G119600</t>
  </si>
  <si>
    <t>Glyma.14G192500</t>
  </si>
  <si>
    <t>Glyma.01G181900</t>
  </si>
  <si>
    <t>Glyma.06G035400</t>
  </si>
  <si>
    <t>Glyma.16G090000</t>
  </si>
  <si>
    <t>Glyma.11G100100</t>
  </si>
  <si>
    <t>Glyma.19G033900</t>
  </si>
  <si>
    <t>Glyma.09G048800</t>
  </si>
  <si>
    <t>Glyma.20G002700</t>
  </si>
  <si>
    <t>Glyma.11G026200</t>
  </si>
  <si>
    <t>Glyma.19G014700</t>
  </si>
  <si>
    <t>Glyma.14G059900</t>
  </si>
  <si>
    <t>Glyma.06G035300</t>
  </si>
  <si>
    <t>Glyma.16G089900</t>
  </si>
  <si>
    <t>Glyma.01G175500</t>
  </si>
  <si>
    <t>Glyma.20G018600</t>
  </si>
  <si>
    <t>Glyma.07G010700</t>
  </si>
  <si>
    <t>Glyma.18G028300</t>
  </si>
  <si>
    <t>Glyma.03G029900</t>
  </si>
  <si>
    <t>Glyma.08G193900</t>
  </si>
  <si>
    <t>Glyma.02G057500</t>
  </si>
  <si>
    <t>Glyma.03G030400</t>
  </si>
  <si>
    <t>Glyma.16G008600</t>
  </si>
  <si>
    <t>Glyma.16G149300</t>
  </si>
  <si>
    <t>Glyma.03G030800</t>
  </si>
  <si>
    <t>Glyma.03G143700</t>
  </si>
  <si>
    <t>Glyma.03G142100</t>
  </si>
  <si>
    <t>Glyma.17G255900</t>
  </si>
  <si>
    <t>Glyma.19G144700</t>
  </si>
  <si>
    <t>Glyma.01G169200</t>
  </si>
  <si>
    <t>Glyma.19G146800</t>
  </si>
  <si>
    <t>Glyma.07G202300</t>
  </si>
  <si>
    <t>Glyma.08G250000</t>
  </si>
  <si>
    <t>Glyma.13G173500</t>
  </si>
  <si>
    <t>Glyma.03G142000</t>
  </si>
  <si>
    <t>Glyma.10G092500</t>
  </si>
  <si>
    <t>Glyma.11G060200</t>
  </si>
  <si>
    <t>Glyma.12G067100</t>
  </si>
  <si>
    <t>Glyma.15G135200</t>
  </si>
  <si>
    <t>Glyma.16G089700</t>
  </si>
  <si>
    <t>Glyma.07G069500</t>
  </si>
  <si>
    <t>Glyma.13G120500</t>
  </si>
  <si>
    <t>Glyma.03G160100</t>
  </si>
  <si>
    <t>Glyma.03G160200</t>
  </si>
  <si>
    <t>Glyma.01G216900</t>
  </si>
  <si>
    <t>Glyma.02G256800</t>
  </si>
  <si>
    <t>Glyma.03G160300</t>
  </si>
  <si>
    <t>Glyma.05G003100</t>
  </si>
  <si>
    <t>Glyma.16G131200</t>
  </si>
  <si>
    <t>Glyma.19G003600</t>
  </si>
  <si>
    <t>Glyma.03G077800</t>
  </si>
  <si>
    <t>Glyma.07G220500</t>
  </si>
  <si>
    <t>Glyma.20G004700</t>
  </si>
  <si>
    <t>Glyma.01G112400</t>
  </si>
  <si>
    <t>Glyma.18G239900</t>
  </si>
  <si>
    <t>Glyma.11G185700</t>
  </si>
  <si>
    <t>Glyma.12G087200</t>
  </si>
  <si>
    <t>Glyma.11G067700</t>
  </si>
  <si>
    <t>Glyma.08G350800</t>
  </si>
  <si>
    <t>Glyma.07G039800</t>
  </si>
  <si>
    <t>Glyma.03G193500</t>
  </si>
  <si>
    <t>Glyma.09G252800</t>
  </si>
  <si>
    <t>Glyma.19G090800</t>
  </si>
  <si>
    <t>Glyma.03G122300</t>
  </si>
  <si>
    <t>Glyma.11G016200</t>
  </si>
  <si>
    <t>Glyma.19G126000</t>
  </si>
  <si>
    <t>Glyma.03G122000</t>
  </si>
  <si>
    <t>-</t>
  </si>
  <si>
    <t>0.5hpi</t>
  </si>
  <si>
    <t>3hpi</t>
  </si>
  <si>
    <t>6hpi</t>
  </si>
  <si>
    <t>12hpi</t>
  </si>
  <si>
    <t>Conrad</t>
  </si>
  <si>
    <t>Sloan</t>
  </si>
  <si>
    <t>CYP712</t>
  </si>
  <si>
    <t>CYP706</t>
  </si>
  <si>
    <t>CYP707</t>
  </si>
  <si>
    <t>CYP714</t>
  </si>
  <si>
    <t>CYP716</t>
  </si>
  <si>
    <t>CYP71</t>
  </si>
  <si>
    <t>CYP72</t>
  </si>
  <si>
    <t>CYP734</t>
  </si>
  <si>
    <t>CYP736</t>
  </si>
  <si>
    <t>CYP73</t>
  </si>
  <si>
    <t>CYP74</t>
  </si>
  <si>
    <t>CYP75</t>
  </si>
  <si>
    <t>CYP76</t>
  </si>
  <si>
    <t>CYP77</t>
  </si>
  <si>
    <t>CYP78</t>
  </si>
  <si>
    <t>CYP81</t>
  </si>
  <si>
    <t>CYP82</t>
  </si>
  <si>
    <t>CYP83</t>
  </si>
  <si>
    <t>CYP84</t>
  </si>
  <si>
    <t>CYP85</t>
  </si>
  <si>
    <t>CYP86</t>
  </si>
  <si>
    <t>CYP90</t>
  </si>
  <si>
    <t>CYP92</t>
  </si>
  <si>
    <t>CYP93</t>
  </si>
  <si>
    <t>CYP94</t>
  </si>
  <si>
    <t>CYP96</t>
  </si>
  <si>
    <t>CYP97</t>
  </si>
  <si>
    <t>CYP704</t>
  </si>
  <si>
    <t>CYP710</t>
  </si>
  <si>
    <t>CYP711</t>
  </si>
  <si>
    <t>CYP720</t>
  </si>
  <si>
    <t>CYP722</t>
  </si>
  <si>
    <t>CYP79</t>
  </si>
  <si>
    <t>CYP87</t>
  </si>
  <si>
    <t>CYP89</t>
  </si>
  <si>
    <t>Gene Id</t>
  </si>
  <si>
    <t>CYP51</t>
  </si>
  <si>
    <t>CYP701</t>
  </si>
  <si>
    <t>CYP715</t>
  </si>
  <si>
    <t>CYP721</t>
  </si>
  <si>
    <t>CYP728</t>
  </si>
  <si>
    <t>CYP735</t>
  </si>
  <si>
    <t>CYP88</t>
  </si>
  <si>
    <t>CYP98</t>
  </si>
  <si>
    <t>CYP733</t>
  </si>
  <si>
    <t>Bioproject ID</t>
  </si>
  <si>
    <t>Cultivars Used</t>
  </si>
  <si>
    <t>Type of Tissue used</t>
  </si>
  <si>
    <t>Reference</t>
  </si>
  <si>
    <t>Williams</t>
  </si>
  <si>
    <t>Hypocotyl</t>
  </si>
  <si>
    <t>24hpi (hours post inoculation)</t>
  </si>
  <si>
    <t>(Li et al., 2016)</t>
  </si>
  <si>
    <t>Harosoy63 and William82</t>
  </si>
  <si>
    <t>Imbibed seeds of Harosoy63 and Hairy roots of William82</t>
  </si>
  <si>
    <t>(Jahan et al., 2020)</t>
  </si>
  <si>
    <t>Williams and its NILs having Rps1-a, Rps1-b, 1-c and 1-k Rps3-a, 3-b, 3-c, 4, 5, and 6</t>
  </si>
  <si>
    <t>24 hpi</t>
  </si>
  <si>
    <t>(Lin et al., 2014)</t>
  </si>
  <si>
    <t>Williams 82</t>
  </si>
  <si>
    <t>Roots</t>
  </si>
  <si>
    <t>0.5, 3, 6 and 12hpi</t>
  </si>
  <si>
    <t>(Jing et al., 2016)</t>
  </si>
  <si>
    <t>24hpi</t>
  </si>
  <si>
    <t>Conrad, Sloan and their RILs</t>
  </si>
  <si>
    <t>Glyma.08G140400</t>
  </si>
  <si>
    <t>Glyma.03G030600</t>
  </si>
  <si>
    <t>Glyma.11G228900</t>
  </si>
  <si>
    <t>Glyma.12G067000</t>
  </si>
  <si>
    <t>Glyma.13G052900</t>
  </si>
  <si>
    <t>Glyma.09G218600</t>
  </si>
  <si>
    <t>Glyma.06G052700</t>
  </si>
  <si>
    <t>Glyma.10G234700</t>
  </si>
  <si>
    <t>Glyma.15G245300</t>
  </si>
  <si>
    <t>Glyma.05G021900</t>
  </si>
  <si>
    <t>Glyma.19G015200</t>
  </si>
  <si>
    <t>Glyma.19G162100</t>
  </si>
  <si>
    <t>21 Common genes DEGs in all bioprojects</t>
  </si>
  <si>
    <t>Bold ones are already characterized</t>
  </si>
  <si>
    <t>Up</t>
  </si>
  <si>
    <t>Down</t>
  </si>
  <si>
    <t>Common genes among bioprojects</t>
  </si>
  <si>
    <t>Characterized or not</t>
  </si>
  <si>
    <t>Reported for organ growth</t>
  </si>
  <si>
    <t>Flavonoid Metabolism</t>
  </si>
  <si>
    <t>Characterized</t>
  </si>
  <si>
    <t>Jasmonic Acid and Ethylene Signaling Pathway</t>
  </si>
  <si>
    <t>Phenylpropanoid Pathway (Camaxlin Biosynthesis)</t>
  </si>
  <si>
    <t>Brassinosteroid biosynthetic</t>
  </si>
  <si>
    <t>Phenylpropanoid Pathway (C4H)</t>
  </si>
  <si>
    <t>Phenylpropanoid Pathway</t>
  </si>
  <si>
    <t>Metabolism of both natural and xenobiotic compounds/Sesquiterpene Biosynthesis santalols and bergamotol</t>
  </si>
  <si>
    <t>Phenylpropanoid Pathway (F3'H, F3',5' H)</t>
  </si>
  <si>
    <t>Phytoalexin (Aucuparin) Biosynthesis in Apple</t>
  </si>
  <si>
    <t>Strigolactone signaling pathway and may be implicated in synthesis of carotenoid-derived branch regulators</t>
  </si>
  <si>
    <t>Oxime Biosynthesis</t>
  </si>
  <si>
    <t>Reported for Wax biosynthesis</t>
  </si>
  <si>
    <t>Jasmonoyl-isoleucine for catabolic turnover</t>
  </si>
  <si>
    <t>Resin acid biosynthesis</t>
  </si>
  <si>
    <t>Stigmasterol conversion that help in plant-pathogen interactions</t>
  </si>
  <si>
    <t>May play a defensive role against soil-borne pests that affect roots (Allene oxide synthase 3)</t>
  </si>
  <si>
    <t>Anther cutin biosynthesis and pollen exine formation</t>
  </si>
  <si>
    <t>ABA 8’-hydroxylase</t>
  </si>
  <si>
    <t>Biosynthesis of Carotenoids</t>
  </si>
  <si>
    <t>In potato tubers take part in the synthesis of cutin and suberin monomers</t>
  </si>
  <si>
    <t>Ferulate-5-hydroxylase (F5H), regulate sinapine accumulation</t>
  </si>
  <si>
    <t>BRs inactivation</t>
  </si>
  <si>
    <t>Confers tolerance to acetolactate synthase-inhibiting herbicides in Arabidopsis and rice</t>
  </si>
  <si>
    <t>Key regulator of flower maturation, synchronizing petal expansion and volatile emission</t>
  </si>
  <si>
    <t>Synthesis of gossypol and related sesquiterpene</t>
  </si>
  <si>
    <t>Gibberellin metabolic</t>
  </si>
  <si>
    <t>Gibberellin Biosynthesis</t>
  </si>
  <si>
    <t>Chlorophyll breakdown</t>
  </si>
  <si>
    <t>Suberin Biosynthesis</t>
  </si>
  <si>
    <t>In Arabidopsis encode cytokinin hydroxylases, which catalyze the biosynthesis of trans-zeatins</t>
  </si>
  <si>
    <t>triterpenoid biosynthesis</t>
  </si>
  <si>
    <t>biosynthesis of the cyanogenic glucoside</t>
  </si>
  <si>
    <t>Synthesis of antimicrobial triterpenes</t>
  </si>
  <si>
    <t>Gibberellin metabolic Pathways</t>
  </si>
  <si>
    <t>Synthesis of suberin phenolic monomers</t>
  </si>
  <si>
    <t>Predicted Function</t>
  </si>
  <si>
    <t>24 and 48hpi</t>
  </si>
  <si>
    <t xml:space="preserve"> List of differntially expressed GmP450s in all five RNA-seq databset analysis. Different colour given to different dataset along with pattern of expression of particular gene has been also mentioned with U &amp; D letters depicting up and down regulation respectively.</t>
  </si>
  <si>
    <t>GmP450 Family</t>
  </si>
  <si>
    <t>Fold Change (inoculated over mock)</t>
  </si>
  <si>
    <t>Up or Down regulation</t>
  </si>
  <si>
    <t>Fold Change in Williams82 cultivar (induction over mock) at hours post inoculation (hpi)</t>
  </si>
  <si>
    <t>Fold Change in Different Cultivars  (Infected over mock)</t>
  </si>
  <si>
    <t>Fold Change (induction over water)</t>
  </si>
  <si>
    <t>FC (W82_Hairy_Roots_induction over water_24h)</t>
  </si>
  <si>
    <t>FC (Harasoy63_Seeds_induction over water_48h)</t>
  </si>
  <si>
    <t>Fold Change in Williams cultivar (Induction over mock) at 24h</t>
  </si>
  <si>
    <t>PRJNA574764</t>
  </si>
  <si>
    <t>PI 449459 &amp;Misty</t>
  </si>
  <si>
    <t>0, 4, 7, 14, 21 dpi</t>
  </si>
  <si>
    <t>(de Ronne et al., 2020)</t>
  </si>
  <si>
    <t>Time Points for Sample Collection</t>
  </si>
  <si>
    <t>Up/Down</t>
  </si>
  <si>
    <t>Misty-4dpi (I/C)</t>
  </si>
  <si>
    <t>Misty-7dpi (I/C)</t>
  </si>
  <si>
    <t>Misty-14dpi (I/C)</t>
  </si>
  <si>
    <t>PI 449459-7dpi (I/C)</t>
  </si>
  <si>
    <t>PI 449459-14dpi (I/C)</t>
  </si>
  <si>
    <t>PI 449459-21dpi (I/C)</t>
  </si>
  <si>
    <t>PI 449459-4dpi (I/C)</t>
  </si>
  <si>
    <t>Glyma.12G239100</t>
  </si>
  <si>
    <t>Glyma.07G218200</t>
  </si>
  <si>
    <t>Glyma.07G194300</t>
  </si>
  <si>
    <t>Glyma.09G142200</t>
  </si>
  <si>
    <t>Glyma.09G142900</t>
  </si>
  <si>
    <t>Glyma.16G195500</t>
  </si>
  <si>
    <t>Glyma.01G179700</t>
  </si>
  <si>
    <t>Glyma.02G156100</t>
  </si>
  <si>
    <t>Glyma.14G117200</t>
  </si>
  <si>
    <t>Glyma.17G007200</t>
  </si>
  <si>
    <t>Glyma.02G298800</t>
  </si>
  <si>
    <t>Glyma.17G077700</t>
  </si>
  <si>
    <t>Glyma.11G108300</t>
  </si>
  <si>
    <t>Glyma.07G258800</t>
  </si>
  <si>
    <t>Glyma.11G197400</t>
  </si>
  <si>
    <t>Glyma.13G068500</t>
  </si>
  <si>
    <t>Glyma.18G100500</t>
  </si>
  <si>
    <t>Glyma.20G018800</t>
  </si>
  <si>
    <t>Glyma.20G018900</t>
  </si>
  <si>
    <t>Glyma.10G092600</t>
  </si>
  <si>
    <t>Glyma.17G249400</t>
  </si>
  <si>
    <t>Glyma.06G215200</t>
  </si>
  <si>
    <t>Glyma.08G365000</t>
  </si>
  <si>
    <t>Glyma.06G310800</t>
  </si>
  <si>
    <t>Glyma.16G109300</t>
  </si>
  <si>
    <t>Glyma.17G242200</t>
  </si>
  <si>
    <t>Glyma.08G125100</t>
  </si>
  <si>
    <t>Glyma.02G287300</t>
  </si>
  <si>
    <t>Glyma.02G051600</t>
  </si>
  <si>
    <t>Glyma.07G083200</t>
  </si>
  <si>
    <t>Glyma.16G057100</t>
  </si>
  <si>
    <t>Glyma.19G057300</t>
  </si>
  <si>
    <t>CYP727</t>
  </si>
  <si>
    <t>CYP718</t>
  </si>
  <si>
    <t>Fold Change in cultivars (Induction over mock) at different time points</t>
  </si>
  <si>
    <t>Glyma.11G197300</t>
  </si>
  <si>
    <t>Glyma.13G173401</t>
  </si>
  <si>
    <t>Glyma.17G125300</t>
  </si>
  <si>
    <t>Glyma.08G327200</t>
  </si>
  <si>
    <t>Glyma.08G326900</t>
  </si>
  <si>
    <t>Glyma.07G159800</t>
  </si>
  <si>
    <t>Glyma.20G041700</t>
  </si>
  <si>
    <t>Glyma.08G089400</t>
  </si>
  <si>
    <t>Glyma.11G060100</t>
  </si>
  <si>
    <t>Glyma.06G035200</t>
  </si>
  <si>
    <t>Glyma.11G168428</t>
  </si>
  <si>
    <t>Glyma.03G031400</t>
  </si>
  <si>
    <t>Glyma.13G262100</t>
  </si>
  <si>
    <t>Glyma.15G244250</t>
  </si>
  <si>
    <t>Glyma.04G030100</t>
  </si>
  <si>
    <t>Glyma.16G068100</t>
  </si>
  <si>
    <t>CYP724</t>
  </si>
  <si>
    <t>Glyma.03G008100</t>
  </si>
  <si>
    <t>Glyma.09G029400</t>
  </si>
  <si>
    <t>Glyma.13G152202</t>
  </si>
  <si>
    <t>Glyma.05G003200</t>
  </si>
  <si>
    <t>Glyma.13G147500</t>
  </si>
  <si>
    <t>Inoculated - Rps1-a</t>
  </si>
  <si>
    <t>Inoculated - Rps1-b</t>
  </si>
  <si>
    <t>Inoculated - Rps1-c</t>
  </si>
  <si>
    <t>Inoculated - Rps1-k</t>
  </si>
  <si>
    <t>Inoculated - Rps3-a</t>
  </si>
  <si>
    <t>Inoculated - Rps3-b</t>
  </si>
  <si>
    <t>Inoculated - Rps3-c</t>
  </si>
  <si>
    <t>Inoculated - Rps4</t>
  </si>
  <si>
    <t>Inoculated - Rps5</t>
  </si>
  <si>
    <t>Inoculated - Rps6</t>
  </si>
  <si>
    <t>Inoculated - Williams</t>
  </si>
  <si>
    <t>GmP450 family</t>
  </si>
  <si>
    <t>Common genes among bioprojects - PRJNA210431, uniq, 1</t>
  </si>
  <si>
    <t>Common genes among bioprojects - PRJNA318321, uniq, 4</t>
  </si>
  <si>
    <t>Common genes among bioprojects - PRJNA324419, uniq, 2</t>
  </si>
  <si>
    <t>Common genes among bioprojects - PRJNA544432, uniq, 5</t>
  </si>
  <si>
    <t>Common genes among bioprojects - PRJNA574764, uniq, 41</t>
  </si>
  <si>
    <t>Common genes among bioprojects - PRJNA210431,  PRJNA318321,  PRJNA324419,  PRJNA574764-common.11</t>
  </si>
  <si>
    <t>Common genes among bioprojects - PRJNA210431,  PRJNA318321,  PRJNA478334,  PRJNA324419,  PRJNA574764-common.7</t>
  </si>
  <si>
    <t>Common genes among bioprojects - PRJNA210431,  PRJNA318321,  PRJNA478334,  PRJNA574764-common.2</t>
  </si>
  <si>
    <t>Common genes among bioprojects - PRJNA210431,  PRJNA318321,  PRJNA544432,  PRJNA324419,  PRJNA574764-common.15</t>
  </si>
  <si>
    <t>Common genes among bioprojects - PRJNA210431,  PRJNA318321,  PRJNA544432,  PRJNA478334,  PRJNA324419,  PRJNA574764-common.21</t>
  </si>
  <si>
    <t>Common genes among bioprojects - PRJNA210431,  PRJNA318321,  PRJNA544432,  PRJNA478334,  PRJNA574764-common.2</t>
  </si>
  <si>
    <t>Common genes among bioprojects - PRJNA210431,  PRJNA318321,  PRJNA544432,  PRJNA574764-common.2</t>
  </si>
  <si>
    <t>Common genes among bioprojects - PRJNA210431,  PRJNA318321,  PRJNA574764-common.9</t>
  </si>
  <si>
    <t>Common genes among bioprojects - PRJNA210431,  PRJNA318321-common.2</t>
  </si>
  <si>
    <t>Common genes among bioprojects - PRJNA210431,  PRJNA324419,  PRJNA574764-common.3</t>
  </si>
  <si>
    <t>Common genes among bioprojects - PRJNA210431,  PRJNA324419-common.3</t>
  </si>
  <si>
    <t>Common genes among bioprojects - PRJNA210431,  PRJNA478334,  PRJNA324419,  PRJNA574764-common.1</t>
  </si>
  <si>
    <t>Common genes among bioprojects - PRJNA210431,  PRJNA478334,  PRJNA574764-common.1</t>
  </si>
  <si>
    <t>Common genes among bioprojects - PRJNA210431,  PRJNA544432,  PRJNA324419,  PRJNA574764-common.3</t>
  </si>
  <si>
    <t>Common genes among bioprojects - PRJNA210431,  PRJNA544432,  PRJNA324419-common.1</t>
  </si>
  <si>
    <t>Common genes among bioprojects - PRJNA210431,  PRJNA544432,  PRJNA478334,  PRJNA324419,  PRJNA574764-common.1</t>
  </si>
  <si>
    <t>Common genes among bioprojects - PRJNA210431,  PRJNA544432,  PRJNA478334,  PRJNA574764-common.1</t>
  </si>
  <si>
    <t>Common genes among bioprojects - PRJNA210431,  PRJNA544432,  PRJNA574764-common.1</t>
  </si>
  <si>
    <t>Common genes among bioprojects - PRJNA210431,  PRJNA544432-common.1</t>
  </si>
  <si>
    <t>Common genes among bioprojects - PRJNA210431,  PRJNA574764-common.5</t>
  </si>
  <si>
    <t>Common genes among bioprojects - PRJNA318321,  PRJNA324419,  PRJNA574764-common.12</t>
  </si>
  <si>
    <t>Common genes among bioprojects - PRJNA318321,  PRJNA324419-common.1</t>
  </si>
  <si>
    <t>Common genes among bioprojects - PRJNA318321,  PRJNA478334,  PRJNA324419,  PRJNA574764-common.6</t>
  </si>
  <si>
    <t>Common genes among bioprojects - PRJNA318321,  PRJNA478334,  PRJNA574764-common.9</t>
  </si>
  <si>
    <t>Common genes among bioprojects - PRJNA318321,  PRJNA478334-common.2</t>
  </si>
  <si>
    <t>Common genes among bioprojects - PRJNA318321,  PRJNA544432,  PRJNA324419,  PRJNA574764-common.2</t>
  </si>
  <si>
    <t>Common genes among bioprojects - PRJNA318321,  PRJNA544432,  PRJNA324419-common.1</t>
  </si>
  <si>
    <t>Common genes among bioprojects - PRJNA318321,  PRJNA544432,  PRJNA478334,  PRJNA574764-common.10</t>
  </si>
  <si>
    <t>Common genes among bioprojects - PRJNA318321,  PRJNA544432,  PRJNA478334-common.1</t>
  </si>
  <si>
    <t>Common genes among bioprojects - PRJNA318321,  PRJNA544432,  PRJNA574764-common.14</t>
  </si>
  <si>
    <t>Common genes among bioprojects - PRJNA318321,  PRJNA544432-common.1</t>
  </si>
  <si>
    <t>Common genes among bioprojects - PRJNA318321,  PRJNA574764-common.42</t>
  </si>
  <si>
    <t>Common genes among bioprojects - PRJNA324419,  PRJNA574764-common.4</t>
  </si>
  <si>
    <t>Common genes among bioprojects - PRJNA478334,  PRJNA324419,  PRJNA574764-common.2</t>
  </si>
  <si>
    <t>Common genes among bioprojects - PRJNA478334,  PRJNA574764-common.4</t>
  </si>
  <si>
    <t>Common genes among bioprojects - PRJNA544432,  PRJNA324419,  PRJNA574764-common.1</t>
  </si>
  <si>
    <t>Common genes among bioprojects - PRJNA544432,  PRJNA478334,  PRJNA324419,  PRJNA574764-common.1</t>
  </si>
  <si>
    <t>Common genes among bioprojects - PRJNA544432,  PRJNA478334,  PRJNA574764-common.4</t>
  </si>
  <si>
    <t>Common genes among bioprojects - PRJNA544432,  PRJNA574764-common.13</t>
  </si>
  <si>
    <t>Reported in plant defence response (terpenoid defense)</t>
  </si>
  <si>
    <t>Terpenoid biosynthesis</t>
  </si>
  <si>
    <t>Strigolactone biosynthesis</t>
  </si>
  <si>
    <t>Brassinosteroid biosynthesis</t>
  </si>
  <si>
    <t>Fold change</t>
  </si>
  <si>
    <t>P-value</t>
  </si>
  <si>
    <t>Differential gene expression while controlling for genotype</t>
  </si>
  <si>
    <t>p-value (W82_Hairy_Roots_induction over water_24h)</t>
  </si>
  <si>
    <t>p-value (Harasoy63_Seeds_induction over water_48h)</t>
  </si>
  <si>
    <t>Inoculated vs. Mock - P-value</t>
  </si>
  <si>
    <t>Inoculated vs. Mock  Fold change</t>
  </si>
  <si>
    <t>Differential expression while controlling for genotype</t>
  </si>
  <si>
    <t>FC</t>
  </si>
  <si>
    <t>p-value</t>
  </si>
  <si>
    <t>This Bioproject involves two soybean cultivars and experiment involved multiple biological replicates therefor genes showing fold change more than 2 or less than 0.5 with p-value less than 0.05 in any cultivar was selected as differnetially expressed and choosen for analysis.</t>
  </si>
  <si>
    <t>Harasoy63_Seeds_induction over water_48h</t>
  </si>
  <si>
    <t>W82_Hairy_Roots_induction over water_24h</t>
  </si>
  <si>
    <t>For RNAseq analysis sequencing reads: single or paired reads are uploaded seperately, trimmed, mapped on william82 v4 genome and counted using the default parameters. The pipeline counts both paired and single mapped reads as one. For differential expression analysis different stragtegies were used based on the Bioproject as described below.</t>
  </si>
  <si>
    <t>This Bioproject involves two soybean cultivars tested at different time points and experiment involved multiple biological replicates therefore genes showing fold change more than 2 or less than 0.5 with p-value less than 0.05 in any cultivar or at any time point were choosen for analysis.</t>
  </si>
  <si>
    <t>This Bioproject involves reads from soybean cultivar Williams and its NILs. Because of lack of biologal replicates, all the infected lines were used as treated group and all control lines used as control group and differtial expression analysis tool of CLC workbench was used while controlling for genotypes where genotypes correspond to different soybean lines. Genes showing fold change more than 2 or less than 0.5 and p-value less than 0.05 were selected as differnetially expressed and choosen for analysis.</t>
  </si>
  <si>
    <t>This Bioproject involves reads from one cultivar at different time points but because of absence of biological replicates no p-value were calculated and genes showing fold change more than 2 or less than 0.5 at any time point were selected as differentially expressed and choosen for analysis.</t>
  </si>
  <si>
    <t xml:space="preserve">This Bioproject involves reads from soybean cultivars Conrad and Slaon and 93 RILs from Conrad x Sloan F9:11 mapping population. Because of lack of biologal replicates all the infected lines were used as treated group and all control lines used as control group and differtial expression analysis tool of CLC workbench was used while controlling for genotypes where genotypes correspond to different soybean lines. Genes showing fold change more than 2 or less than 0.5 and p-value less then 0.05 were selected as differentially expressed and choosen for analysis. </t>
  </si>
  <si>
    <t>This Bioproject involves reads from soybean cultivar Williams without any biological replicates. No p-value were calculated and genes showing fold change more than 2 or less than 0.5 were selected as differnetially expressed and choosen for analysis.</t>
  </si>
  <si>
    <t>All the RNA-seq and differential expression analysis was performed using the CLC Genomics Workbench version 22.0  https://resources.qiagenbioinformatics.com/manuals/clcgenomicsworkbench/current/User_Manual.pdf</t>
  </si>
  <si>
    <t>The CLC Genomic Workbench uses multi-factorial statistics based on a negative binomial Generalized Linear Model (GLM) to calculate the differential expression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</si>
</sst>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b/>
      <sz val="11"/>
      <color theme="1"/>
      <name val="Calibri"/>
      <family val="2"/>
      <scheme val="minor"/>
    </font>
    <font>
      <sz val="12"/>
      <color theme="1"/>
      <name val="Times New Roman"/>
      <family val="1"/>
    </font>
    <font>
      <sz val="11"/>
      <color rgb="FF9C0006"/>
      <name val="Calibri"/>
      <family val="2"/>
      <scheme val="minor"/>
    </font>
    <font>
      <b/>
      <sz val="12"/>
      <color theme="1"/>
      <name val="Times New Roman"/>
      <family val="1"/>
    </font>
    <font>
      <sz val="11"/>
      <color theme="1"/>
      <name val="Times New Roman"/>
      <family val="1"/>
    </font>
    <font>
      <b/>
      <sz val="14"/>
      <color theme="1"/>
      <name val="Times New Roman"/>
      <family val="1"/>
    </font>
    <font>
      <b/>
      <i/>
      <sz val="12"/>
      <color theme="1"/>
      <name val="Times New Roman"/>
      <family val="1"/>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mbria"/>
      <family val="2"/>
      <scheme val="major"/>
    </font>
    <font>
      <i/>
      <sz val="12"/>
      <color theme="1"/>
      <name val="Times New Roman"/>
      <family val="1"/>
    </font>
    <font>
      <sz val="14"/>
      <color theme="1"/>
      <name val="Times New Roman"/>
      <family val="1"/>
    </font>
    <font>
      <sz val="14"/>
      <color theme="1"/>
      <name val="Calibri"/>
      <family val="2"/>
      <scheme val="minor"/>
    </font>
    <font>
      <sz val="12"/>
      <color rgb="FF212121"/>
      <name val="Times New Roman"/>
      <family val="1"/>
    </font>
    <font>
      <sz val="12"/>
      <color rgb="FF9C6500"/>
      <name val="Times New Roman"/>
      <family val="1"/>
    </font>
    <font>
      <sz val="12"/>
      <color rgb="FF9C0006"/>
      <name val="Times New Roman"/>
      <family val="1"/>
    </font>
  </fonts>
  <fills count="39">
    <fill>
      <patternFill patternType="none"/>
    </fill>
    <fill>
      <patternFill patternType="gray125"/>
    </fill>
    <fill>
      <patternFill patternType="solid">
        <fgColor theme="3"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rgb="FFFFC7CE"/>
      </patternFill>
    </fill>
    <fill>
      <patternFill patternType="solid">
        <fgColor rgb="FFC6EF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59999389629810485"/>
        <bgColor indexed="64"/>
      </patternFill>
    </fill>
  </fills>
  <borders count="62">
    <border>
      <left/>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s>
  <cellStyleXfs count="42">
    <xf numFmtId="0" fontId="0" fillId="0" borderId="0"/>
    <xf numFmtId="0" fontId="3" fillId="7" borderId="0" applyNumberFormat="0" applyBorder="0" applyAlignment="0" applyProtection="0"/>
    <xf numFmtId="0" fontId="9" fillId="0" borderId="14" applyNumberFormat="0" applyFill="0" applyAlignment="0" applyProtection="0"/>
    <xf numFmtId="0" fontId="10" fillId="0" borderId="15" applyNumberFormat="0" applyFill="0" applyAlignment="0" applyProtection="0"/>
    <xf numFmtId="0" fontId="11" fillId="0" borderId="16" applyNumberFormat="0" applyFill="0" applyAlignment="0" applyProtection="0"/>
    <xf numFmtId="0" fontId="11" fillId="0" borderId="0" applyNumberFormat="0" applyFill="0" applyBorder="0" applyAlignment="0" applyProtection="0"/>
    <xf numFmtId="0" fontId="12" fillId="8" borderId="0" applyNumberFormat="0" applyBorder="0" applyAlignment="0" applyProtection="0"/>
    <xf numFmtId="0" fontId="13" fillId="9" borderId="0" applyNumberFormat="0" applyBorder="0" applyAlignment="0" applyProtection="0"/>
    <xf numFmtId="0" fontId="14" fillId="10" borderId="17" applyNumberFormat="0" applyAlignment="0" applyProtection="0"/>
    <xf numFmtId="0" fontId="15" fillId="11" borderId="18" applyNumberFormat="0" applyAlignment="0" applyProtection="0"/>
    <xf numFmtId="0" fontId="16" fillId="11" borderId="17" applyNumberFormat="0" applyAlignment="0" applyProtection="0"/>
    <xf numFmtId="0" fontId="17" fillId="0" borderId="19" applyNumberFormat="0" applyFill="0" applyAlignment="0" applyProtection="0"/>
    <xf numFmtId="0" fontId="18" fillId="12" borderId="20" applyNumberFormat="0" applyAlignment="0" applyProtection="0"/>
    <xf numFmtId="0" fontId="19" fillId="0" borderId="0" applyNumberFormat="0" applyFill="0" applyBorder="0" applyAlignment="0" applyProtection="0"/>
    <xf numFmtId="0" fontId="8" fillId="13" borderId="21" applyNumberFormat="0" applyFont="0" applyAlignment="0" applyProtection="0"/>
    <xf numFmtId="0" fontId="20" fillId="0" borderId="0" applyNumberFormat="0" applyFill="0" applyBorder="0" applyAlignment="0" applyProtection="0"/>
    <xf numFmtId="0" fontId="1" fillId="0" borderId="22" applyNumberFormat="0" applyFill="0" applyAlignment="0" applyProtection="0"/>
    <xf numFmtId="0" fontId="21"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21" fillId="33" borderId="0" applyNumberFormat="0" applyBorder="0" applyAlignment="0" applyProtection="0"/>
    <xf numFmtId="0" fontId="21" fillId="34" borderId="0" applyNumberFormat="0" applyBorder="0" applyAlignment="0" applyProtection="0"/>
    <xf numFmtId="0" fontId="8" fillId="35" borderId="0" applyNumberFormat="0" applyBorder="0" applyAlignment="0" applyProtection="0"/>
    <xf numFmtId="0" fontId="8" fillId="36" borderId="0" applyNumberFormat="0" applyBorder="0" applyAlignment="0" applyProtection="0"/>
    <xf numFmtId="0" fontId="21" fillId="37" borderId="0" applyNumberFormat="0" applyBorder="0" applyAlignment="0" applyProtection="0"/>
    <xf numFmtId="0" fontId="22" fillId="0" borderId="0" applyNumberFormat="0" applyFill="0" applyBorder="0" applyAlignment="0" applyProtection="0"/>
  </cellStyleXfs>
  <cellXfs count="199">
    <xf numFmtId="0" fontId="0" fillId="0" borderId="0" xfId="0"/>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5" xfId="0" applyFont="1" applyBorder="1" applyAlignment="1">
      <alignment horizontal="center" vertical="center"/>
    </xf>
    <xf numFmtId="0" fontId="1" fillId="0" borderId="0" xfId="0" applyFont="1"/>
    <xf numFmtId="0" fontId="0" fillId="0" borderId="0" xfId="0"/>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0" borderId="0" xfId="0" applyFont="1"/>
    <xf numFmtId="0" fontId="2" fillId="0" borderId="0" xfId="0" applyFont="1"/>
    <xf numFmtId="0" fontId="0" fillId="0" borderId="0" xfId="0" applyAlignment="1">
      <alignment horizontal="center" vertical="center"/>
    </xf>
    <xf numFmtId="0" fontId="6" fillId="3" borderId="2" xfId="0" applyFont="1" applyFill="1" applyBorder="1"/>
    <xf numFmtId="0" fontId="2" fillId="2" borderId="2" xfId="0" applyFont="1" applyFill="1" applyBorder="1"/>
    <xf numFmtId="0" fontId="2" fillId="4" borderId="2" xfId="0" applyFont="1" applyFill="1" applyBorder="1"/>
    <xf numFmtId="0" fontId="6" fillId="4" borderId="2" xfId="0" applyFont="1" applyFill="1" applyBorder="1"/>
    <xf numFmtId="0" fontId="2" fillId="4" borderId="2" xfId="0" applyFont="1" applyFill="1" applyBorder="1" applyAlignment="1">
      <alignment horizontal="center" vertical="center"/>
    </xf>
    <xf numFmtId="0" fontId="4" fillId="0" borderId="0" xfId="0" applyFont="1"/>
    <xf numFmtId="0" fontId="2" fillId="0" borderId="0" xfId="0" applyFont="1" applyBorder="1"/>
    <xf numFmtId="0" fontId="4" fillId="0" borderId="8" xfId="0" applyFont="1" applyBorder="1"/>
    <xf numFmtId="0" fontId="7" fillId="0" borderId="0" xfId="0" applyFont="1"/>
    <xf numFmtId="0" fontId="2" fillId="0" borderId="3" xfId="0" applyFont="1" applyBorder="1" applyAlignment="1">
      <alignment horizontal="center" vertical="center"/>
    </xf>
    <xf numFmtId="0" fontId="2" fillId="0" borderId="4" xfId="0" applyFont="1" applyBorder="1" applyAlignment="1">
      <alignment horizontal="center" vertical="center" wrapText="1"/>
    </xf>
    <xf numFmtId="0" fontId="23" fillId="0" borderId="0" xfId="0" applyFont="1"/>
    <xf numFmtId="0" fontId="24" fillId="3" borderId="2" xfId="0" applyFont="1" applyFill="1" applyBorder="1"/>
    <xf numFmtId="0" fontId="25" fillId="0" borderId="0" xfId="0" applyFont="1"/>
    <xf numFmtId="0" fontId="2" fillId="3" borderId="13" xfId="0" applyFont="1" applyFill="1" applyBorder="1" applyAlignment="1">
      <alignment horizontal="center" vertical="center"/>
    </xf>
    <xf numFmtId="0" fontId="2" fillId="3" borderId="13" xfId="0" applyFont="1" applyFill="1" applyBorder="1" applyAlignment="1">
      <alignment horizontal="center" vertical="center" wrapText="1"/>
    </xf>
    <xf numFmtId="0" fontId="2" fillId="0" borderId="25" xfId="0" applyFont="1" applyBorder="1"/>
    <xf numFmtId="0" fontId="2" fillId="0" borderId="28" xfId="0" applyFont="1" applyBorder="1"/>
    <xf numFmtId="0" fontId="2" fillId="0" borderId="29" xfId="0" applyFont="1" applyBorder="1"/>
    <xf numFmtId="0" fontId="2" fillId="0" borderId="30" xfId="0" applyFont="1" applyBorder="1"/>
    <xf numFmtId="0" fontId="2" fillId="0" borderId="5" xfId="0" applyFont="1" applyBorder="1"/>
    <xf numFmtId="0" fontId="2" fillId="3" borderId="30" xfId="0" applyFont="1" applyFill="1" applyBorder="1"/>
    <xf numFmtId="0" fontId="2" fillId="3" borderId="5" xfId="0" applyFont="1" applyFill="1" applyBorder="1"/>
    <xf numFmtId="0" fontId="24" fillId="6" borderId="12" xfId="0" applyFont="1" applyFill="1" applyBorder="1"/>
    <xf numFmtId="0" fontId="2" fillId="6" borderId="37" xfId="0" applyFont="1" applyFill="1" applyBorder="1" applyAlignment="1">
      <alignment horizontal="center" vertical="center" wrapText="1"/>
    </xf>
    <xf numFmtId="0" fontId="6" fillId="6" borderId="38" xfId="0" applyFont="1" applyFill="1" applyBorder="1"/>
    <xf numFmtId="0" fontId="24" fillId="6" borderId="39" xfId="0" applyFont="1" applyFill="1" applyBorder="1"/>
    <xf numFmtId="0" fontId="2" fillId="6" borderId="40" xfId="0" applyFont="1" applyFill="1" applyBorder="1"/>
    <xf numFmtId="0" fontId="2" fillId="6" borderId="36" xfId="0" applyFont="1" applyFill="1" applyBorder="1" applyAlignment="1">
      <alignment horizontal="center" vertical="center"/>
    </xf>
    <xf numFmtId="0" fontId="2" fillId="6" borderId="41" xfId="0" applyFont="1" applyFill="1" applyBorder="1" applyAlignment="1">
      <alignment horizontal="center" vertical="center"/>
    </xf>
    <xf numFmtId="0" fontId="2" fillId="3" borderId="29" xfId="0" applyFont="1" applyFill="1" applyBorder="1" applyAlignment="1">
      <alignment horizontal="center" vertical="center"/>
    </xf>
    <xf numFmtId="0" fontId="2" fillId="3" borderId="30" xfId="0" applyFont="1" applyFill="1" applyBorder="1" applyAlignment="1">
      <alignment horizontal="center" vertical="center"/>
    </xf>
    <xf numFmtId="0" fontId="2" fillId="3" borderId="5" xfId="0" applyFont="1" applyFill="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0" fillId="0" borderId="0" xfId="0" applyFont="1"/>
    <xf numFmtId="0" fontId="6" fillId="5" borderId="6" xfId="0" applyFont="1" applyFill="1" applyBorder="1"/>
    <xf numFmtId="0" fontId="4" fillId="5" borderId="13" xfId="0" applyFont="1" applyFill="1" applyBorder="1"/>
    <xf numFmtId="0" fontId="2" fillId="5" borderId="13" xfId="0" applyFont="1" applyFill="1" applyBorder="1" applyAlignment="1">
      <alignment horizontal="center" vertical="center" wrapText="1"/>
    </xf>
    <xf numFmtId="0" fontId="4" fillId="5" borderId="24" xfId="0" applyFont="1" applyFill="1" applyBorder="1"/>
    <xf numFmtId="0" fontId="6" fillId="5" borderId="13" xfId="0" applyFont="1" applyFill="1" applyBorder="1"/>
    <xf numFmtId="0" fontId="4" fillId="5" borderId="29" xfId="0" applyFont="1" applyFill="1" applyBorder="1"/>
    <xf numFmtId="0" fontId="2" fillId="2" borderId="13" xfId="0" applyFont="1" applyFill="1" applyBorder="1" applyAlignment="1">
      <alignment horizontal="center" vertical="center" wrapText="1"/>
    </xf>
    <xf numFmtId="0" fontId="6" fillId="2" borderId="13" xfId="0" applyFont="1" applyFill="1" applyBorder="1"/>
    <xf numFmtId="0" fontId="2" fillId="2" borderId="29" xfId="0" applyFont="1" applyFill="1" applyBorder="1" applyAlignment="1">
      <alignment horizontal="center" vertical="center"/>
    </xf>
    <xf numFmtId="0" fontId="2" fillId="2" borderId="13" xfId="0" applyFont="1" applyFill="1" applyBorder="1"/>
    <xf numFmtId="0" fontId="2" fillId="2" borderId="29" xfId="0" applyFont="1" applyFill="1" applyBorder="1" applyAlignment="1">
      <alignment horizontal="center" vertical="center" wrapText="1"/>
    </xf>
    <xf numFmtId="0" fontId="1" fillId="0" borderId="0" xfId="0" applyFont="1" applyAlignment="1">
      <alignment horizontal="left" vertical="center"/>
    </xf>
    <xf numFmtId="0" fontId="4" fillId="4" borderId="13" xfId="0" applyFont="1" applyFill="1" applyBorder="1" applyAlignment="1">
      <alignment horizontal="left" vertical="center"/>
    </xf>
    <xf numFmtId="0" fontId="4" fillId="4" borderId="13" xfId="0" applyFont="1" applyFill="1" applyBorder="1" applyAlignment="1">
      <alignment horizontal="left" vertical="center" wrapText="1"/>
    </xf>
    <xf numFmtId="0" fontId="6" fillId="4" borderId="13" xfId="0" applyFont="1" applyFill="1" applyBorder="1" applyAlignment="1">
      <alignment horizontal="center" vertical="center" wrapText="1"/>
    </xf>
    <xf numFmtId="0" fontId="2" fillId="4" borderId="29" xfId="0" applyFont="1" applyFill="1" applyBorder="1" applyAlignment="1">
      <alignment horizontal="center" vertical="center" wrapText="1"/>
    </xf>
    <xf numFmtId="0" fontId="2" fillId="4" borderId="13" xfId="0" applyFont="1" applyFill="1" applyBorder="1"/>
    <xf numFmtId="0" fontId="2" fillId="4" borderId="29" xfId="0" applyFont="1" applyFill="1" applyBorder="1" applyAlignment="1">
      <alignment horizontal="left" vertical="center" wrapText="1"/>
    </xf>
    <xf numFmtId="0" fontId="23" fillId="0" borderId="29" xfId="0" applyFont="1" applyBorder="1"/>
    <xf numFmtId="0" fontId="23" fillId="0" borderId="30" xfId="0" applyFont="1" applyBorder="1"/>
    <xf numFmtId="0" fontId="23" fillId="0" borderId="5" xfId="0" applyFont="1" applyBorder="1"/>
    <xf numFmtId="0" fontId="2" fillId="3" borderId="45" xfId="0" applyFont="1" applyFill="1" applyBorder="1" applyAlignment="1">
      <alignment horizontal="center" vertical="center"/>
    </xf>
    <xf numFmtId="0" fontId="2" fillId="3" borderId="27"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4" borderId="47" xfId="0" applyFont="1" applyFill="1" applyBorder="1"/>
    <xf numFmtId="0" fontId="2" fillId="4" borderId="47" xfId="0" applyFont="1" applyFill="1" applyBorder="1" applyAlignment="1">
      <alignment horizontal="center" vertical="center"/>
    </xf>
    <xf numFmtId="0" fontId="2" fillId="4" borderId="48" xfId="0" applyFont="1" applyFill="1" applyBorder="1"/>
    <xf numFmtId="0" fontId="4" fillId="4" borderId="49" xfId="0" applyFont="1" applyFill="1" applyBorder="1" applyAlignment="1">
      <alignment horizontal="left" vertical="center"/>
    </xf>
    <xf numFmtId="0" fontId="4" fillId="4" borderId="50" xfId="0" applyFont="1" applyFill="1" applyBorder="1" applyAlignment="1">
      <alignment horizontal="left" vertical="center" wrapText="1"/>
    </xf>
    <xf numFmtId="0" fontId="4" fillId="4" borderId="51" xfId="0" applyFont="1" applyFill="1" applyBorder="1" applyAlignment="1">
      <alignment horizontal="left" vertical="center" wrapText="1"/>
    </xf>
    <xf numFmtId="0" fontId="2" fillId="4" borderId="3" xfId="0" applyFont="1" applyFill="1" applyBorder="1" applyAlignment="1">
      <alignment horizontal="center" vertical="center" wrapText="1"/>
    </xf>
    <xf numFmtId="0" fontId="2" fillId="4" borderId="3" xfId="0" applyFont="1" applyFill="1" applyBorder="1" applyAlignment="1">
      <alignment horizontal="left" vertical="center" wrapText="1"/>
    </xf>
    <xf numFmtId="0" fontId="23" fillId="0" borderId="3" xfId="0" applyFont="1" applyBorder="1"/>
    <xf numFmtId="0" fontId="2" fillId="0" borderId="3" xfId="0" applyFont="1" applyBorder="1"/>
    <xf numFmtId="0" fontId="2" fillId="0" borderId="52" xfId="0" applyFont="1" applyBorder="1"/>
    <xf numFmtId="0" fontId="2" fillId="3" borderId="3" xfId="0" applyFont="1" applyFill="1" applyBorder="1"/>
    <xf numFmtId="0" fontId="2" fillId="3" borderId="3" xfId="0" applyFont="1" applyFill="1" applyBorder="1" applyAlignment="1">
      <alignment horizontal="center" vertical="center"/>
    </xf>
    <xf numFmtId="0" fontId="7" fillId="0" borderId="0" xfId="0" applyFont="1" applyAlignment="1"/>
    <xf numFmtId="0" fontId="26" fillId="0" borderId="0" xfId="0" applyFont="1"/>
    <xf numFmtId="0" fontId="2" fillId="6" borderId="4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2" xfId="0" applyFont="1" applyFill="1" applyBorder="1"/>
    <xf numFmtId="0" fontId="2" fillId="3" borderId="54" xfId="0" applyFont="1" applyFill="1" applyBorder="1"/>
    <xf numFmtId="0" fontId="0" fillId="0" borderId="0" xfId="0" applyAlignment="1">
      <alignment horizontal="right" wrapText="1"/>
    </xf>
    <xf numFmtId="0" fontId="2" fillId="0" borderId="25" xfId="0" applyFont="1" applyBorder="1" applyAlignment="1">
      <alignment horizontal="right" wrapText="1"/>
    </xf>
    <xf numFmtId="0" fontId="2" fillId="0" borderId="0" xfId="0" applyFont="1" applyBorder="1" applyAlignment="1">
      <alignment horizontal="right" wrapText="1"/>
    </xf>
    <xf numFmtId="0" fontId="2" fillId="0" borderId="28" xfId="0" applyFont="1" applyBorder="1" applyAlignment="1">
      <alignment horizontal="right" wrapText="1"/>
    </xf>
    <xf numFmtId="0" fontId="4" fillId="5" borderId="13" xfId="0" applyFont="1" applyFill="1" applyBorder="1" applyAlignment="1">
      <alignment horizontal="center" vertical="center" wrapText="1"/>
    </xf>
    <xf numFmtId="0" fontId="6" fillId="5" borderId="9" xfId="0" applyFont="1" applyFill="1" applyBorder="1" applyAlignment="1"/>
    <xf numFmtId="0" fontId="4" fillId="5" borderId="55" xfId="0" applyFont="1" applyFill="1" applyBorder="1" applyAlignment="1">
      <alignment horizontal="center" vertical="center" wrapText="1"/>
    </xf>
    <xf numFmtId="0" fontId="4" fillId="4" borderId="13" xfId="0" applyFont="1" applyFill="1" applyBorder="1"/>
    <xf numFmtId="0" fontId="23" fillId="0" borderId="57" xfId="0" applyFont="1" applyBorder="1"/>
    <xf numFmtId="0" fontId="2" fillId="2" borderId="34" xfId="0" applyFont="1" applyFill="1" applyBorder="1"/>
    <xf numFmtId="0" fontId="23" fillId="0" borderId="56" xfId="0" applyFont="1" applyBorder="1"/>
    <xf numFmtId="0" fontId="2" fillId="0" borderId="4" xfId="0" applyFont="1" applyBorder="1"/>
    <xf numFmtId="0" fontId="4" fillId="2" borderId="58" xfId="0" applyFont="1" applyFill="1" applyBorder="1"/>
    <xf numFmtId="0" fontId="2" fillId="0" borderId="0" xfId="0" applyFont="1" applyAlignment="1">
      <alignment wrapText="1"/>
    </xf>
    <xf numFmtId="0" fontId="4" fillId="3" borderId="31" xfId="0" applyFont="1" applyFill="1" applyBorder="1"/>
    <xf numFmtId="0" fontId="2" fillId="3" borderId="43" xfId="0" applyFont="1" applyFill="1" applyBorder="1"/>
    <xf numFmtId="0" fontId="4" fillId="6" borderId="38" xfId="0" applyFont="1" applyFill="1" applyBorder="1"/>
    <xf numFmtId="0" fontId="2" fillId="6" borderId="39" xfId="0" applyFont="1" applyFill="1" applyBorder="1"/>
    <xf numFmtId="0" fontId="2" fillId="6" borderId="12" xfId="0" applyFont="1" applyFill="1" applyBorder="1"/>
    <xf numFmtId="0" fontId="4" fillId="5" borderId="6" xfId="0" applyFont="1" applyFill="1" applyBorder="1"/>
    <xf numFmtId="0" fontId="4" fillId="4" borderId="46" xfId="0" applyFont="1" applyFill="1" applyBorder="1"/>
    <xf numFmtId="0" fontId="4" fillId="4" borderId="50" xfId="0" applyFont="1" applyFill="1" applyBorder="1" applyAlignment="1">
      <alignment horizontal="center" vertical="center" wrapText="1"/>
    </xf>
    <xf numFmtId="0" fontId="2" fillId="0" borderId="58" xfId="0" applyFont="1" applyBorder="1"/>
    <xf numFmtId="0" fontId="2" fillId="0" borderId="26" xfId="0" applyFont="1" applyBorder="1"/>
    <xf numFmtId="0" fontId="27" fillId="9" borderId="26" xfId="7" applyFont="1" applyBorder="1"/>
    <xf numFmtId="0" fontId="2" fillId="0" borderId="57" xfId="0" applyFont="1" applyBorder="1"/>
    <xf numFmtId="0" fontId="2" fillId="0" borderId="27" xfId="0" applyFont="1" applyBorder="1"/>
    <xf numFmtId="0" fontId="28" fillId="7" borderId="27" xfId="1" applyFont="1" applyBorder="1"/>
    <xf numFmtId="0" fontId="27" fillId="9" borderId="27" xfId="7" applyFont="1" applyBorder="1"/>
    <xf numFmtId="0" fontId="2" fillId="0" borderId="59" xfId="0" applyFont="1" applyBorder="1"/>
    <xf numFmtId="0" fontId="2" fillId="0" borderId="1" xfId="0" applyFont="1" applyBorder="1"/>
    <xf numFmtId="0" fontId="28" fillId="7" borderId="1" xfId="1" applyFont="1" applyBorder="1"/>
    <xf numFmtId="0" fontId="2" fillId="4" borderId="23" xfId="0" applyFont="1" applyFill="1" applyBorder="1"/>
    <xf numFmtId="0" fontId="13" fillId="9" borderId="4" xfId="7" applyBorder="1"/>
    <xf numFmtId="0" fontId="3" fillId="7" borderId="4" xfId="1" applyBorder="1"/>
    <xf numFmtId="0" fontId="2" fillId="0" borderId="56" xfId="0" applyFont="1" applyBorder="1"/>
    <xf numFmtId="0" fontId="2" fillId="2" borderId="27" xfId="0" applyFont="1" applyFill="1" applyBorder="1"/>
    <xf numFmtId="0" fontId="2" fillId="0" borderId="0" xfId="0" applyFont="1" applyAlignment="1">
      <alignment horizontal="left" vertical="center" wrapText="1"/>
    </xf>
    <xf numFmtId="0" fontId="4" fillId="0" borderId="56" xfId="0" applyFont="1" applyBorder="1" applyAlignment="1">
      <alignment vertical="center" wrapText="1"/>
    </xf>
    <xf numFmtId="0" fontId="4" fillId="0" borderId="56" xfId="0" applyFont="1" applyBorder="1" applyAlignment="1">
      <alignment vertical="top" wrapText="1"/>
    </xf>
    <xf numFmtId="0" fontId="4" fillId="0" borderId="0" xfId="0" applyFont="1" applyAlignment="1">
      <alignment vertical="top" wrapText="1"/>
    </xf>
    <xf numFmtId="0" fontId="6" fillId="0" borderId="0" xfId="0" applyFont="1" applyAlignment="1">
      <alignment wrapText="1"/>
    </xf>
    <xf numFmtId="0" fontId="6" fillId="0" borderId="0" xfId="0" applyFont="1" applyAlignment="1"/>
    <xf numFmtId="0" fontId="2" fillId="0" borderId="56" xfId="0" applyFont="1" applyBorder="1" applyAlignment="1">
      <alignment horizontal="left" vertical="center" wrapText="1"/>
    </xf>
    <xf numFmtId="0" fontId="2" fillId="0" borderId="52" xfId="0" applyFont="1" applyBorder="1" applyAlignment="1">
      <alignment horizontal="left" vertical="center" wrapText="1"/>
    </xf>
    <xf numFmtId="0" fontId="2" fillId="0" borderId="4" xfId="0" applyFont="1" applyBorder="1" applyAlignment="1">
      <alignment horizontal="left" vertical="center" wrapText="1"/>
    </xf>
    <xf numFmtId="0" fontId="2" fillId="38" borderId="58" xfId="0" applyFont="1" applyFill="1" applyBorder="1" applyAlignment="1">
      <alignment horizontal="left" vertical="center" wrapText="1"/>
    </xf>
    <xf numFmtId="0" fontId="2" fillId="38" borderId="25" xfId="0" applyFont="1" applyFill="1" applyBorder="1" applyAlignment="1">
      <alignment horizontal="left" vertical="center" wrapText="1"/>
    </xf>
    <xf numFmtId="0" fontId="2" fillId="38" borderId="26" xfId="0" applyFont="1" applyFill="1" applyBorder="1" applyAlignment="1">
      <alignment horizontal="left" vertical="center" wrapText="1"/>
    </xf>
    <xf numFmtId="0" fontId="2" fillId="38" borderId="57" xfId="0" applyFont="1" applyFill="1" applyBorder="1" applyAlignment="1">
      <alignment horizontal="left" wrapText="1"/>
    </xf>
    <xf numFmtId="0" fontId="2" fillId="38" borderId="0" xfId="0" applyFont="1" applyFill="1" applyBorder="1" applyAlignment="1">
      <alignment horizontal="left" wrapText="1"/>
    </xf>
    <xf numFmtId="0" fontId="2" fillId="38" borderId="27" xfId="0" applyFont="1" applyFill="1" applyBorder="1" applyAlignment="1">
      <alignment horizontal="left" wrapText="1"/>
    </xf>
    <xf numFmtId="0" fontId="2" fillId="38" borderId="59" xfId="0" applyFont="1" applyFill="1" applyBorder="1" applyAlignment="1">
      <alignment horizontal="left" wrapText="1"/>
    </xf>
    <xf numFmtId="0" fontId="2" fillId="38" borderId="28" xfId="0" applyFont="1" applyFill="1" applyBorder="1" applyAlignment="1">
      <alignment horizontal="left" wrapText="1"/>
    </xf>
    <xf numFmtId="0" fontId="2" fillId="38" borderId="1" xfId="0" applyFont="1" applyFill="1" applyBorder="1" applyAlignment="1">
      <alignment horizontal="left" wrapText="1"/>
    </xf>
    <xf numFmtId="0" fontId="4" fillId="4" borderId="53" xfId="0" applyFont="1" applyFill="1" applyBorder="1" applyAlignment="1">
      <alignment horizontal="center" wrapText="1"/>
    </xf>
    <xf numFmtId="0" fontId="4" fillId="4" borderId="28" xfId="0" applyFont="1" applyFill="1" applyBorder="1" applyAlignment="1">
      <alignment horizontal="center" wrapText="1"/>
    </xf>
    <xf numFmtId="0" fontId="2" fillId="4" borderId="56"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29"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6" fillId="3" borderId="6" xfId="0" applyFont="1" applyFill="1" applyBorder="1" applyAlignment="1">
      <alignment horizontal="center"/>
    </xf>
    <xf numFmtId="0" fontId="6" fillId="3" borderId="7" xfId="0" applyFont="1" applyFill="1" applyBorder="1" applyAlignment="1">
      <alignment horizontal="center"/>
    </xf>
    <xf numFmtId="0" fontId="6" fillId="3" borderId="9" xfId="0" applyFont="1" applyFill="1" applyBorder="1" applyAlignment="1">
      <alignment horizontal="center"/>
    </xf>
    <xf numFmtId="0" fontId="6" fillId="3" borderId="6" xfId="0" applyFont="1" applyFill="1" applyBorder="1" applyAlignment="1">
      <alignment horizontal="center" wrapText="1"/>
    </xf>
    <xf numFmtId="0" fontId="6" fillId="3" borderId="7" xfId="0" applyFont="1" applyFill="1" applyBorder="1" applyAlignment="1">
      <alignment horizontal="center" wrapText="1"/>
    </xf>
    <xf numFmtId="0" fontId="24" fillId="6" borderId="32" xfId="0" applyFont="1" applyFill="1" applyBorder="1" applyAlignment="1">
      <alignment horizontal="center"/>
    </xf>
    <xf numFmtId="0" fontId="24" fillId="6" borderId="33" xfId="0" applyFont="1" applyFill="1" applyBorder="1" applyAlignment="1">
      <alignment horizontal="center"/>
    </xf>
    <xf numFmtId="0" fontId="24" fillId="6" borderId="34" xfId="0" applyFont="1" applyFill="1" applyBorder="1" applyAlignment="1">
      <alignment horizontal="center"/>
    </xf>
    <xf numFmtId="0" fontId="6" fillId="6" borderId="10" xfId="0" applyFont="1" applyFill="1" applyBorder="1" applyAlignment="1">
      <alignment horizontal="center" wrapText="1"/>
    </xf>
    <xf numFmtId="0" fontId="6" fillId="6" borderId="11" xfId="0" applyFont="1" applyFill="1" applyBorder="1" applyAlignment="1">
      <alignment horizontal="center" wrapText="1"/>
    </xf>
    <xf numFmtId="0" fontId="6" fillId="6" borderId="12" xfId="0" applyFont="1" applyFill="1" applyBorder="1" applyAlignment="1">
      <alignment horizontal="center" wrapText="1"/>
    </xf>
    <xf numFmtId="0" fontId="2" fillId="6" borderId="42"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6" fillId="5" borderId="6" xfId="0" applyFont="1" applyFill="1" applyBorder="1" applyAlignment="1">
      <alignment horizontal="center"/>
    </xf>
    <xf numFmtId="0" fontId="6" fillId="5" borderId="7" xfId="0" applyFont="1" applyFill="1" applyBorder="1" applyAlignment="1">
      <alignment horizontal="center"/>
    </xf>
    <xf numFmtId="0" fontId="6" fillId="5" borderId="56" xfId="0" applyFont="1" applyFill="1" applyBorder="1" applyAlignment="1">
      <alignment horizontal="center" wrapText="1"/>
    </xf>
    <xf numFmtId="0" fontId="6" fillId="5" borderId="4" xfId="0" applyFont="1" applyFill="1" applyBorder="1" applyAlignment="1">
      <alignment horizontal="center" wrapText="1"/>
    </xf>
    <xf numFmtId="0" fontId="4" fillId="2" borderId="56" xfId="0" applyFont="1" applyFill="1" applyBorder="1" applyAlignment="1">
      <alignment horizontal="center" wrapText="1"/>
    </xf>
    <xf numFmtId="0" fontId="4" fillId="2" borderId="52" xfId="0" applyFont="1" applyFill="1" applyBorder="1" applyAlignment="1">
      <alignment horizontal="center" wrapText="1"/>
    </xf>
    <xf numFmtId="0" fontId="4" fillId="2" borderId="4" xfId="0" applyFont="1" applyFill="1" applyBorder="1" applyAlignment="1">
      <alignment horizontal="center" wrapText="1"/>
    </xf>
    <xf numFmtId="0" fontId="4" fillId="3" borderId="32" xfId="0" applyFont="1" applyFill="1" applyBorder="1" applyAlignment="1">
      <alignment horizontal="center"/>
    </xf>
    <xf numFmtId="0" fontId="4" fillId="3" borderId="33" xfId="0" applyFont="1" applyFill="1" applyBorder="1" applyAlignment="1">
      <alignment horizontal="center"/>
    </xf>
    <xf numFmtId="0" fontId="4" fillId="3" borderId="44" xfId="0" applyFont="1" applyFill="1" applyBorder="1" applyAlignment="1">
      <alignment horizontal="center"/>
    </xf>
    <xf numFmtId="0" fontId="2" fillId="6" borderId="61" xfId="0" applyFont="1" applyFill="1" applyBorder="1" applyAlignment="1">
      <alignment horizontal="center"/>
    </xf>
    <xf numFmtId="0" fontId="2" fillId="6" borderId="33" xfId="0" applyFont="1" applyFill="1" applyBorder="1" applyAlignment="1">
      <alignment horizontal="center"/>
    </xf>
    <xf numFmtId="0" fontId="2" fillId="6" borderId="34" xfId="0" applyFont="1" applyFill="1" applyBorder="1" applyAlignment="1">
      <alignment horizontal="center"/>
    </xf>
    <xf numFmtId="0" fontId="4" fillId="6" borderId="6" xfId="0" applyFont="1" applyFill="1" applyBorder="1" applyAlignment="1">
      <alignment horizontal="center" wrapText="1"/>
    </xf>
    <xf numFmtId="0" fontId="4" fillId="6" borderId="7" xfId="0" applyFont="1" applyFill="1" applyBorder="1" applyAlignment="1">
      <alignment horizontal="center" wrapText="1"/>
    </xf>
    <xf numFmtId="0" fontId="4" fillId="6" borderId="9" xfId="0" applyFont="1" applyFill="1" applyBorder="1" applyAlignment="1">
      <alignment horizontal="center" wrapText="1"/>
    </xf>
    <xf numFmtId="0" fontId="4" fillId="3" borderId="32" xfId="0" applyFont="1" applyFill="1" applyBorder="1" applyAlignment="1">
      <alignment horizontal="center" wrapText="1"/>
    </xf>
    <xf numFmtId="0" fontId="4" fillId="3" borderId="33" xfId="0" applyFont="1" applyFill="1" applyBorder="1" applyAlignment="1">
      <alignment horizontal="center" wrapText="1"/>
    </xf>
    <xf numFmtId="0" fontId="4" fillId="4" borderId="56" xfId="0" applyFont="1" applyFill="1" applyBorder="1" applyAlignment="1">
      <alignment horizontal="center" wrapText="1"/>
    </xf>
    <xf numFmtId="0" fontId="4" fillId="4" borderId="52" xfId="0" applyFont="1" applyFill="1" applyBorder="1" applyAlignment="1">
      <alignment horizontal="center" wrapText="1"/>
    </xf>
    <xf numFmtId="0" fontId="4" fillId="4" borderId="4" xfId="0" applyFont="1" applyFill="1" applyBorder="1" applyAlignment="1">
      <alignment horizontal="center" wrapText="1"/>
    </xf>
    <xf numFmtId="0" fontId="4" fillId="5" borderId="56" xfId="0" applyFont="1" applyFill="1" applyBorder="1" applyAlignment="1">
      <alignment horizontal="center" wrapText="1"/>
    </xf>
    <xf numFmtId="0" fontId="4" fillId="5" borderId="4" xfId="0" applyFont="1" applyFill="1" applyBorder="1" applyAlignment="1">
      <alignment horizontal="center" wrapText="1"/>
    </xf>
    <xf numFmtId="0" fontId="4" fillId="5" borderId="6" xfId="0" applyFont="1" applyFill="1" applyBorder="1" applyAlignment="1">
      <alignment horizontal="center"/>
    </xf>
    <xf numFmtId="0" fontId="4" fillId="5" borderId="7" xfId="0" applyFont="1" applyFill="1" applyBorder="1" applyAlignment="1">
      <alignment horizontal="center"/>
    </xf>
    <xf numFmtId="0" fontId="4" fillId="5" borderId="60" xfId="0" applyFont="1" applyFill="1" applyBorder="1" applyAlignment="1">
      <alignment horizontal="center"/>
    </xf>
    <xf numFmtId="0" fontId="2" fillId="5" borderId="0" xfId="0" applyFont="1" applyFill="1" applyBorder="1" applyAlignment="1">
      <alignment horizontal="center" vertical="center" wrapText="1"/>
    </xf>
    <xf numFmtId="0" fontId="2" fillId="5" borderId="28"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58" xfId="0" applyFont="1" applyFill="1" applyBorder="1" applyAlignment="1">
      <alignment horizontal="center" vertical="center" wrapText="1"/>
    </xf>
    <xf numFmtId="0" fontId="2" fillId="2" borderId="59" xfId="0" applyFont="1" applyFill="1" applyBorder="1" applyAlignment="1">
      <alignment horizontal="center" vertical="center" wrapText="1"/>
    </xf>
    <xf numFmtId="0" fontId="2" fillId="4" borderId="30" xfId="0" applyFont="1" applyFill="1" applyBorder="1" applyAlignment="1">
      <alignment horizontal="center" vertical="center" wrapText="1"/>
    </xf>
    <xf numFmtId="0" fontId="0" fillId="0" borderId="0" xfId="0" applyBorder="1"/>
    <xf numFmtId="0" fontId="23" fillId="0" borderId="0" xfId="0" applyFont="1" applyBorder="1"/>
  </cellXfs>
  <cellStyles count="42">
    <cellStyle name="20% - Accent1" xfId="18" builtinId="30" customBuiltin="1"/>
    <cellStyle name="20% - Accent2" xfId="22" builtinId="34" customBuiltin="1"/>
    <cellStyle name="20% - Accent3" xfId="26" builtinId="38" customBuiltin="1"/>
    <cellStyle name="20% - Accent4" xfId="30" builtinId="42" customBuiltin="1"/>
    <cellStyle name="20% - Accent5" xfId="34" builtinId="46" customBuiltin="1"/>
    <cellStyle name="20% - Accent6" xfId="38" builtinId="50" customBuiltin="1"/>
    <cellStyle name="40% - Accent1" xfId="19" builtinId="31" customBuiltin="1"/>
    <cellStyle name="40% - Accent2" xfId="23" builtinId="35" customBuiltin="1"/>
    <cellStyle name="40% - Accent3" xfId="27" builtinId="39" customBuiltin="1"/>
    <cellStyle name="40% - Accent4" xfId="31" builtinId="43" customBuiltin="1"/>
    <cellStyle name="40% - Accent5" xfId="35" builtinId="47" customBuiltin="1"/>
    <cellStyle name="40% - Accent6" xfId="39" builtinId="51" customBuiltin="1"/>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1" builtinId="27" customBuiltin="1"/>
    <cellStyle name="Calculation" xfId="10" builtinId="22" customBuiltin="1"/>
    <cellStyle name="Check Cell" xfId="12" builtinId="23" customBuiltin="1"/>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8" builtinId="20" customBuiltin="1"/>
    <cellStyle name="Linked Cell" xfId="11" builtinId="24" customBuiltin="1"/>
    <cellStyle name="Neutral" xfId="7" builtinId="28" customBuiltin="1"/>
    <cellStyle name="Normal" xfId="0" builtinId="0"/>
    <cellStyle name="Note" xfId="14" builtinId="10" customBuiltin="1"/>
    <cellStyle name="Output" xfId="9" builtinId="21" customBuiltin="1"/>
    <cellStyle name="Title 2" xfId="41"/>
    <cellStyle name="Total" xfId="16" builtinId="25" customBuiltin="1"/>
    <cellStyle name="Warning Text" xfId="13" builtinId="11" customBuiltin="1"/>
  </cellStyles>
  <dxfs count="7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workbookViewId="0">
      <selection activeCell="D3" sqref="D3"/>
    </sheetView>
  </sheetViews>
  <sheetFormatPr defaultRowHeight="14.4" x14ac:dyDescent="0.3"/>
  <cols>
    <col min="1" max="1" width="28" customWidth="1"/>
    <col min="2" max="2" width="16" bestFit="1" customWidth="1"/>
    <col min="3" max="3" width="13.33203125" customWidth="1"/>
    <col min="4" max="4" width="13.6640625" customWidth="1"/>
    <col min="5" max="5" width="13.109375" customWidth="1"/>
    <col min="6" max="7" width="20.44140625" customWidth="1"/>
    <col min="9" max="10" width="16" bestFit="1" customWidth="1"/>
    <col min="11" max="11" width="16" customWidth="1"/>
    <col min="13" max="13" width="16" bestFit="1" customWidth="1"/>
    <col min="14" max="14" width="12.6640625" customWidth="1"/>
    <col min="15" max="15" width="13.109375" bestFit="1" customWidth="1"/>
    <col min="16" max="16" width="21.5546875" customWidth="1"/>
    <col min="18" max="18" width="13.109375" bestFit="1" customWidth="1"/>
    <col min="19" max="19" width="18.33203125" bestFit="1" customWidth="1"/>
  </cols>
  <sheetData>
    <row r="1" spans="1:12" s="4" customFormat="1" ht="35.25" customHeight="1" thickBot="1" x14ac:dyDescent="0.35">
      <c r="A1" s="131" t="s">
        <v>348</v>
      </c>
      <c r="B1" s="132"/>
      <c r="C1" s="132"/>
      <c r="D1" s="132"/>
      <c r="E1" s="132"/>
      <c r="F1" s="132"/>
      <c r="G1" s="132"/>
      <c r="H1" s="132"/>
      <c r="I1" s="132"/>
      <c r="J1" s="132"/>
      <c r="K1" s="132"/>
      <c r="L1" s="132"/>
    </row>
    <row r="2" spans="1:12" ht="47.4" thickBot="1" x14ac:dyDescent="0.35">
      <c r="A2" s="6" t="s">
        <v>271</v>
      </c>
      <c r="B2" s="7" t="s">
        <v>272</v>
      </c>
      <c r="C2" s="7" t="s">
        <v>273</v>
      </c>
      <c r="D2" s="7" t="s">
        <v>362</v>
      </c>
      <c r="E2" s="7" t="s">
        <v>274</v>
      </c>
      <c r="F2" s="8"/>
      <c r="G2" s="8"/>
      <c r="H2" s="8"/>
      <c r="I2" s="8"/>
      <c r="J2" s="8"/>
      <c r="K2" s="8"/>
      <c r="L2" s="8"/>
    </row>
    <row r="3" spans="1:12" ht="47.4" thickBot="1" x14ac:dyDescent="0.35">
      <c r="A3" s="2" t="s">
        <v>2</v>
      </c>
      <c r="B3" s="1" t="s">
        <v>275</v>
      </c>
      <c r="C3" s="1" t="s">
        <v>276</v>
      </c>
      <c r="D3" s="1" t="s">
        <v>277</v>
      </c>
      <c r="E3" s="1" t="s">
        <v>278</v>
      </c>
      <c r="F3" s="8"/>
      <c r="G3" s="8"/>
      <c r="H3" s="8"/>
      <c r="I3" s="8"/>
      <c r="J3" s="8"/>
      <c r="K3" s="8"/>
      <c r="L3" s="8"/>
    </row>
    <row r="4" spans="1:12" ht="94.2" thickBot="1" x14ac:dyDescent="0.35">
      <c r="A4" s="2" t="s">
        <v>0</v>
      </c>
      <c r="B4" s="1" t="s">
        <v>279</v>
      </c>
      <c r="C4" s="1" t="s">
        <v>280</v>
      </c>
      <c r="D4" s="1" t="s">
        <v>347</v>
      </c>
      <c r="E4" s="1" t="s">
        <v>281</v>
      </c>
      <c r="F4" s="8"/>
      <c r="G4" s="8"/>
      <c r="H4" s="8"/>
      <c r="I4" s="8"/>
      <c r="J4" s="8"/>
      <c r="K4" s="8"/>
      <c r="L4" s="8"/>
    </row>
    <row r="5" spans="1:12" ht="94.2" thickBot="1" x14ac:dyDescent="0.35">
      <c r="A5" s="2" t="s">
        <v>1</v>
      </c>
      <c r="B5" s="1" t="s">
        <v>282</v>
      </c>
      <c r="C5" s="1" t="s">
        <v>276</v>
      </c>
      <c r="D5" s="1" t="s">
        <v>283</v>
      </c>
      <c r="E5" s="1" t="s">
        <v>284</v>
      </c>
      <c r="F5" s="8"/>
      <c r="G5" s="8"/>
      <c r="H5" s="8"/>
      <c r="I5" s="8"/>
      <c r="J5" s="8"/>
      <c r="K5" s="8"/>
      <c r="L5" s="8"/>
    </row>
    <row r="6" spans="1:12" ht="31.8" thickBot="1" x14ac:dyDescent="0.35">
      <c r="A6" s="2" t="s">
        <v>3</v>
      </c>
      <c r="B6" s="1" t="s">
        <v>285</v>
      </c>
      <c r="C6" s="1" t="s">
        <v>286</v>
      </c>
      <c r="D6" s="1" t="s">
        <v>287</v>
      </c>
      <c r="E6" s="1" t="s">
        <v>288</v>
      </c>
      <c r="F6" s="8"/>
      <c r="G6" s="8"/>
      <c r="H6" s="8"/>
      <c r="I6" s="8"/>
      <c r="J6" s="8"/>
      <c r="K6" s="8"/>
      <c r="L6" s="8"/>
    </row>
    <row r="7" spans="1:12" ht="45.6" customHeight="1" thickBot="1" x14ac:dyDescent="0.35">
      <c r="A7" s="3" t="s">
        <v>4</v>
      </c>
      <c r="B7" s="1" t="s">
        <v>290</v>
      </c>
      <c r="C7" s="1" t="s">
        <v>286</v>
      </c>
      <c r="D7" s="1" t="s">
        <v>289</v>
      </c>
      <c r="E7" s="1" t="s">
        <v>219</v>
      </c>
      <c r="F7" s="8"/>
      <c r="G7" s="8"/>
      <c r="H7" s="8"/>
      <c r="I7" s="8"/>
      <c r="J7" s="8"/>
      <c r="K7" s="8"/>
      <c r="L7" s="8"/>
    </row>
    <row r="8" spans="1:12" ht="31.8" thickBot="1" x14ac:dyDescent="0.35">
      <c r="A8" s="20" t="s">
        <v>358</v>
      </c>
      <c r="B8" s="21" t="s">
        <v>359</v>
      </c>
      <c r="C8" s="21" t="s">
        <v>286</v>
      </c>
      <c r="D8" s="21" t="s">
        <v>360</v>
      </c>
      <c r="E8" s="21" t="s">
        <v>361</v>
      </c>
    </row>
  </sheetData>
  <mergeCells count="1">
    <mergeCell ref="A1:L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7"/>
  <sheetViews>
    <sheetView workbookViewId="0">
      <selection activeCell="B19" sqref="B19"/>
    </sheetView>
  </sheetViews>
  <sheetFormatPr defaultColWidth="8.88671875" defaultRowHeight="15.6" x14ac:dyDescent="0.3"/>
  <cols>
    <col min="1" max="1" width="19.6640625" style="9" customWidth="1"/>
    <col min="2" max="2" width="31.33203125" style="22" customWidth="1"/>
    <col min="3" max="3" width="98" style="9" bestFit="1" customWidth="1"/>
    <col min="4" max="4" width="20.6640625" style="9" bestFit="1" customWidth="1"/>
    <col min="5" max="16384" width="8.88671875" style="9"/>
  </cols>
  <sheetData>
    <row r="1" spans="1:4" ht="16.2" x14ac:dyDescent="0.35">
      <c r="A1" s="16" t="s">
        <v>307</v>
      </c>
      <c r="B1" s="19"/>
    </row>
    <row r="3" spans="1:4" s="16" customFormat="1" ht="16.2" thickBot="1" x14ac:dyDescent="0.35">
      <c r="A3" s="18" t="s">
        <v>349</v>
      </c>
      <c r="B3" s="18" t="s">
        <v>5</v>
      </c>
      <c r="C3" s="18" t="s">
        <v>346</v>
      </c>
      <c r="D3" s="18" t="s">
        <v>308</v>
      </c>
    </row>
    <row r="4" spans="1:4" ht="16.8" thickTop="1" x14ac:dyDescent="0.35">
      <c r="A4" s="84" t="s">
        <v>449</v>
      </c>
      <c r="B4" s="84"/>
    </row>
    <row r="5" spans="1:4" x14ac:dyDescent="0.3">
      <c r="A5" s="9" t="s">
        <v>249</v>
      </c>
      <c r="B5" s="22" t="s">
        <v>185</v>
      </c>
      <c r="C5" s="9" t="s">
        <v>310</v>
      </c>
      <c r="D5" s="9" t="s">
        <v>311</v>
      </c>
    </row>
    <row r="6" spans="1:4" x14ac:dyDescent="0.3">
      <c r="A6" s="9" t="s">
        <v>249</v>
      </c>
      <c r="B6" s="22" t="s">
        <v>407</v>
      </c>
      <c r="C6" s="9" t="s">
        <v>310</v>
      </c>
    </row>
    <row r="7" spans="1:4" x14ac:dyDescent="0.3">
      <c r="A7" s="9" t="s">
        <v>242</v>
      </c>
      <c r="B7" s="22" t="s">
        <v>140</v>
      </c>
      <c r="C7" s="9" t="s">
        <v>312</v>
      </c>
      <c r="D7" s="9" t="s">
        <v>311</v>
      </c>
    </row>
    <row r="8" spans="1:4" x14ac:dyDescent="0.3">
      <c r="A8" s="9" t="s">
        <v>248</v>
      </c>
      <c r="B8" s="22" t="s">
        <v>174</v>
      </c>
      <c r="C8" s="9" t="s">
        <v>484</v>
      </c>
    </row>
    <row r="9" spans="1:4" x14ac:dyDescent="0.3">
      <c r="A9" s="9" t="s">
        <v>238</v>
      </c>
      <c r="B9" s="22" t="s">
        <v>88</v>
      </c>
      <c r="C9" s="9" t="s">
        <v>317</v>
      </c>
    </row>
    <row r="10" spans="1:4" x14ac:dyDescent="0.3">
      <c r="A10" s="9" t="s">
        <v>235</v>
      </c>
      <c r="B10" s="22" t="s">
        <v>72</v>
      </c>
      <c r="C10" s="9" t="s">
        <v>315</v>
      </c>
    </row>
    <row r="11" spans="1:4" x14ac:dyDescent="0.3">
      <c r="A11" s="9" t="s">
        <v>241</v>
      </c>
      <c r="B11" s="22" t="s">
        <v>121</v>
      </c>
      <c r="C11" s="9" t="s">
        <v>316</v>
      </c>
    </row>
    <row r="12" spans="1:4" x14ac:dyDescent="0.3">
      <c r="A12" s="9" t="s">
        <v>240</v>
      </c>
      <c r="B12" s="22" t="s">
        <v>107</v>
      </c>
      <c r="C12" s="9" t="s">
        <v>309</v>
      </c>
    </row>
    <row r="13" spans="1:4" x14ac:dyDescent="0.3">
      <c r="A13" s="9" t="s">
        <v>240</v>
      </c>
      <c r="B13" s="22" t="s">
        <v>105</v>
      </c>
      <c r="C13" s="9" t="s">
        <v>309</v>
      </c>
    </row>
    <row r="14" spans="1:4" x14ac:dyDescent="0.3">
      <c r="A14" s="9" t="s">
        <v>255</v>
      </c>
      <c r="B14" s="22" t="s">
        <v>16</v>
      </c>
      <c r="C14" s="9" t="s">
        <v>320</v>
      </c>
    </row>
    <row r="15" spans="1:4" x14ac:dyDescent="0.3">
      <c r="A15" s="9" t="s">
        <v>242</v>
      </c>
      <c r="B15" s="22" t="s">
        <v>138</v>
      </c>
      <c r="C15" s="9" t="s">
        <v>312</v>
      </c>
    </row>
    <row r="16" spans="1:4" x14ac:dyDescent="0.3">
      <c r="A16" s="9" t="s">
        <v>231</v>
      </c>
      <c r="B16" s="22" t="s">
        <v>39</v>
      </c>
      <c r="C16" s="9" t="s">
        <v>313</v>
      </c>
    </row>
    <row r="17" spans="1:4" x14ac:dyDescent="0.3">
      <c r="A17" s="9" t="s">
        <v>249</v>
      </c>
      <c r="B17" s="22" t="s">
        <v>178</v>
      </c>
      <c r="C17" s="9" t="s">
        <v>310</v>
      </c>
    </row>
    <row r="18" spans="1:4" x14ac:dyDescent="0.3">
      <c r="A18" s="9" t="s">
        <v>231</v>
      </c>
      <c r="B18" s="22" t="s">
        <v>49</v>
      </c>
      <c r="C18" s="9" t="s">
        <v>313</v>
      </c>
    </row>
    <row r="19" spans="1:4" x14ac:dyDescent="0.3">
      <c r="A19" s="9" t="s">
        <v>241</v>
      </c>
      <c r="B19" s="22" t="s">
        <v>131</v>
      </c>
      <c r="C19" s="9" t="s">
        <v>316</v>
      </c>
    </row>
    <row r="20" spans="1:4" x14ac:dyDescent="0.3">
      <c r="A20" s="9" t="s">
        <v>231</v>
      </c>
      <c r="B20" s="22" t="s">
        <v>47</v>
      </c>
      <c r="C20" s="9" t="s">
        <v>313</v>
      </c>
    </row>
    <row r="21" spans="1:4" x14ac:dyDescent="0.3">
      <c r="A21" s="9" t="s">
        <v>242</v>
      </c>
      <c r="B21" s="22" t="s">
        <v>135</v>
      </c>
      <c r="C21" s="9" t="s">
        <v>312</v>
      </c>
    </row>
    <row r="22" spans="1:4" x14ac:dyDescent="0.3">
      <c r="A22" s="9" t="s">
        <v>241</v>
      </c>
      <c r="B22" s="22" t="s">
        <v>124</v>
      </c>
      <c r="C22" s="9" t="s">
        <v>316</v>
      </c>
    </row>
    <row r="23" spans="1:4" x14ac:dyDescent="0.3">
      <c r="A23" s="9" t="s">
        <v>242</v>
      </c>
      <c r="B23" s="22" t="s">
        <v>141</v>
      </c>
      <c r="C23" s="9" t="s">
        <v>312</v>
      </c>
    </row>
    <row r="24" spans="1:4" x14ac:dyDescent="0.3">
      <c r="A24" s="9" t="s">
        <v>241</v>
      </c>
      <c r="B24" s="22" t="s">
        <v>128</v>
      </c>
      <c r="C24" s="9" t="s">
        <v>316</v>
      </c>
    </row>
    <row r="25" spans="1:4" x14ac:dyDescent="0.3">
      <c r="A25" s="9" t="s">
        <v>249</v>
      </c>
      <c r="B25" s="22" t="s">
        <v>182</v>
      </c>
      <c r="C25" s="9" t="s">
        <v>310</v>
      </c>
    </row>
    <row r="27" spans="1:4" ht="16.2" x14ac:dyDescent="0.35">
      <c r="A27" s="19" t="s">
        <v>448</v>
      </c>
      <c r="B27" s="19"/>
    </row>
    <row r="28" spans="1:4" x14ac:dyDescent="0.3">
      <c r="A28" s="9" t="s">
        <v>241</v>
      </c>
      <c r="B28" s="22" t="s">
        <v>133</v>
      </c>
      <c r="C28" s="9" t="s">
        <v>316</v>
      </c>
    </row>
    <row r="29" spans="1:4" x14ac:dyDescent="0.3">
      <c r="A29" s="9" t="s">
        <v>242</v>
      </c>
      <c r="B29" s="22" t="s">
        <v>143</v>
      </c>
      <c r="C29" s="9" t="s">
        <v>312</v>
      </c>
    </row>
    <row r="30" spans="1:4" x14ac:dyDescent="0.3">
      <c r="A30" s="9" t="s">
        <v>249</v>
      </c>
      <c r="B30" s="22" t="s">
        <v>177</v>
      </c>
      <c r="C30" s="9" t="s">
        <v>310</v>
      </c>
      <c r="D30" s="9" t="s">
        <v>311</v>
      </c>
    </row>
    <row r="31" spans="1:4" x14ac:dyDescent="0.3">
      <c r="A31" s="9" t="s">
        <v>241</v>
      </c>
      <c r="B31" s="22" t="s">
        <v>129</v>
      </c>
      <c r="C31" s="9" t="s">
        <v>316</v>
      </c>
    </row>
    <row r="32" spans="1:4" x14ac:dyDescent="0.3">
      <c r="A32" s="9" t="s">
        <v>236</v>
      </c>
      <c r="B32" s="22" t="s">
        <v>80</v>
      </c>
      <c r="C32" s="9" t="s">
        <v>326</v>
      </c>
    </row>
    <row r="33" spans="1:4" x14ac:dyDescent="0.3">
      <c r="A33" s="9" t="s">
        <v>250</v>
      </c>
      <c r="B33" s="22" t="s">
        <v>193</v>
      </c>
      <c r="C33" s="9" t="s">
        <v>323</v>
      </c>
    </row>
    <row r="34" spans="1:4" x14ac:dyDescent="0.3">
      <c r="A34" s="9" t="s">
        <v>231</v>
      </c>
      <c r="B34" s="22" t="s">
        <v>58</v>
      </c>
      <c r="C34" s="9" t="s">
        <v>313</v>
      </c>
    </row>
    <row r="35" spans="1:4" x14ac:dyDescent="0.3">
      <c r="A35" s="9" t="s">
        <v>250</v>
      </c>
      <c r="B35" s="22" t="s">
        <v>302</v>
      </c>
      <c r="C35" s="9" t="s">
        <v>323</v>
      </c>
    </row>
    <row r="36" spans="1:4" x14ac:dyDescent="0.3">
      <c r="A36" s="9" t="s">
        <v>249</v>
      </c>
      <c r="B36" s="22" t="s">
        <v>183</v>
      </c>
      <c r="C36" s="9" t="s">
        <v>310</v>
      </c>
      <c r="D36" s="9" t="s">
        <v>311</v>
      </c>
    </row>
    <row r="37" spans="1:4" x14ac:dyDescent="0.3">
      <c r="A37" s="9" t="s">
        <v>237</v>
      </c>
      <c r="B37" s="22" t="s">
        <v>84</v>
      </c>
      <c r="C37" s="9" t="s">
        <v>318</v>
      </c>
    </row>
    <row r="38" spans="1:4" x14ac:dyDescent="0.3">
      <c r="A38" s="9" t="s">
        <v>234</v>
      </c>
      <c r="B38" s="22" t="s">
        <v>64</v>
      </c>
      <c r="C38" s="9" t="s">
        <v>319</v>
      </c>
    </row>
    <row r="39" spans="1:4" x14ac:dyDescent="0.3">
      <c r="A39" s="9" t="s">
        <v>241</v>
      </c>
      <c r="B39" s="22" t="s">
        <v>134</v>
      </c>
      <c r="C39" s="9" t="s">
        <v>316</v>
      </c>
    </row>
    <row r="40" spans="1:4" x14ac:dyDescent="0.3">
      <c r="A40" s="9" t="s">
        <v>234</v>
      </c>
      <c r="B40" s="22" t="s">
        <v>89</v>
      </c>
      <c r="C40" s="9" t="s">
        <v>319</v>
      </c>
    </row>
    <row r="41" spans="1:4" x14ac:dyDescent="0.3">
      <c r="A41" s="9" t="s">
        <v>231</v>
      </c>
      <c r="B41" s="22" t="s">
        <v>44</v>
      </c>
      <c r="C41" s="9" t="s">
        <v>313</v>
      </c>
    </row>
    <row r="42" spans="1:4" x14ac:dyDescent="0.3">
      <c r="A42" s="9" t="s">
        <v>249</v>
      </c>
      <c r="B42" s="22" t="s">
        <v>180</v>
      </c>
      <c r="C42" s="9" t="s">
        <v>310</v>
      </c>
    </row>
    <row r="44" spans="1:4" ht="16.2" x14ac:dyDescent="0.35">
      <c r="A44" s="19" t="s">
        <v>446</v>
      </c>
      <c r="B44" s="19"/>
    </row>
    <row r="45" spans="1:4" x14ac:dyDescent="0.3">
      <c r="A45" s="9" t="s">
        <v>228</v>
      </c>
      <c r="B45" s="22" t="s">
        <v>19</v>
      </c>
      <c r="C45" s="9" t="s">
        <v>328</v>
      </c>
    </row>
    <row r="46" spans="1:4" x14ac:dyDescent="0.3">
      <c r="A46" s="9" t="s">
        <v>242</v>
      </c>
      <c r="B46" s="22" t="s">
        <v>156</v>
      </c>
      <c r="C46" s="9" t="s">
        <v>312</v>
      </c>
    </row>
    <row r="47" spans="1:4" x14ac:dyDescent="0.3">
      <c r="A47" s="9" t="s">
        <v>232</v>
      </c>
      <c r="B47" s="22" t="s">
        <v>78</v>
      </c>
      <c r="C47" s="9" t="s">
        <v>333</v>
      </c>
      <c r="D47" s="9" t="s">
        <v>311</v>
      </c>
    </row>
    <row r="48" spans="1:4" x14ac:dyDescent="0.3">
      <c r="A48" s="9" t="s">
        <v>264</v>
      </c>
      <c r="B48" s="22" t="s">
        <v>41</v>
      </c>
      <c r="C48" s="9" t="s">
        <v>334</v>
      </c>
    </row>
    <row r="49" spans="1:3" x14ac:dyDescent="0.3">
      <c r="A49" s="9" t="s">
        <v>238</v>
      </c>
      <c r="B49" s="22" t="s">
        <v>108</v>
      </c>
      <c r="C49" s="9" t="s">
        <v>317</v>
      </c>
    </row>
    <row r="50" spans="1:3" x14ac:dyDescent="0.3">
      <c r="A50" s="9" t="s">
        <v>238</v>
      </c>
      <c r="B50" s="22" t="s">
        <v>125</v>
      </c>
      <c r="C50" s="9" t="s">
        <v>317</v>
      </c>
    </row>
    <row r="51" spans="1:3" x14ac:dyDescent="0.3">
      <c r="A51" s="9" t="s">
        <v>243</v>
      </c>
      <c r="B51" s="22" t="s">
        <v>176</v>
      </c>
      <c r="C51" s="9" t="s">
        <v>321</v>
      </c>
    </row>
    <row r="53" spans="1:3" ht="16.2" x14ac:dyDescent="0.35">
      <c r="A53" s="19" t="s">
        <v>450</v>
      </c>
      <c r="B53" s="19"/>
    </row>
    <row r="54" spans="1:3" x14ac:dyDescent="0.3">
      <c r="A54" s="9" t="s">
        <v>233</v>
      </c>
      <c r="B54" s="22" t="s">
        <v>60</v>
      </c>
      <c r="C54" s="9" t="s">
        <v>332</v>
      </c>
    </row>
    <row r="55" spans="1:3" x14ac:dyDescent="0.3">
      <c r="A55" s="9" t="s">
        <v>250</v>
      </c>
      <c r="B55" s="22" t="s">
        <v>194</v>
      </c>
      <c r="C55" s="9" t="s">
        <v>323</v>
      </c>
    </row>
    <row r="57" spans="1:3" ht="16.2" x14ac:dyDescent="0.35">
      <c r="A57" s="19" t="s">
        <v>460</v>
      </c>
      <c r="B57" s="19"/>
    </row>
    <row r="58" spans="1:3" x14ac:dyDescent="0.3">
      <c r="A58" s="9" t="s">
        <v>231</v>
      </c>
      <c r="B58" s="22" t="s">
        <v>43</v>
      </c>
      <c r="C58" s="9" t="s">
        <v>313</v>
      </c>
    </row>
    <row r="60" spans="1:3" ht="16.2" x14ac:dyDescent="0.35">
      <c r="A60" s="19" t="s">
        <v>445</v>
      </c>
      <c r="B60" s="19"/>
    </row>
    <row r="61" spans="1:3" x14ac:dyDescent="0.3">
      <c r="A61" s="9" t="s">
        <v>250</v>
      </c>
      <c r="B61" s="22" t="s">
        <v>207</v>
      </c>
      <c r="C61" s="9" t="s">
        <v>323</v>
      </c>
    </row>
    <row r="62" spans="1:3" x14ac:dyDescent="0.3">
      <c r="A62" s="9" t="s">
        <v>242</v>
      </c>
      <c r="B62" s="22" t="s">
        <v>151</v>
      </c>
      <c r="C62" s="9" t="s">
        <v>312</v>
      </c>
    </row>
    <row r="63" spans="1:3" x14ac:dyDescent="0.3">
      <c r="A63" s="9" t="s">
        <v>229</v>
      </c>
      <c r="B63" s="22" t="s">
        <v>26</v>
      </c>
      <c r="C63" s="9" t="s">
        <v>337</v>
      </c>
    </row>
    <row r="64" spans="1:3" x14ac:dyDescent="0.3">
      <c r="A64" s="9" t="s">
        <v>242</v>
      </c>
      <c r="B64" s="22" t="s">
        <v>164</v>
      </c>
      <c r="C64" s="9" t="s">
        <v>312</v>
      </c>
    </row>
    <row r="65" spans="1:4" x14ac:dyDescent="0.3">
      <c r="A65" s="9" t="s">
        <v>250</v>
      </c>
      <c r="B65" s="22" t="s">
        <v>195</v>
      </c>
      <c r="C65" s="9" t="s">
        <v>323</v>
      </c>
    </row>
    <row r="66" spans="1:4" x14ac:dyDescent="0.3">
      <c r="A66" s="9" t="s">
        <v>232</v>
      </c>
      <c r="B66" s="22" t="s">
        <v>299</v>
      </c>
      <c r="C66" s="9" t="s">
        <v>333</v>
      </c>
    </row>
    <row r="67" spans="1:4" x14ac:dyDescent="0.3">
      <c r="A67" s="9" t="s">
        <v>231</v>
      </c>
      <c r="B67" s="22" t="s">
        <v>31</v>
      </c>
      <c r="C67" s="9" t="s">
        <v>313</v>
      </c>
    </row>
    <row r="68" spans="1:4" x14ac:dyDescent="0.3">
      <c r="A68" s="9" t="s">
        <v>237</v>
      </c>
      <c r="B68" s="22" t="s">
        <v>300</v>
      </c>
      <c r="C68" s="9" t="s">
        <v>318</v>
      </c>
    </row>
    <row r="69" spans="1:4" x14ac:dyDescent="0.3">
      <c r="A69" s="9" t="s">
        <v>231</v>
      </c>
      <c r="B69" s="22" t="s">
        <v>57</v>
      </c>
      <c r="C69" s="9" t="s">
        <v>313</v>
      </c>
    </row>
    <row r="70" spans="1:4" x14ac:dyDescent="0.3">
      <c r="A70" s="9" t="s">
        <v>231</v>
      </c>
      <c r="B70" s="22" t="s">
        <v>63</v>
      </c>
      <c r="C70" s="9" t="s">
        <v>313</v>
      </c>
    </row>
    <row r="71" spans="1:4" x14ac:dyDescent="0.3">
      <c r="A71" s="9" t="s">
        <v>250</v>
      </c>
      <c r="B71" s="22" t="s">
        <v>208</v>
      </c>
      <c r="C71" s="9" t="s">
        <v>323</v>
      </c>
    </row>
    <row r="73" spans="1:4" ht="16.2" x14ac:dyDescent="0.35">
      <c r="A73" s="19" t="s">
        <v>472</v>
      </c>
      <c r="B73" s="19"/>
    </row>
    <row r="74" spans="1:4" x14ac:dyDescent="0.3">
      <c r="A74" s="9" t="s">
        <v>231</v>
      </c>
      <c r="B74" s="22" t="s">
        <v>51</v>
      </c>
      <c r="C74" s="9" t="s">
        <v>313</v>
      </c>
    </row>
    <row r="75" spans="1:4" x14ac:dyDescent="0.3">
      <c r="A75" s="9" t="s">
        <v>234</v>
      </c>
      <c r="B75" s="22" t="s">
        <v>68</v>
      </c>
      <c r="C75" s="9" t="s">
        <v>319</v>
      </c>
    </row>
    <row r="76" spans="1:4" x14ac:dyDescent="0.3">
      <c r="A76" s="9" t="s">
        <v>246</v>
      </c>
      <c r="B76" s="22" t="s">
        <v>153</v>
      </c>
      <c r="C76" s="9" t="s">
        <v>339</v>
      </c>
      <c r="D76" s="9" t="s">
        <v>311</v>
      </c>
    </row>
    <row r="77" spans="1:4" x14ac:dyDescent="0.3">
      <c r="A77" s="9" t="s">
        <v>246</v>
      </c>
      <c r="B77" s="22" t="s">
        <v>150</v>
      </c>
      <c r="C77" s="9" t="s">
        <v>339</v>
      </c>
    </row>
    <row r="78" spans="1:4" x14ac:dyDescent="0.3">
      <c r="A78" s="9" t="s">
        <v>251</v>
      </c>
      <c r="B78" s="22" t="s">
        <v>201</v>
      </c>
      <c r="C78" s="9" t="s">
        <v>322</v>
      </c>
    </row>
    <row r="79" spans="1:4" x14ac:dyDescent="0.3">
      <c r="A79" s="9" t="s">
        <v>240</v>
      </c>
      <c r="B79" s="22" t="s">
        <v>119</v>
      </c>
      <c r="C79" s="9" t="s">
        <v>309</v>
      </c>
    </row>
    <row r="80" spans="1:4" x14ac:dyDescent="0.3">
      <c r="A80" s="9" t="s">
        <v>236</v>
      </c>
      <c r="B80" s="22" t="s">
        <v>77</v>
      </c>
      <c r="C80" s="9" t="s">
        <v>326</v>
      </c>
    </row>
    <row r="81" spans="1:4" x14ac:dyDescent="0.3">
      <c r="A81" s="9" t="s">
        <v>240</v>
      </c>
      <c r="B81" s="22" t="s">
        <v>110</v>
      </c>
      <c r="C81" s="9" t="s">
        <v>309</v>
      </c>
    </row>
    <row r="82" spans="1:4" x14ac:dyDescent="0.3">
      <c r="A82" s="9" t="s">
        <v>246</v>
      </c>
      <c r="B82" s="22" t="s">
        <v>157</v>
      </c>
      <c r="C82" s="9" t="s">
        <v>339</v>
      </c>
    </row>
    <row r="83" spans="1:4" x14ac:dyDescent="0.3">
      <c r="A83" s="9" t="s">
        <v>231</v>
      </c>
      <c r="B83" s="22" t="s">
        <v>38</v>
      </c>
      <c r="C83" s="9" t="s">
        <v>313</v>
      </c>
      <c r="D83" s="9" t="s">
        <v>311</v>
      </c>
    </row>
    <row r="85" spans="1:4" ht="16.2" x14ac:dyDescent="0.35">
      <c r="A85" s="19" t="s">
        <v>467</v>
      </c>
      <c r="B85" s="19"/>
    </row>
    <row r="86" spans="1:4" x14ac:dyDescent="0.3">
      <c r="A86" s="9" t="s">
        <v>254</v>
      </c>
      <c r="B86" s="22" t="s">
        <v>25</v>
      </c>
      <c r="C86" s="9" t="s">
        <v>325</v>
      </c>
    </row>
    <row r="87" spans="1:4" x14ac:dyDescent="0.3">
      <c r="A87" s="9" t="s">
        <v>232</v>
      </c>
      <c r="B87" s="22" t="s">
        <v>74</v>
      </c>
      <c r="C87" s="9" t="s">
        <v>333</v>
      </c>
    </row>
    <row r="88" spans="1:4" x14ac:dyDescent="0.3">
      <c r="A88" s="9" t="s">
        <v>230</v>
      </c>
      <c r="B88" s="22" t="s">
        <v>35</v>
      </c>
      <c r="C88" s="9" t="s">
        <v>341</v>
      </c>
    </row>
    <row r="89" spans="1:4" x14ac:dyDescent="0.3">
      <c r="A89" s="9" t="s">
        <v>249</v>
      </c>
      <c r="B89" s="22" t="s">
        <v>210</v>
      </c>
      <c r="C89" s="9" t="s">
        <v>310</v>
      </c>
      <c r="D89" s="9" t="s">
        <v>311</v>
      </c>
    </row>
    <row r="90" spans="1:4" x14ac:dyDescent="0.3">
      <c r="A90" s="9" t="s">
        <v>258</v>
      </c>
      <c r="B90" s="22" t="s">
        <v>126</v>
      </c>
      <c r="C90" s="9" t="s">
        <v>342</v>
      </c>
    </row>
    <row r="91" spans="1:4" x14ac:dyDescent="0.3">
      <c r="A91" s="9" t="s">
        <v>240</v>
      </c>
      <c r="B91" s="22" t="s">
        <v>139</v>
      </c>
      <c r="C91" s="9" t="s">
        <v>309</v>
      </c>
    </row>
    <row r="93" spans="1:4" ht="16.2" x14ac:dyDescent="0.35">
      <c r="A93" s="19" t="s">
        <v>458</v>
      </c>
      <c r="B93" s="19"/>
    </row>
    <row r="94" spans="1:4" x14ac:dyDescent="0.3">
      <c r="A94" s="9" t="s">
        <v>238</v>
      </c>
      <c r="B94" s="22" t="s">
        <v>92</v>
      </c>
      <c r="C94" s="9" t="s">
        <v>317</v>
      </c>
    </row>
    <row r="95" spans="1:4" x14ac:dyDescent="0.3">
      <c r="A95" s="9" t="s">
        <v>237</v>
      </c>
      <c r="B95" s="22" t="s">
        <v>83</v>
      </c>
      <c r="C95" s="9" t="s">
        <v>318</v>
      </c>
      <c r="D95" s="9" t="s">
        <v>311</v>
      </c>
    </row>
    <row r="96" spans="1:4" x14ac:dyDescent="0.3">
      <c r="A96" s="9" t="s">
        <v>245</v>
      </c>
      <c r="B96" s="22" t="s">
        <v>147</v>
      </c>
      <c r="C96" s="9" t="s">
        <v>314</v>
      </c>
    </row>
    <row r="98" spans="1:3" ht="16.2" x14ac:dyDescent="0.35">
      <c r="A98" s="19" t="s">
        <v>447</v>
      </c>
      <c r="B98" s="19"/>
    </row>
    <row r="99" spans="1:3" x14ac:dyDescent="0.3">
      <c r="A99" s="9" t="s">
        <v>240</v>
      </c>
      <c r="B99" s="22" t="s">
        <v>103</v>
      </c>
      <c r="C99" s="9" t="s">
        <v>309</v>
      </c>
    </row>
    <row r="100" spans="1:3" x14ac:dyDescent="0.3">
      <c r="A100" s="9" t="s">
        <v>245</v>
      </c>
      <c r="B100" s="22" t="s">
        <v>158</v>
      </c>
      <c r="C100" s="9" t="s">
        <v>314</v>
      </c>
    </row>
    <row r="102" spans="1:3" ht="16.2" x14ac:dyDescent="0.35">
      <c r="A102" s="19" t="s">
        <v>451</v>
      </c>
      <c r="B102" s="19"/>
    </row>
    <row r="103" spans="1:3" x14ac:dyDescent="0.3">
      <c r="A103" s="9" t="s">
        <v>247</v>
      </c>
      <c r="B103" s="22" t="s">
        <v>171</v>
      </c>
      <c r="C103" s="9" t="s">
        <v>314</v>
      </c>
    </row>
    <row r="104" spans="1:3" x14ac:dyDescent="0.3">
      <c r="A104" s="9" t="s">
        <v>249</v>
      </c>
      <c r="B104" s="22" t="s">
        <v>187</v>
      </c>
      <c r="C104" s="9" t="s">
        <v>310</v>
      </c>
    </row>
    <row r="106" spans="1:3" ht="16.2" x14ac:dyDescent="0.35">
      <c r="A106" s="19" t="s">
        <v>470</v>
      </c>
      <c r="B106" s="19"/>
    </row>
    <row r="107" spans="1:3" x14ac:dyDescent="0.3">
      <c r="A107" s="9" t="s">
        <v>250</v>
      </c>
      <c r="B107" s="22" t="s">
        <v>425</v>
      </c>
      <c r="C107" s="9" t="s">
        <v>323</v>
      </c>
    </row>
    <row r="108" spans="1:3" x14ac:dyDescent="0.3">
      <c r="A108" s="9" t="s">
        <v>259</v>
      </c>
      <c r="B108" s="22" t="s">
        <v>161</v>
      </c>
      <c r="C108" s="85" t="s">
        <v>485</v>
      </c>
    </row>
    <row r="110" spans="1:3" ht="16.2" x14ac:dyDescent="0.35">
      <c r="A110" s="19" t="s">
        <v>456</v>
      </c>
      <c r="B110" s="19"/>
    </row>
    <row r="111" spans="1:3" x14ac:dyDescent="0.3">
      <c r="A111" s="9" t="s">
        <v>238</v>
      </c>
      <c r="B111" s="22" t="s">
        <v>116</v>
      </c>
      <c r="C111" s="9" t="s">
        <v>317</v>
      </c>
    </row>
    <row r="114" spans="1:3" ht="16.2" x14ac:dyDescent="0.35">
      <c r="A114" s="19" t="s">
        <v>461</v>
      </c>
      <c r="B114" s="19"/>
    </row>
    <row r="115" spans="1:3" x14ac:dyDescent="0.3">
      <c r="A115" s="9" t="s">
        <v>231</v>
      </c>
      <c r="B115" s="22" t="s">
        <v>377</v>
      </c>
      <c r="C115" s="9" t="s">
        <v>313</v>
      </c>
    </row>
    <row r="118" spans="1:3" ht="16.2" x14ac:dyDescent="0.35">
      <c r="A118" s="19" t="s">
        <v>481</v>
      </c>
      <c r="B118" s="19"/>
    </row>
    <row r="119" spans="1:3" x14ac:dyDescent="0.3">
      <c r="A119" s="9" t="s">
        <v>228</v>
      </c>
      <c r="B119" s="22" t="s">
        <v>14</v>
      </c>
      <c r="C119" s="9" t="s">
        <v>328</v>
      </c>
    </row>
    <row r="121" spans="1:3" ht="16.2" x14ac:dyDescent="0.35">
      <c r="A121" s="19" t="s">
        <v>474</v>
      </c>
      <c r="B121" s="19"/>
    </row>
    <row r="122" spans="1:3" x14ac:dyDescent="0.3">
      <c r="A122" s="9" t="s">
        <v>244</v>
      </c>
      <c r="B122" s="22" t="s">
        <v>146</v>
      </c>
      <c r="C122" s="9" t="s">
        <v>331</v>
      </c>
    </row>
    <row r="123" spans="1:3" x14ac:dyDescent="0.3">
      <c r="A123" s="9" t="s">
        <v>228</v>
      </c>
      <c r="B123" s="22" t="s">
        <v>18</v>
      </c>
      <c r="C123" s="9" t="s">
        <v>328</v>
      </c>
    </row>
    <row r="124" spans="1:3" x14ac:dyDescent="0.3">
      <c r="A124" s="9" t="s">
        <v>244</v>
      </c>
      <c r="B124" s="22" t="s">
        <v>181</v>
      </c>
      <c r="C124" s="9" t="s">
        <v>331</v>
      </c>
    </row>
    <row r="125" spans="1:3" x14ac:dyDescent="0.3">
      <c r="A125" s="9" t="s">
        <v>236</v>
      </c>
      <c r="B125" s="22" t="s">
        <v>75</v>
      </c>
      <c r="C125" s="9" t="s">
        <v>326</v>
      </c>
    </row>
    <row r="126" spans="1:3" x14ac:dyDescent="0.3">
      <c r="A126" s="9" t="s">
        <v>247</v>
      </c>
      <c r="B126" s="22" t="s">
        <v>163</v>
      </c>
      <c r="C126" s="9" t="s">
        <v>314</v>
      </c>
    </row>
    <row r="127" spans="1:3" x14ac:dyDescent="0.3">
      <c r="A127" s="9" t="s">
        <v>240</v>
      </c>
      <c r="B127" s="22" t="s">
        <v>117</v>
      </c>
      <c r="C127" s="9" t="s">
        <v>309</v>
      </c>
    </row>
    <row r="128" spans="1:3" x14ac:dyDescent="0.3">
      <c r="A128" s="9" t="s">
        <v>259</v>
      </c>
      <c r="B128" s="22" t="s">
        <v>196</v>
      </c>
      <c r="C128" s="85" t="s">
        <v>485</v>
      </c>
    </row>
    <row r="129" spans="1:4" x14ac:dyDescent="0.3">
      <c r="A129" s="9" t="s">
        <v>249</v>
      </c>
      <c r="B129" s="22" t="s">
        <v>390</v>
      </c>
      <c r="C129" s="9" t="s">
        <v>310</v>
      </c>
    </row>
    <row r="130" spans="1:4" x14ac:dyDescent="0.3">
      <c r="A130" s="9" t="s">
        <v>231</v>
      </c>
      <c r="B130" s="22" t="s">
        <v>54</v>
      </c>
      <c r="C130" s="9" t="s">
        <v>313</v>
      </c>
    </row>
    <row r="131" spans="1:4" x14ac:dyDescent="0.3">
      <c r="A131" s="9" t="s">
        <v>232</v>
      </c>
      <c r="B131" s="22" t="s">
        <v>59</v>
      </c>
      <c r="C131" s="9" t="s">
        <v>333</v>
      </c>
    </row>
    <row r="132" spans="1:4" x14ac:dyDescent="0.3">
      <c r="A132" s="9" t="s">
        <v>230</v>
      </c>
      <c r="B132" s="22" t="s">
        <v>45</v>
      </c>
      <c r="C132" s="9" t="s">
        <v>341</v>
      </c>
    </row>
    <row r="133" spans="1:4" x14ac:dyDescent="0.3">
      <c r="A133" s="9" t="s">
        <v>244</v>
      </c>
      <c r="B133" s="22" t="s">
        <v>200</v>
      </c>
      <c r="C133" s="9" t="s">
        <v>331</v>
      </c>
    </row>
    <row r="134" spans="1:4" x14ac:dyDescent="0.3">
      <c r="A134" s="9" t="s">
        <v>242</v>
      </c>
      <c r="B134" s="22" t="s">
        <v>136</v>
      </c>
      <c r="C134" s="9" t="s">
        <v>312</v>
      </c>
    </row>
    <row r="135" spans="1:4" x14ac:dyDescent="0.3">
      <c r="A135" s="9" t="s">
        <v>247</v>
      </c>
      <c r="B135" s="22" t="s">
        <v>166</v>
      </c>
      <c r="C135" s="9" t="s">
        <v>314</v>
      </c>
    </row>
    <row r="137" spans="1:4" ht="16.2" x14ac:dyDescent="0.35">
      <c r="A137" s="19" t="s">
        <v>465</v>
      </c>
      <c r="B137" s="19"/>
    </row>
    <row r="138" spans="1:4" x14ac:dyDescent="0.3">
      <c r="A138" s="9" t="s">
        <v>230</v>
      </c>
      <c r="B138" s="22" t="s">
        <v>397</v>
      </c>
      <c r="C138" s="9" t="s">
        <v>341</v>
      </c>
    </row>
    <row r="139" spans="1:4" x14ac:dyDescent="0.3">
      <c r="A139" s="9" t="s">
        <v>228</v>
      </c>
      <c r="B139" s="22" t="s">
        <v>395</v>
      </c>
      <c r="C139" s="9" t="s">
        <v>328</v>
      </c>
    </row>
    <row r="140" spans="1:4" x14ac:dyDescent="0.3">
      <c r="A140" s="9" t="s">
        <v>247</v>
      </c>
      <c r="B140" s="22" t="s">
        <v>197</v>
      </c>
      <c r="C140" s="9" t="s">
        <v>314</v>
      </c>
    </row>
    <row r="141" spans="1:4" x14ac:dyDescent="0.3">
      <c r="A141" s="9" t="s">
        <v>267</v>
      </c>
      <c r="B141" s="22" t="s">
        <v>393</v>
      </c>
      <c r="C141" s="9" t="s">
        <v>340</v>
      </c>
    </row>
    <row r="142" spans="1:4" x14ac:dyDescent="0.3">
      <c r="A142" s="9" t="s">
        <v>228</v>
      </c>
      <c r="B142" s="22" t="s">
        <v>296</v>
      </c>
      <c r="C142" s="9" t="s">
        <v>328</v>
      </c>
      <c r="D142" s="9" t="s">
        <v>311</v>
      </c>
    </row>
    <row r="143" spans="1:4" x14ac:dyDescent="0.3">
      <c r="A143" s="9" t="s">
        <v>234</v>
      </c>
      <c r="B143" s="22" t="s">
        <v>95</v>
      </c>
      <c r="C143" s="9" t="s">
        <v>319</v>
      </c>
    </row>
    <row r="144" spans="1:4" x14ac:dyDescent="0.3">
      <c r="A144" s="9" t="s">
        <v>238</v>
      </c>
      <c r="B144" s="22" t="s">
        <v>144</v>
      </c>
      <c r="C144" s="9" t="s">
        <v>317</v>
      </c>
    </row>
    <row r="145" spans="1:4" x14ac:dyDescent="0.3">
      <c r="A145" s="9" t="s">
        <v>250</v>
      </c>
      <c r="B145" s="22" t="s">
        <v>401</v>
      </c>
      <c r="C145" s="9" t="s">
        <v>323</v>
      </c>
    </row>
    <row r="146" spans="1:4" x14ac:dyDescent="0.3">
      <c r="A146" s="9" t="s">
        <v>236</v>
      </c>
      <c r="B146" s="22" t="s">
        <v>130</v>
      </c>
      <c r="C146" s="9" t="s">
        <v>326</v>
      </c>
      <c r="D146" s="9" t="s">
        <v>311</v>
      </c>
    </row>
    <row r="147" spans="1:4" x14ac:dyDescent="0.3">
      <c r="A147" s="9" t="s">
        <v>232</v>
      </c>
      <c r="B147" s="22" t="s">
        <v>96</v>
      </c>
      <c r="C147" s="9" t="s">
        <v>333</v>
      </c>
    </row>
    <row r="148" spans="1:4" x14ac:dyDescent="0.3">
      <c r="A148" s="9" t="s">
        <v>234</v>
      </c>
      <c r="B148" s="22" t="s">
        <v>106</v>
      </c>
      <c r="C148" s="9" t="s">
        <v>319</v>
      </c>
    </row>
    <row r="149" spans="1:4" x14ac:dyDescent="0.3">
      <c r="A149" s="9" t="s">
        <v>264</v>
      </c>
      <c r="B149" s="22" t="s">
        <v>298</v>
      </c>
      <c r="C149" s="9" t="s">
        <v>334</v>
      </c>
    </row>
    <row r="151" spans="1:4" ht="16.2" x14ac:dyDescent="0.35">
      <c r="A151" s="19" t="s">
        <v>452</v>
      </c>
      <c r="B151" s="19"/>
    </row>
    <row r="152" spans="1:4" x14ac:dyDescent="0.3">
      <c r="A152" s="9" t="s">
        <v>227</v>
      </c>
      <c r="B152" s="22" t="s">
        <v>15</v>
      </c>
      <c r="C152" s="9" t="s">
        <v>335</v>
      </c>
    </row>
    <row r="153" spans="1:4" x14ac:dyDescent="0.3">
      <c r="A153" s="9" t="s">
        <v>231</v>
      </c>
      <c r="B153" s="22" t="s">
        <v>65</v>
      </c>
      <c r="C153" s="9" t="s">
        <v>313</v>
      </c>
    </row>
    <row r="154" spans="1:4" x14ac:dyDescent="0.3">
      <c r="A154" s="9" t="s">
        <v>247</v>
      </c>
      <c r="B154" s="22" t="s">
        <v>169</v>
      </c>
      <c r="C154" s="9" t="s">
        <v>314</v>
      </c>
    </row>
    <row r="155" spans="1:4" x14ac:dyDescent="0.3">
      <c r="A155" s="9" t="s">
        <v>240</v>
      </c>
      <c r="B155" s="22" t="s">
        <v>132</v>
      </c>
      <c r="C155" s="9" t="s">
        <v>309</v>
      </c>
      <c r="D155" s="9" t="s">
        <v>311</v>
      </c>
    </row>
    <row r="156" spans="1:4" x14ac:dyDescent="0.3">
      <c r="A156" s="9" t="s">
        <v>256</v>
      </c>
      <c r="B156" s="22" t="s">
        <v>69</v>
      </c>
      <c r="C156" s="9" t="s">
        <v>324</v>
      </c>
    </row>
    <row r="157" spans="1:4" x14ac:dyDescent="0.3">
      <c r="A157" s="9" t="s">
        <v>268</v>
      </c>
      <c r="B157" s="22" t="s">
        <v>190</v>
      </c>
      <c r="C157" s="9" t="s">
        <v>336</v>
      </c>
    </row>
    <row r="158" spans="1:4" x14ac:dyDescent="0.3">
      <c r="A158" s="9" t="s">
        <v>266</v>
      </c>
      <c r="B158" s="22" t="s">
        <v>81</v>
      </c>
      <c r="C158" s="9" t="s">
        <v>219</v>
      </c>
    </row>
    <row r="159" spans="1:4" x14ac:dyDescent="0.3">
      <c r="A159" s="9" t="s">
        <v>254</v>
      </c>
      <c r="B159" s="22" t="s">
        <v>12</v>
      </c>
      <c r="C159" s="9" t="s">
        <v>325</v>
      </c>
    </row>
    <row r="160" spans="1:4" x14ac:dyDescent="0.3">
      <c r="A160" s="9" t="s">
        <v>234</v>
      </c>
      <c r="B160" s="22" t="s">
        <v>91</v>
      </c>
      <c r="C160" s="9" t="s">
        <v>319</v>
      </c>
    </row>
    <row r="162" spans="1:4" ht="16.2" x14ac:dyDescent="0.35">
      <c r="A162" s="19" t="s">
        <v>468</v>
      </c>
      <c r="B162" s="19"/>
    </row>
    <row r="163" spans="1:4" x14ac:dyDescent="0.3">
      <c r="A163" s="9" t="s">
        <v>238</v>
      </c>
      <c r="B163" s="22" t="s">
        <v>123</v>
      </c>
      <c r="C163" s="9" t="s">
        <v>317</v>
      </c>
    </row>
    <row r="164" spans="1:4" x14ac:dyDescent="0.3">
      <c r="A164" s="9" t="s">
        <v>231</v>
      </c>
      <c r="B164" s="22" t="s">
        <v>67</v>
      </c>
      <c r="C164" s="9" t="s">
        <v>313</v>
      </c>
    </row>
    <row r="165" spans="1:4" x14ac:dyDescent="0.3">
      <c r="A165" s="9" t="s">
        <v>243</v>
      </c>
      <c r="B165" s="22" t="s">
        <v>170</v>
      </c>
      <c r="C165" s="9" t="s">
        <v>321</v>
      </c>
    </row>
    <row r="166" spans="1:4" x14ac:dyDescent="0.3">
      <c r="A166" s="9" t="s">
        <v>260</v>
      </c>
      <c r="B166" s="22" t="s">
        <v>388</v>
      </c>
      <c r="C166" s="9" t="s">
        <v>338</v>
      </c>
    </row>
    <row r="167" spans="1:4" x14ac:dyDescent="0.3">
      <c r="A167" s="9" t="s">
        <v>266</v>
      </c>
      <c r="B167" s="22" t="s">
        <v>71</v>
      </c>
      <c r="C167" s="9" t="s">
        <v>219</v>
      </c>
    </row>
    <row r="168" spans="1:4" x14ac:dyDescent="0.3">
      <c r="A168" s="9" t="s">
        <v>252</v>
      </c>
      <c r="B168" s="22" t="s">
        <v>206</v>
      </c>
      <c r="C168" s="9" t="s">
        <v>329</v>
      </c>
    </row>
    <row r="169" spans="1:4" x14ac:dyDescent="0.3">
      <c r="A169" s="9" t="s">
        <v>231</v>
      </c>
      <c r="B169" s="22" t="s">
        <v>70</v>
      </c>
      <c r="C169" s="9" t="s">
        <v>313</v>
      </c>
    </row>
    <row r="170" spans="1:4" x14ac:dyDescent="0.3">
      <c r="A170" s="9" t="s">
        <v>231</v>
      </c>
      <c r="B170" s="22" t="s">
        <v>61</v>
      </c>
      <c r="C170" s="9" t="s">
        <v>313</v>
      </c>
    </row>
    <row r="171" spans="1:4" x14ac:dyDescent="0.3">
      <c r="A171" s="9" t="s">
        <v>242</v>
      </c>
      <c r="B171" s="22" t="s">
        <v>162</v>
      </c>
      <c r="C171" s="9" t="s">
        <v>312</v>
      </c>
    </row>
    <row r="173" spans="1:4" ht="16.2" x14ac:dyDescent="0.35">
      <c r="A173" s="19" t="s">
        <v>482</v>
      </c>
      <c r="B173" s="19"/>
    </row>
    <row r="174" spans="1:4" x14ac:dyDescent="0.3">
      <c r="A174" s="9" t="s">
        <v>229</v>
      </c>
      <c r="B174" s="22" t="s">
        <v>28</v>
      </c>
      <c r="C174" s="9" t="s">
        <v>337</v>
      </c>
    </row>
    <row r="175" spans="1:4" x14ac:dyDescent="0.3">
      <c r="A175" s="9" t="s">
        <v>231</v>
      </c>
      <c r="B175" s="22" t="s">
        <v>46</v>
      </c>
      <c r="C175" s="9" t="s">
        <v>313</v>
      </c>
      <c r="D175" s="9" t="s">
        <v>311</v>
      </c>
    </row>
    <row r="176" spans="1:4" x14ac:dyDescent="0.3">
      <c r="A176" s="9" t="s">
        <v>231</v>
      </c>
      <c r="B176" s="22" t="s">
        <v>56</v>
      </c>
      <c r="C176" s="9" t="s">
        <v>313</v>
      </c>
    </row>
    <row r="177" spans="1:3" x14ac:dyDescent="0.3">
      <c r="A177" s="9" t="s">
        <v>231</v>
      </c>
      <c r="B177" s="22" t="s">
        <v>34</v>
      </c>
      <c r="C177" s="9" t="s">
        <v>313</v>
      </c>
    </row>
    <row r="179" spans="1:3" ht="16.2" x14ac:dyDescent="0.35">
      <c r="A179" s="19" t="s">
        <v>454</v>
      </c>
      <c r="B179" s="19"/>
    </row>
    <row r="180" spans="1:3" x14ac:dyDescent="0.3">
      <c r="A180" s="9" t="s">
        <v>251</v>
      </c>
      <c r="B180" s="22" t="s">
        <v>402</v>
      </c>
      <c r="C180" s="9" t="s">
        <v>322</v>
      </c>
    </row>
    <row r="181" spans="1:3" x14ac:dyDescent="0.3">
      <c r="A181" s="9" t="s">
        <v>238</v>
      </c>
      <c r="B181" s="22" t="s">
        <v>111</v>
      </c>
      <c r="C181" s="9" t="s">
        <v>317</v>
      </c>
    </row>
    <row r="182" spans="1:3" x14ac:dyDescent="0.3">
      <c r="A182" s="9" t="s">
        <v>253</v>
      </c>
      <c r="B182" s="22" t="s">
        <v>11</v>
      </c>
      <c r="C182" s="9" t="s">
        <v>327</v>
      </c>
    </row>
    <row r="184" spans="1:3" ht="16.2" x14ac:dyDescent="0.35">
      <c r="A184" s="19" t="s">
        <v>478</v>
      </c>
      <c r="B184" s="19"/>
    </row>
    <row r="185" spans="1:3" x14ac:dyDescent="0.3">
      <c r="A185" s="9" t="s">
        <v>258</v>
      </c>
      <c r="B185" s="22" t="s">
        <v>385</v>
      </c>
      <c r="C185" s="9" t="s">
        <v>342</v>
      </c>
    </row>
    <row r="186" spans="1:3" x14ac:dyDescent="0.3">
      <c r="A186" s="9" t="s">
        <v>231</v>
      </c>
      <c r="B186" s="22" t="s">
        <v>50</v>
      </c>
      <c r="C186" s="9" t="s">
        <v>313</v>
      </c>
    </row>
    <row r="188" spans="1:3" ht="16.2" x14ac:dyDescent="0.35">
      <c r="A188" s="19" t="s">
        <v>457</v>
      </c>
      <c r="B188" s="19"/>
    </row>
    <row r="189" spans="1:3" x14ac:dyDescent="0.3">
      <c r="A189" s="9" t="s">
        <v>264</v>
      </c>
      <c r="B189" s="22" t="s">
        <v>30</v>
      </c>
      <c r="C189" s="9" t="s">
        <v>334</v>
      </c>
    </row>
    <row r="191" spans="1:3" ht="16.2" x14ac:dyDescent="0.35">
      <c r="A191" s="19" t="s">
        <v>459</v>
      </c>
      <c r="B191" s="19"/>
    </row>
    <row r="192" spans="1:3" x14ac:dyDescent="0.3">
      <c r="A192" s="9" t="s">
        <v>243</v>
      </c>
      <c r="B192" s="22" t="s">
        <v>145</v>
      </c>
      <c r="C192" s="9" t="s">
        <v>321</v>
      </c>
    </row>
    <row r="194" spans="1:3" ht="16.2" x14ac:dyDescent="0.35">
      <c r="A194" s="19" t="s">
        <v>462</v>
      </c>
      <c r="B194" s="19"/>
    </row>
    <row r="195" spans="1:3" x14ac:dyDescent="0.3">
      <c r="A195" s="9" t="s">
        <v>234</v>
      </c>
      <c r="B195" s="22" t="s">
        <v>62</v>
      </c>
      <c r="C195" s="9" t="s">
        <v>319</v>
      </c>
    </row>
    <row r="197" spans="1:3" ht="16.2" x14ac:dyDescent="0.35">
      <c r="A197" s="19" t="s">
        <v>471</v>
      </c>
      <c r="B197" s="19"/>
    </row>
    <row r="198" spans="1:3" x14ac:dyDescent="0.3">
      <c r="A198" s="9" t="s">
        <v>231</v>
      </c>
      <c r="B198" s="22" t="s">
        <v>36</v>
      </c>
      <c r="C198" s="9" t="s">
        <v>313</v>
      </c>
    </row>
    <row r="200" spans="1:3" ht="16.2" x14ac:dyDescent="0.35">
      <c r="A200" s="19" t="s">
        <v>473</v>
      </c>
      <c r="B200" s="19"/>
    </row>
    <row r="201" spans="1:3" x14ac:dyDescent="0.3">
      <c r="A201" s="9" t="s">
        <v>242</v>
      </c>
      <c r="B201" s="22" t="s">
        <v>414</v>
      </c>
      <c r="C201" s="9" t="s">
        <v>312</v>
      </c>
    </row>
    <row r="203" spans="1:3" ht="16.2" x14ac:dyDescent="0.35">
      <c r="A203" s="19" t="s">
        <v>480</v>
      </c>
      <c r="B203" s="19"/>
    </row>
    <row r="204" spans="1:3" x14ac:dyDescent="0.3">
      <c r="A204" s="9" t="s">
        <v>238</v>
      </c>
      <c r="B204" s="22" t="s">
        <v>94</v>
      </c>
      <c r="C204" s="9" t="s">
        <v>317</v>
      </c>
    </row>
    <row r="206" spans="1:3" ht="16.2" x14ac:dyDescent="0.35">
      <c r="A206" s="19" t="s">
        <v>476</v>
      </c>
      <c r="B206" s="19"/>
    </row>
    <row r="207" spans="1:3" x14ac:dyDescent="0.3">
      <c r="A207" s="9" t="s">
        <v>242</v>
      </c>
      <c r="B207" s="22" t="s">
        <v>386</v>
      </c>
      <c r="C207" s="9" t="s">
        <v>312</v>
      </c>
    </row>
    <row r="208" spans="1:3" x14ac:dyDescent="0.3">
      <c r="A208" s="9" t="s">
        <v>235</v>
      </c>
      <c r="B208" s="22" t="s">
        <v>120</v>
      </c>
      <c r="C208" s="9" t="s">
        <v>315</v>
      </c>
    </row>
    <row r="209" spans="1:4" x14ac:dyDescent="0.3">
      <c r="A209" s="9" t="s">
        <v>248</v>
      </c>
      <c r="B209" s="22" t="s">
        <v>211</v>
      </c>
      <c r="C209" s="9" t="s">
        <v>484</v>
      </c>
    </row>
    <row r="210" spans="1:4" x14ac:dyDescent="0.3">
      <c r="A210" s="9" t="s">
        <v>267</v>
      </c>
      <c r="B210" s="22" t="s">
        <v>87</v>
      </c>
      <c r="C210" s="9" t="s">
        <v>340</v>
      </c>
    </row>
    <row r="211" spans="1:4" x14ac:dyDescent="0.3">
      <c r="A211" s="9" t="s">
        <v>236</v>
      </c>
      <c r="B211" s="22" t="s">
        <v>100</v>
      </c>
      <c r="C211" s="9" t="s">
        <v>326</v>
      </c>
    </row>
    <row r="212" spans="1:4" x14ac:dyDescent="0.3">
      <c r="A212" s="9" t="s">
        <v>238</v>
      </c>
      <c r="B212" s="22" t="s">
        <v>127</v>
      </c>
      <c r="C212" s="9" t="s">
        <v>317</v>
      </c>
    </row>
    <row r="213" spans="1:4" x14ac:dyDescent="0.3">
      <c r="A213" s="9" t="s">
        <v>265</v>
      </c>
      <c r="B213" s="22" t="s">
        <v>391</v>
      </c>
      <c r="C213" s="9" t="s">
        <v>219</v>
      </c>
    </row>
    <row r="214" spans="1:4" x14ac:dyDescent="0.3">
      <c r="A214" s="9" t="s">
        <v>262</v>
      </c>
      <c r="B214" s="22" t="s">
        <v>13</v>
      </c>
      <c r="C214" s="9" t="s">
        <v>343</v>
      </c>
    </row>
    <row r="215" spans="1:4" x14ac:dyDescent="0.3">
      <c r="A215" s="9" t="s">
        <v>234</v>
      </c>
      <c r="B215" s="22" t="s">
        <v>114</v>
      </c>
      <c r="C215" s="9" t="s">
        <v>319</v>
      </c>
    </row>
    <row r="216" spans="1:4" x14ac:dyDescent="0.3">
      <c r="A216" s="9" t="s">
        <v>257</v>
      </c>
      <c r="B216" s="22" t="s">
        <v>420</v>
      </c>
      <c r="C216" s="9" t="s">
        <v>486</v>
      </c>
    </row>
    <row r="217" spans="1:4" x14ac:dyDescent="0.3">
      <c r="A217" s="9" t="s">
        <v>269</v>
      </c>
      <c r="B217" s="22" t="s">
        <v>217</v>
      </c>
      <c r="C217" s="9" t="s">
        <v>345</v>
      </c>
    </row>
    <row r="218" spans="1:4" x14ac:dyDescent="0.3">
      <c r="A218" s="9" t="s">
        <v>241</v>
      </c>
      <c r="B218" s="22" t="s">
        <v>159</v>
      </c>
      <c r="C218" s="9" t="s">
        <v>316</v>
      </c>
    </row>
    <row r="219" spans="1:4" x14ac:dyDescent="0.3">
      <c r="A219" s="9" t="s">
        <v>227</v>
      </c>
      <c r="B219" s="22" t="s">
        <v>372</v>
      </c>
      <c r="C219" s="9" t="s">
        <v>335</v>
      </c>
    </row>
    <row r="220" spans="1:4" x14ac:dyDescent="0.3">
      <c r="A220" s="9" t="s">
        <v>243</v>
      </c>
      <c r="B220" s="22" t="s">
        <v>416</v>
      </c>
      <c r="C220" s="9" t="s">
        <v>321</v>
      </c>
    </row>
    <row r="221" spans="1:4" x14ac:dyDescent="0.3">
      <c r="A221" s="9" t="s">
        <v>239</v>
      </c>
      <c r="B221" s="22" t="s">
        <v>384</v>
      </c>
      <c r="C221" s="9" t="s">
        <v>330</v>
      </c>
    </row>
    <row r="222" spans="1:4" x14ac:dyDescent="0.3">
      <c r="A222" s="9" t="s">
        <v>404</v>
      </c>
      <c r="B222" s="22" t="s">
        <v>398</v>
      </c>
      <c r="C222" s="9" t="s">
        <v>219</v>
      </c>
    </row>
    <row r="223" spans="1:4" x14ac:dyDescent="0.3">
      <c r="A223" s="9" t="s">
        <v>237</v>
      </c>
      <c r="B223" s="22" t="s">
        <v>137</v>
      </c>
      <c r="C223" s="9" t="s">
        <v>318</v>
      </c>
      <c r="D223" s="9" t="s">
        <v>311</v>
      </c>
    </row>
    <row r="224" spans="1:4" x14ac:dyDescent="0.3">
      <c r="A224" s="9" t="s">
        <v>232</v>
      </c>
      <c r="B224" s="22" t="s">
        <v>418</v>
      </c>
      <c r="C224" s="9" t="s">
        <v>333</v>
      </c>
    </row>
    <row r="225" spans="1:3" x14ac:dyDescent="0.3">
      <c r="A225" s="9" t="s">
        <v>247</v>
      </c>
      <c r="B225" s="22" t="s">
        <v>293</v>
      </c>
      <c r="C225" s="9" t="s">
        <v>314</v>
      </c>
    </row>
    <row r="226" spans="1:3" x14ac:dyDescent="0.3">
      <c r="A226" s="9" t="s">
        <v>231</v>
      </c>
      <c r="B226" s="22" t="s">
        <v>66</v>
      </c>
      <c r="C226" s="9" t="s">
        <v>313</v>
      </c>
    </row>
    <row r="227" spans="1:3" x14ac:dyDescent="0.3">
      <c r="A227" s="9" t="s">
        <v>403</v>
      </c>
      <c r="B227" s="22" t="s">
        <v>394</v>
      </c>
      <c r="C227" s="9" t="s">
        <v>219</v>
      </c>
    </row>
    <row r="228" spans="1:3" x14ac:dyDescent="0.3">
      <c r="A228" s="9" t="s">
        <v>226</v>
      </c>
      <c r="B228" s="22" t="s">
        <v>6</v>
      </c>
      <c r="C228" s="9" t="s">
        <v>219</v>
      </c>
    </row>
    <row r="229" spans="1:3" x14ac:dyDescent="0.3">
      <c r="A229" s="9" t="s">
        <v>253</v>
      </c>
      <c r="B229" s="22" t="s">
        <v>20</v>
      </c>
      <c r="C229" s="9" t="s">
        <v>327</v>
      </c>
    </row>
    <row r="230" spans="1:3" x14ac:dyDescent="0.3">
      <c r="A230" s="9" t="s">
        <v>242</v>
      </c>
      <c r="B230" s="22" t="s">
        <v>191</v>
      </c>
      <c r="C230" s="9" t="s">
        <v>312</v>
      </c>
    </row>
    <row r="231" spans="1:3" x14ac:dyDescent="0.3">
      <c r="A231" s="9" t="s">
        <v>243</v>
      </c>
      <c r="B231" s="22" t="s">
        <v>179</v>
      </c>
      <c r="C231" s="9" t="s">
        <v>321</v>
      </c>
    </row>
    <row r="232" spans="1:3" x14ac:dyDescent="0.3">
      <c r="A232" s="9" t="s">
        <v>252</v>
      </c>
      <c r="B232" s="22" t="s">
        <v>216</v>
      </c>
      <c r="C232" s="9" t="s">
        <v>329</v>
      </c>
    </row>
    <row r="233" spans="1:3" x14ac:dyDescent="0.3">
      <c r="A233" s="9" t="s">
        <v>234</v>
      </c>
      <c r="B233" s="22" t="s">
        <v>112</v>
      </c>
      <c r="C233" s="9" t="s">
        <v>319</v>
      </c>
    </row>
    <row r="234" spans="1:3" x14ac:dyDescent="0.3">
      <c r="A234" s="9" t="s">
        <v>250</v>
      </c>
      <c r="B234" s="22" t="s">
        <v>198</v>
      </c>
      <c r="C234" s="9" t="s">
        <v>323</v>
      </c>
    </row>
    <row r="235" spans="1:3" x14ac:dyDescent="0.3">
      <c r="A235" s="9" t="s">
        <v>235</v>
      </c>
      <c r="B235" s="22" t="s">
        <v>122</v>
      </c>
      <c r="C235" s="9" t="s">
        <v>315</v>
      </c>
    </row>
    <row r="236" spans="1:3" x14ac:dyDescent="0.3">
      <c r="A236" s="9" t="s">
        <v>250</v>
      </c>
      <c r="B236" s="22" t="s">
        <v>212</v>
      </c>
      <c r="C236" s="9" t="s">
        <v>323</v>
      </c>
    </row>
    <row r="237" spans="1:3" x14ac:dyDescent="0.3">
      <c r="A237" s="9" t="s">
        <v>250</v>
      </c>
      <c r="B237" s="22" t="s">
        <v>215</v>
      </c>
      <c r="C237" s="9" t="s">
        <v>323</v>
      </c>
    </row>
    <row r="238" spans="1:3" x14ac:dyDescent="0.3">
      <c r="A238" s="9" t="s">
        <v>262</v>
      </c>
      <c r="B238" s="22" t="s">
        <v>8</v>
      </c>
      <c r="C238" s="9" t="s">
        <v>343</v>
      </c>
    </row>
    <row r="239" spans="1:3" x14ac:dyDescent="0.3">
      <c r="A239" s="9" t="s">
        <v>247</v>
      </c>
      <c r="B239" s="22" t="s">
        <v>209</v>
      </c>
      <c r="C239" s="9" t="s">
        <v>314</v>
      </c>
    </row>
    <row r="240" spans="1:3" x14ac:dyDescent="0.3">
      <c r="A240" s="9" t="s">
        <v>229</v>
      </c>
      <c r="B240" s="22" t="s">
        <v>27</v>
      </c>
      <c r="C240" s="9" t="s">
        <v>337</v>
      </c>
    </row>
    <row r="241" spans="1:4" x14ac:dyDescent="0.3">
      <c r="A241" s="9" t="s">
        <v>231</v>
      </c>
      <c r="B241" s="22" t="s">
        <v>42</v>
      </c>
      <c r="C241" s="9" t="s">
        <v>313</v>
      </c>
    </row>
    <row r="242" spans="1:4" x14ac:dyDescent="0.3">
      <c r="A242" s="9" t="s">
        <v>241</v>
      </c>
      <c r="B242" s="22" t="s">
        <v>175</v>
      </c>
      <c r="C242" s="9" t="s">
        <v>316</v>
      </c>
      <c r="D242" s="9" t="s">
        <v>311</v>
      </c>
    </row>
    <row r="243" spans="1:4" x14ac:dyDescent="0.3">
      <c r="A243" s="9" t="s">
        <v>232</v>
      </c>
      <c r="B243" s="22" t="s">
        <v>93</v>
      </c>
      <c r="C243" s="9" t="s">
        <v>333</v>
      </c>
    </row>
    <row r="244" spans="1:4" x14ac:dyDescent="0.3">
      <c r="A244" s="9" t="s">
        <v>232</v>
      </c>
      <c r="B244" s="22" t="s">
        <v>90</v>
      </c>
      <c r="C244" s="9" t="s">
        <v>333</v>
      </c>
    </row>
    <row r="245" spans="1:4" x14ac:dyDescent="0.3">
      <c r="A245" s="9" t="s">
        <v>269</v>
      </c>
      <c r="B245" s="22" t="s">
        <v>218</v>
      </c>
      <c r="C245" s="9" t="s">
        <v>345</v>
      </c>
    </row>
    <row r="246" spans="1:4" x14ac:dyDescent="0.3">
      <c r="A246" s="9" t="s">
        <v>231</v>
      </c>
      <c r="B246" s="22" t="s">
        <v>48</v>
      </c>
      <c r="C246" s="9" t="s">
        <v>313</v>
      </c>
    </row>
    <row r="247" spans="1:4" x14ac:dyDescent="0.3">
      <c r="A247" s="9" t="s">
        <v>263</v>
      </c>
      <c r="B247" s="22" t="s">
        <v>17</v>
      </c>
      <c r="C247" s="9" t="s">
        <v>344</v>
      </c>
    </row>
    <row r="248" spans="1:4" x14ac:dyDescent="0.3">
      <c r="A248" s="9" t="s">
        <v>255</v>
      </c>
      <c r="B248" s="22" t="s">
        <v>297</v>
      </c>
      <c r="C248" s="9" t="s">
        <v>320</v>
      </c>
    </row>
    <row r="250" spans="1:4" ht="16.2" x14ac:dyDescent="0.35">
      <c r="A250" s="19" t="s">
        <v>483</v>
      </c>
      <c r="B250" s="19"/>
    </row>
    <row r="251" spans="1:4" x14ac:dyDescent="0.3">
      <c r="A251" s="9" t="s">
        <v>247</v>
      </c>
      <c r="B251" s="22" t="s">
        <v>399</v>
      </c>
      <c r="C251" s="9" t="s">
        <v>314</v>
      </c>
    </row>
    <row r="252" spans="1:4" x14ac:dyDescent="0.3">
      <c r="A252" s="9" t="s">
        <v>242</v>
      </c>
      <c r="B252" s="22" t="s">
        <v>155</v>
      </c>
      <c r="C252" s="9" t="s">
        <v>312</v>
      </c>
    </row>
    <row r="253" spans="1:4" x14ac:dyDescent="0.3">
      <c r="A253" s="9" t="s">
        <v>240</v>
      </c>
      <c r="B253" s="22" t="s">
        <v>113</v>
      </c>
      <c r="C253" s="9" t="s">
        <v>309</v>
      </c>
      <c r="D253" s="9" t="s">
        <v>311</v>
      </c>
    </row>
    <row r="254" spans="1:4" x14ac:dyDescent="0.3">
      <c r="A254" s="9" t="s">
        <v>239</v>
      </c>
      <c r="B254" s="22" t="s">
        <v>99</v>
      </c>
      <c r="C254" s="9" t="s">
        <v>330</v>
      </c>
    </row>
    <row r="255" spans="1:4" x14ac:dyDescent="0.3">
      <c r="A255" s="9" t="s">
        <v>240</v>
      </c>
      <c r="B255" s="22" t="s">
        <v>152</v>
      </c>
      <c r="C255" s="9" t="s">
        <v>309</v>
      </c>
    </row>
    <row r="256" spans="1:4" x14ac:dyDescent="0.3">
      <c r="A256" s="9" t="s">
        <v>228</v>
      </c>
      <c r="B256" s="22" t="s">
        <v>21</v>
      </c>
      <c r="C256" s="9" t="s">
        <v>328</v>
      </c>
    </row>
    <row r="257" spans="1:3" x14ac:dyDescent="0.3">
      <c r="A257" s="9" t="s">
        <v>240</v>
      </c>
      <c r="B257" s="22" t="s">
        <v>115</v>
      </c>
      <c r="C257" s="9" t="s">
        <v>309</v>
      </c>
    </row>
    <row r="258" spans="1:3" x14ac:dyDescent="0.3">
      <c r="A258" s="9" t="s">
        <v>228</v>
      </c>
      <c r="B258" s="22" t="s">
        <v>396</v>
      </c>
      <c r="C258" s="9" t="s">
        <v>328</v>
      </c>
    </row>
    <row r="259" spans="1:3" x14ac:dyDescent="0.3">
      <c r="A259" s="9" t="s">
        <v>231</v>
      </c>
      <c r="B259" s="22" t="s">
        <v>410</v>
      </c>
      <c r="C259" s="9" t="s">
        <v>313</v>
      </c>
    </row>
    <row r="260" spans="1:3" x14ac:dyDescent="0.3">
      <c r="A260" s="9" t="s">
        <v>230</v>
      </c>
      <c r="B260" s="22" t="s">
        <v>24</v>
      </c>
      <c r="C260" s="9" t="s">
        <v>341</v>
      </c>
    </row>
    <row r="261" spans="1:3" x14ac:dyDescent="0.3">
      <c r="A261" s="9" t="s">
        <v>239</v>
      </c>
      <c r="B261" s="22" t="s">
        <v>98</v>
      </c>
      <c r="C261" s="9" t="s">
        <v>330</v>
      </c>
    </row>
    <row r="262" spans="1:3" x14ac:dyDescent="0.3">
      <c r="A262" s="9" t="s">
        <v>231</v>
      </c>
      <c r="B262" s="22" t="s">
        <v>408</v>
      </c>
      <c r="C262" s="9" t="s">
        <v>313</v>
      </c>
    </row>
    <row r="263" spans="1:3" x14ac:dyDescent="0.3">
      <c r="A263" s="9" t="s">
        <v>238</v>
      </c>
      <c r="B263" s="22" t="s">
        <v>383</v>
      </c>
      <c r="C263" s="9" t="s">
        <v>317</v>
      </c>
    </row>
    <row r="265" spans="1:3" ht="16.2" x14ac:dyDescent="0.35">
      <c r="A265" s="19" t="s">
        <v>464</v>
      </c>
      <c r="B265" s="19"/>
    </row>
    <row r="266" spans="1:3" x14ac:dyDescent="0.3">
      <c r="A266" s="9" t="s">
        <v>250</v>
      </c>
      <c r="B266" s="22" t="s">
        <v>205</v>
      </c>
      <c r="C266" s="9" t="s">
        <v>323</v>
      </c>
    </row>
    <row r="267" spans="1:3" x14ac:dyDescent="0.3">
      <c r="A267" s="9" t="s">
        <v>242</v>
      </c>
      <c r="B267" s="22" t="s">
        <v>154</v>
      </c>
      <c r="C267" s="9" t="s">
        <v>312</v>
      </c>
    </row>
    <row r="268" spans="1:3" x14ac:dyDescent="0.3">
      <c r="A268" s="9" t="s">
        <v>257</v>
      </c>
      <c r="B268" s="22" t="s">
        <v>76</v>
      </c>
      <c r="C268" s="9" t="s">
        <v>486</v>
      </c>
    </row>
    <row r="269" spans="1:3" x14ac:dyDescent="0.3">
      <c r="A269" s="9" t="s">
        <v>253</v>
      </c>
      <c r="B269" s="22" t="s">
        <v>7</v>
      </c>
      <c r="C269" s="9" t="s">
        <v>327</v>
      </c>
    </row>
    <row r="270" spans="1:3" x14ac:dyDescent="0.3">
      <c r="A270" s="9" t="s">
        <v>263</v>
      </c>
      <c r="B270" s="22" t="s">
        <v>9</v>
      </c>
      <c r="C270" s="9" t="s">
        <v>344</v>
      </c>
    </row>
    <row r="271" spans="1:3" ht="16.2" x14ac:dyDescent="0.35">
      <c r="A271" s="19"/>
      <c r="B271" s="19"/>
    </row>
    <row r="272" spans="1:3" ht="16.2" x14ac:dyDescent="0.35">
      <c r="A272" s="19" t="s">
        <v>477</v>
      </c>
      <c r="B272" s="19"/>
    </row>
    <row r="273" spans="1:4" x14ac:dyDescent="0.3">
      <c r="A273" s="9" t="s">
        <v>251</v>
      </c>
      <c r="B273" s="22" t="s">
        <v>426</v>
      </c>
      <c r="C273" s="9" t="s">
        <v>322</v>
      </c>
    </row>
    <row r="274" spans="1:4" x14ac:dyDescent="0.3">
      <c r="A274" s="9" t="s">
        <v>236</v>
      </c>
      <c r="B274" s="22" t="s">
        <v>104</v>
      </c>
      <c r="C274" s="9" t="s">
        <v>326</v>
      </c>
    </row>
    <row r="275" spans="1:4" x14ac:dyDescent="0.3">
      <c r="A275" s="9" t="s">
        <v>231</v>
      </c>
      <c r="B275" s="22" t="s">
        <v>55</v>
      </c>
      <c r="C275" s="9" t="s">
        <v>313</v>
      </c>
    </row>
    <row r="276" spans="1:4" x14ac:dyDescent="0.3">
      <c r="A276" s="9" t="s">
        <v>241</v>
      </c>
      <c r="B276" s="22" t="s">
        <v>413</v>
      </c>
      <c r="C276" s="9" t="s">
        <v>316</v>
      </c>
    </row>
    <row r="277" spans="1:4" ht="16.2" x14ac:dyDescent="0.35">
      <c r="A277" s="19"/>
      <c r="B277" s="19"/>
    </row>
    <row r="278" spans="1:4" ht="16.2" x14ac:dyDescent="0.35">
      <c r="A278" s="19" t="s">
        <v>479</v>
      </c>
      <c r="B278" s="19"/>
    </row>
    <row r="279" spans="1:4" x14ac:dyDescent="0.3">
      <c r="A279" s="9" t="s">
        <v>249</v>
      </c>
      <c r="B279" s="22" t="s">
        <v>186</v>
      </c>
      <c r="C279" s="9" t="s">
        <v>310</v>
      </c>
    </row>
    <row r="280" spans="1:4" x14ac:dyDescent="0.3">
      <c r="A280" s="9" t="s">
        <v>258</v>
      </c>
      <c r="B280" s="22" t="s">
        <v>406</v>
      </c>
      <c r="C280" s="9" t="s">
        <v>342</v>
      </c>
    </row>
    <row r="281" spans="1:4" x14ac:dyDescent="0.3">
      <c r="A281" s="9" t="s">
        <v>237</v>
      </c>
      <c r="B281" s="22" t="s">
        <v>109</v>
      </c>
      <c r="C281" s="9" t="s">
        <v>318</v>
      </c>
    </row>
    <row r="282" spans="1:4" x14ac:dyDescent="0.3">
      <c r="A282" s="9" t="s">
        <v>264</v>
      </c>
      <c r="B282" s="22" t="s">
        <v>40</v>
      </c>
      <c r="C282" s="9" t="s">
        <v>334</v>
      </c>
    </row>
    <row r="284" spans="1:4" ht="16.2" x14ac:dyDescent="0.35">
      <c r="A284" s="19" t="s">
        <v>455</v>
      </c>
      <c r="B284" s="19"/>
    </row>
    <row r="285" spans="1:4" x14ac:dyDescent="0.3">
      <c r="A285" s="9" t="s">
        <v>243</v>
      </c>
      <c r="B285" s="22" t="s">
        <v>292</v>
      </c>
      <c r="C285" s="9" t="s">
        <v>321</v>
      </c>
    </row>
    <row r="286" spans="1:4" x14ac:dyDescent="0.3">
      <c r="A286" s="9" t="s">
        <v>260</v>
      </c>
      <c r="B286" s="22" t="s">
        <v>167</v>
      </c>
      <c r="C286" s="9" t="s">
        <v>338</v>
      </c>
    </row>
    <row r="287" spans="1:4" x14ac:dyDescent="0.3">
      <c r="A287" s="9" t="s">
        <v>249</v>
      </c>
      <c r="B287" s="22" t="s">
        <v>294</v>
      </c>
      <c r="C287" s="9" t="s">
        <v>310</v>
      </c>
      <c r="D287" s="9" t="s">
        <v>311</v>
      </c>
    </row>
    <row r="289" spans="1:3" ht="16.2" x14ac:dyDescent="0.35">
      <c r="A289" s="19" t="s">
        <v>453</v>
      </c>
      <c r="B289" s="19"/>
    </row>
    <row r="290" spans="1:3" x14ac:dyDescent="0.3">
      <c r="A290" s="9" t="s">
        <v>247</v>
      </c>
      <c r="B290" s="22" t="s">
        <v>168</v>
      </c>
      <c r="C290" s="9" t="s">
        <v>314</v>
      </c>
    </row>
    <row r="291" spans="1:3" x14ac:dyDescent="0.3">
      <c r="A291" s="9" t="s">
        <v>250</v>
      </c>
      <c r="B291" s="22" t="s">
        <v>214</v>
      </c>
      <c r="C291" s="9" t="s">
        <v>323</v>
      </c>
    </row>
    <row r="293" spans="1:3" ht="16.2" x14ac:dyDescent="0.35">
      <c r="A293" s="19" t="s">
        <v>469</v>
      </c>
      <c r="B293" s="19"/>
    </row>
    <row r="294" spans="1:3" x14ac:dyDescent="0.3">
      <c r="A294" s="9" t="s">
        <v>247</v>
      </c>
      <c r="B294" s="22" t="s">
        <v>172</v>
      </c>
      <c r="C294" s="9" t="s">
        <v>314</v>
      </c>
    </row>
    <row r="295" spans="1:3" x14ac:dyDescent="0.3">
      <c r="A295" s="9" t="s">
        <v>260</v>
      </c>
      <c r="B295" s="22" t="s">
        <v>203</v>
      </c>
      <c r="C295" s="9" t="s">
        <v>338</v>
      </c>
    </row>
    <row r="297" spans="1:3" ht="16.2" x14ac:dyDescent="0.35">
      <c r="A297" s="19" t="s">
        <v>463</v>
      </c>
      <c r="B297" s="19"/>
    </row>
    <row r="298" spans="1:3" x14ac:dyDescent="0.3">
      <c r="A298" s="9" t="s">
        <v>229</v>
      </c>
      <c r="B298" s="22" t="s">
        <v>23</v>
      </c>
      <c r="C298" s="9" t="s">
        <v>337</v>
      </c>
    </row>
    <row r="300" spans="1:3" ht="16.2" x14ac:dyDescent="0.35">
      <c r="A300" s="19" t="s">
        <v>466</v>
      </c>
      <c r="B300" s="19"/>
    </row>
    <row r="301" spans="1:3" x14ac:dyDescent="0.3">
      <c r="A301" s="9" t="s">
        <v>233</v>
      </c>
      <c r="B301" s="22" t="s">
        <v>101</v>
      </c>
      <c r="C301" s="9" t="s">
        <v>332</v>
      </c>
    </row>
    <row r="303" spans="1:3" ht="16.2" x14ac:dyDescent="0.35">
      <c r="A303" s="19" t="s">
        <v>475</v>
      </c>
      <c r="B303" s="19"/>
    </row>
    <row r="304" spans="1:3" x14ac:dyDescent="0.3">
      <c r="A304" s="9" t="s">
        <v>227</v>
      </c>
      <c r="B304" s="22" t="s">
        <v>10</v>
      </c>
      <c r="C304" s="9" t="s">
        <v>335</v>
      </c>
    </row>
    <row r="306" spans="1:3" ht="16.2" x14ac:dyDescent="0.35">
      <c r="A306" s="19" t="s">
        <v>444</v>
      </c>
      <c r="B306" s="19"/>
    </row>
    <row r="307" spans="1:3" x14ac:dyDescent="0.3">
      <c r="A307" s="9" t="s">
        <v>242</v>
      </c>
      <c r="B307" s="22" t="s">
        <v>149</v>
      </c>
      <c r="C307" s="9" t="s">
        <v>312</v>
      </c>
    </row>
    <row r="308" spans="1:3" x14ac:dyDescent="0.3">
      <c r="A308" s="9" t="s">
        <v>270</v>
      </c>
      <c r="B308" s="22" t="s">
        <v>82</v>
      </c>
      <c r="C308" s="9" t="s">
        <v>219</v>
      </c>
    </row>
    <row r="309" spans="1:3" x14ac:dyDescent="0.3">
      <c r="A309" s="9" t="s">
        <v>231</v>
      </c>
      <c r="B309" s="22" t="s">
        <v>378</v>
      </c>
      <c r="C309" s="9" t="s">
        <v>313</v>
      </c>
    </row>
    <row r="310" spans="1:3" x14ac:dyDescent="0.3">
      <c r="A310" s="9" t="s">
        <v>231</v>
      </c>
      <c r="B310" s="22" t="s">
        <v>52</v>
      </c>
      <c r="C310" s="9" t="s">
        <v>313</v>
      </c>
    </row>
    <row r="311" spans="1:3" x14ac:dyDescent="0.3">
      <c r="A311" s="9" t="s">
        <v>243</v>
      </c>
      <c r="B311" s="22" t="s">
        <v>173</v>
      </c>
      <c r="C311" s="9" t="s">
        <v>321</v>
      </c>
    </row>
    <row r="312" spans="1:3" x14ac:dyDescent="0.3">
      <c r="A312" s="9" t="s">
        <v>242</v>
      </c>
      <c r="B312" s="22" t="s">
        <v>301</v>
      </c>
      <c r="C312" s="9" t="s">
        <v>312</v>
      </c>
    </row>
    <row r="313" spans="1:3" x14ac:dyDescent="0.3">
      <c r="A313" s="9" t="s">
        <v>231</v>
      </c>
      <c r="B313" s="22" t="s">
        <v>411</v>
      </c>
      <c r="C313" s="9" t="s">
        <v>313</v>
      </c>
    </row>
    <row r="314" spans="1:3" x14ac:dyDescent="0.3">
      <c r="A314" s="9" t="s">
        <v>250</v>
      </c>
      <c r="B314" s="22" t="s">
        <v>202</v>
      </c>
      <c r="C314" s="9" t="s">
        <v>323</v>
      </c>
    </row>
    <row r="315" spans="1:3" x14ac:dyDescent="0.3">
      <c r="A315" s="9" t="s">
        <v>242</v>
      </c>
      <c r="B315" s="22" t="s">
        <v>188</v>
      </c>
      <c r="C315" s="9" t="s">
        <v>312</v>
      </c>
    </row>
    <row r="316" spans="1:3" x14ac:dyDescent="0.3">
      <c r="A316" s="9" t="s">
        <v>260</v>
      </c>
      <c r="B316" s="22" t="s">
        <v>389</v>
      </c>
      <c r="C316" s="9" t="s">
        <v>338</v>
      </c>
    </row>
    <row r="317" spans="1:3" x14ac:dyDescent="0.3">
      <c r="A317" s="9" t="s">
        <v>231</v>
      </c>
      <c r="B317" s="22" t="s">
        <v>375</v>
      </c>
      <c r="C317" s="9" t="s">
        <v>313</v>
      </c>
    </row>
    <row r="318" spans="1:3" x14ac:dyDescent="0.3">
      <c r="A318" s="9" t="s">
        <v>422</v>
      </c>
      <c r="B318" s="22" t="s">
        <v>421</v>
      </c>
      <c r="C318" s="9" t="s">
        <v>487</v>
      </c>
    </row>
    <row r="319" spans="1:3" x14ac:dyDescent="0.3">
      <c r="A319" s="9" t="s">
        <v>231</v>
      </c>
      <c r="B319" s="22" t="s">
        <v>373</v>
      </c>
      <c r="C319" s="9" t="s">
        <v>313</v>
      </c>
    </row>
    <row r="320" spans="1:3" x14ac:dyDescent="0.3">
      <c r="A320" s="9" t="s">
        <v>246</v>
      </c>
      <c r="B320" s="22" t="s">
        <v>192</v>
      </c>
      <c r="C320" s="9" t="s">
        <v>339</v>
      </c>
    </row>
    <row r="321" spans="1:3" x14ac:dyDescent="0.3">
      <c r="A321" s="9" t="s">
        <v>231</v>
      </c>
      <c r="B321" s="22" t="s">
        <v>380</v>
      </c>
      <c r="C321" s="9" t="s">
        <v>313</v>
      </c>
    </row>
    <row r="322" spans="1:3" x14ac:dyDescent="0.3">
      <c r="A322" s="9" t="s">
        <v>242</v>
      </c>
      <c r="B322" s="22" t="s">
        <v>148</v>
      </c>
      <c r="C322" s="9" t="s">
        <v>312</v>
      </c>
    </row>
    <row r="323" spans="1:3" x14ac:dyDescent="0.3">
      <c r="A323" s="9" t="s">
        <v>233</v>
      </c>
      <c r="B323" s="22" t="s">
        <v>392</v>
      </c>
      <c r="C323" s="9" t="s">
        <v>332</v>
      </c>
    </row>
    <row r="324" spans="1:3" x14ac:dyDescent="0.3">
      <c r="A324" s="9" t="s">
        <v>234</v>
      </c>
      <c r="B324" s="22" t="s">
        <v>97</v>
      </c>
      <c r="C324" s="9" t="s">
        <v>319</v>
      </c>
    </row>
    <row r="325" spans="1:3" x14ac:dyDescent="0.3">
      <c r="A325" s="9" t="s">
        <v>231</v>
      </c>
      <c r="B325" s="22" t="s">
        <v>53</v>
      </c>
      <c r="C325" s="9" t="s">
        <v>313</v>
      </c>
    </row>
    <row r="326" spans="1:3" x14ac:dyDescent="0.3">
      <c r="A326" s="9" t="s">
        <v>245</v>
      </c>
      <c r="B326" s="22" t="s">
        <v>184</v>
      </c>
      <c r="C326" s="9" t="s">
        <v>314</v>
      </c>
    </row>
    <row r="327" spans="1:3" x14ac:dyDescent="0.3">
      <c r="A327" s="9" t="s">
        <v>243</v>
      </c>
      <c r="B327" s="22" t="s">
        <v>417</v>
      </c>
      <c r="C327" s="9" t="s">
        <v>321</v>
      </c>
    </row>
    <row r="328" spans="1:3" x14ac:dyDescent="0.3">
      <c r="A328" s="9" t="s">
        <v>237</v>
      </c>
      <c r="B328" s="22" t="s">
        <v>382</v>
      </c>
      <c r="C328" s="9" t="s">
        <v>318</v>
      </c>
    </row>
    <row r="329" spans="1:3" x14ac:dyDescent="0.3">
      <c r="A329" s="9" t="s">
        <v>253</v>
      </c>
      <c r="B329" s="22" t="s">
        <v>400</v>
      </c>
      <c r="C329" s="9" t="s">
        <v>327</v>
      </c>
    </row>
    <row r="330" spans="1:3" x14ac:dyDescent="0.3">
      <c r="A330" s="9" t="s">
        <v>231</v>
      </c>
      <c r="B330" s="22" t="s">
        <v>37</v>
      </c>
      <c r="C330" s="9" t="s">
        <v>313</v>
      </c>
    </row>
    <row r="331" spans="1:3" x14ac:dyDescent="0.3">
      <c r="A331" s="9" t="s">
        <v>231</v>
      </c>
      <c r="B331" s="22" t="s">
        <v>379</v>
      </c>
      <c r="C331" s="9" t="s">
        <v>313</v>
      </c>
    </row>
    <row r="332" spans="1:3" x14ac:dyDescent="0.3">
      <c r="A332" s="9" t="s">
        <v>256</v>
      </c>
      <c r="B332" s="22" t="s">
        <v>73</v>
      </c>
      <c r="C332" s="9" t="s">
        <v>324</v>
      </c>
    </row>
    <row r="333" spans="1:3" x14ac:dyDescent="0.3">
      <c r="A333" s="9" t="s">
        <v>231</v>
      </c>
      <c r="B333" s="22" t="s">
        <v>376</v>
      </c>
      <c r="C333" s="9" t="s">
        <v>313</v>
      </c>
    </row>
    <row r="334" spans="1:3" x14ac:dyDescent="0.3">
      <c r="A334" s="9" t="s">
        <v>245</v>
      </c>
      <c r="B334" s="22" t="s">
        <v>295</v>
      </c>
      <c r="C334" s="9" t="s">
        <v>314</v>
      </c>
    </row>
    <row r="335" spans="1:3" x14ac:dyDescent="0.3">
      <c r="A335" s="9" t="s">
        <v>230</v>
      </c>
      <c r="B335" s="22" t="s">
        <v>33</v>
      </c>
      <c r="C335" s="9" t="s">
        <v>341</v>
      </c>
    </row>
    <row r="336" spans="1:3" x14ac:dyDescent="0.3">
      <c r="A336" s="9" t="s">
        <v>230</v>
      </c>
      <c r="B336" s="22" t="s">
        <v>32</v>
      </c>
      <c r="C336" s="9" t="s">
        <v>341</v>
      </c>
    </row>
    <row r="337" spans="1:4" x14ac:dyDescent="0.3">
      <c r="A337" s="9" t="s">
        <v>246</v>
      </c>
      <c r="B337" s="22" t="s">
        <v>423</v>
      </c>
      <c r="C337" s="9" t="s">
        <v>339</v>
      </c>
    </row>
    <row r="338" spans="1:4" x14ac:dyDescent="0.3">
      <c r="A338" s="9" t="s">
        <v>234</v>
      </c>
      <c r="B338" s="22" t="s">
        <v>291</v>
      </c>
      <c r="C338" s="9" t="s">
        <v>319</v>
      </c>
    </row>
    <row r="339" spans="1:4" x14ac:dyDescent="0.3">
      <c r="A339" s="9" t="s">
        <v>231</v>
      </c>
      <c r="B339" s="22" t="s">
        <v>374</v>
      </c>
      <c r="C339" s="9" t="s">
        <v>313</v>
      </c>
    </row>
    <row r="340" spans="1:4" x14ac:dyDescent="0.3">
      <c r="A340" s="9" t="s">
        <v>232</v>
      </c>
      <c r="B340" s="22" t="s">
        <v>419</v>
      </c>
      <c r="C340" s="9" t="s">
        <v>333</v>
      </c>
    </row>
    <row r="341" spans="1:4" x14ac:dyDescent="0.3">
      <c r="A341" s="9" t="s">
        <v>237</v>
      </c>
      <c r="B341" s="22" t="s">
        <v>412</v>
      </c>
      <c r="C341" s="9" t="s">
        <v>318</v>
      </c>
    </row>
    <row r="342" spans="1:4" x14ac:dyDescent="0.3">
      <c r="A342" s="9" t="s">
        <v>238</v>
      </c>
      <c r="B342" s="22" t="s">
        <v>118</v>
      </c>
      <c r="C342" s="9" t="s">
        <v>317</v>
      </c>
    </row>
    <row r="343" spans="1:4" x14ac:dyDescent="0.3">
      <c r="A343" s="9" t="s">
        <v>231</v>
      </c>
      <c r="B343" s="22" t="s">
        <v>381</v>
      </c>
      <c r="C343" s="9" t="s">
        <v>313</v>
      </c>
    </row>
    <row r="344" spans="1:4" x14ac:dyDescent="0.3">
      <c r="A344" s="9" t="s">
        <v>226</v>
      </c>
      <c r="B344" s="22" t="s">
        <v>371</v>
      </c>
      <c r="C344" s="9" t="s">
        <v>219</v>
      </c>
    </row>
    <row r="345" spans="1:4" x14ac:dyDescent="0.3">
      <c r="A345" s="9" t="s">
        <v>252</v>
      </c>
      <c r="B345" s="22" t="s">
        <v>427</v>
      </c>
      <c r="C345" s="9" t="s">
        <v>329</v>
      </c>
    </row>
    <row r="346" spans="1:4" x14ac:dyDescent="0.3">
      <c r="A346" s="9" t="s">
        <v>234</v>
      </c>
      <c r="B346" s="22" t="s">
        <v>85</v>
      </c>
      <c r="C346" s="9" t="s">
        <v>319</v>
      </c>
    </row>
    <row r="347" spans="1:4" x14ac:dyDescent="0.3">
      <c r="A347" s="9" t="s">
        <v>255</v>
      </c>
      <c r="B347" s="22" t="s">
        <v>22</v>
      </c>
      <c r="C347" s="9" t="s">
        <v>320</v>
      </c>
      <c r="D347" s="9" t="s">
        <v>311</v>
      </c>
    </row>
    <row r="348" spans="1:4" ht="16.2" x14ac:dyDescent="0.35">
      <c r="A348" s="19"/>
      <c r="B348" s="19"/>
    </row>
    <row r="349" spans="1:4" ht="16.2" x14ac:dyDescent="0.35">
      <c r="A349" s="19" t="s">
        <v>443</v>
      </c>
      <c r="B349" s="19"/>
    </row>
    <row r="350" spans="1:4" x14ac:dyDescent="0.3">
      <c r="A350" s="9" t="s">
        <v>231</v>
      </c>
      <c r="B350" s="22" t="s">
        <v>409</v>
      </c>
      <c r="C350" s="9" t="s">
        <v>313</v>
      </c>
    </row>
    <row r="351" spans="1:4" x14ac:dyDescent="0.3">
      <c r="A351" s="9" t="s">
        <v>249</v>
      </c>
      <c r="B351" s="22" t="s">
        <v>189</v>
      </c>
      <c r="C351" s="9" t="s">
        <v>310</v>
      </c>
    </row>
    <row r="352" spans="1:4" x14ac:dyDescent="0.3">
      <c r="A352" s="9" t="s">
        <v>246</v>
      </c>
      <c r="B352" s="22" t="s">
        <v>160</v>
      </c>
      <c r="C352" s="9" t="s">
        <v>339</v>
      </c>
    </row>
    <row r="353" spans="1:3" x14ac:dyDescent="0.3">
      <c r="A353" s="9" t="s">
        <v>251</v>
      </c>
      <c r="B353" s="22" t="s">
        <v>199</v>
      </c>
      <c r="C353" s="9" t="s">
        <v>322</v>
      </c>
    </row>
    <row r="354" spans="1:3" x14ac:dyDescent="0.3">
      <c r="A354" s="9" t="s">
        <v>251</v>
      </c>
      <c r="B354" s="22" t="s">
        <v>204</v>
      </c>
      <c r="C354" s="9" t="s">
        <v>322</v>
      </c>
    </row>
    <row r="356" spans="1:3" ht="16.2" x14ac:dyDescent="0.35">
      <c r="A356" s="19" t="s">
        <v>441</v>
      </c>
      <c r="B356" s="19"/>
    </row>
    <row r="357" spans="1:3" x14ac:dyDescent="0.3">
      <c r="A357" s="9" t="s">
        <v>268</v>
      </c>
      <c r="B357" s="22" t="s">
        <v>424</v>
      </c>
      <c r="C357" s="9" t="s">
        <v>336</v>
      </c>
    </row>
    <row r="358" spans="1:3" x14ac:dyDescent="0.3">
      <c r="A358" s="9" t="s">
        <v>252</v>
      </c>
      <c r="B358" s="22" t="s">
        <v>213</v>
      </c>
      <c r="C358" s="9" t="s">
        <v>329</v>
      </c>
    </row>
    <row r="359" spans="1:3" x14ac:dyDescent="0.3">
      <c r="A359" s="9" t="s">
        <v>232</v>
      </c>
      <c r="B359" s="22" t="s">
        <v>86</v>
      </c>
      <c r="C359" s="9" t="s">
        <v>333</v>
      </c>
    </row>
    <row r="360" spans="1:3" x14ac:dyDescent="0.3">
      <c r="A360" s="9" t="s">
        <v>265</v>
      </c>
      <c r="B360" s="22" t="s">
        <v>79</v>
      </c>
      <c r="C360" s="9" t="s">
        <v>219</v>
      </c>
    </row>
    <row r="362" spans="1:3" ht="16.2" x14ac:dyDescent="0.35">
      <c r="A362" s="19" t="s">
        <v>442</v>
      </c>
      <c r="B362" s="19"/>
    </row>
    <row r="363" spans="1:3" x14ac:dyDescent="0.3">
      <c r="A363" s="9" t="s">
        <v>242</v>
      </c>
      <c r="B363" s="22" t="s">
        <v>415</v>
      </c>
      <c r="C363" s="9" t="s">
        <v>312</v>
      </c>
    </row>
    <row r="364" spans="1:3" x14ac:dyDescent="0.3">
      <c r="A364" s="9" t="s">
        <v>243</v>
      </c>
      <c r="B364" s="22" t="s">
        <v>387</v>
      </c>
      <c r="C364" s="9" t="s">
        <v>321</v>
      </c>
    </row>
    <row r="366" spans="1:3" ht="16.2" x14ac:dyDescent="0.35">
      <c r="A366" s="19" t="s">
        <v>440</v>
      </c>
      <c r="B366" s="19"/>
    </row>
    <row r="367" spans="1:3" x14ac:dyDescent="0.3">
      <c r="A367" s="9" t="s">
        <v>242</v>
      </c>
      <c r="B367" s="22" t="s">
        <v>165</v>
      </c>
      <c r="C367" s="9" t="s">
        <v>312</v>
      </c>
    </row>
  </sheetData>
  <pageMargins left="0.7" right="0.7" top="0.75" bottom="0.75" header="0.3" footer="0.3"/>
  <pageSetup paperSize="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zoomScale="160" zoomScaleNormal="160" workbookViewId="0">
      <selection activeCell="L5" sqref="L5"/>
    </sheetView>
  </sheetViews>
  <sheetFormatPr defaultColWidth="9.109375" defaultRowHeight="15.6" x14ac:dyDescent="0.3"/>
  <cols>
    <col min="1" max="1" width="20.44140625" style="9" customWidth="1"/>
    <col min="2" max="6" width="9.109375" style="9"/>
    <col min="7" max="7" width="33" style="9" customWidth="1"/>
    <col min="8" max="16384" width="9.109375" style="9"/>
  </cols>
  <sheetData>
    <row r="1" spans="1:7" ht="69" customHeight="1" x14ac:dyDescent="0.3">
      <c r="A1" s="136" t="s">
        <v>507</v>
      </c>
      <c r="B1" s="137"/>
      <c r="C1" s="137"/>
      <c r="D1" s="137"/>
      <c r="E1" s="137"/>
      <c r="F1" s="137"/>
      <c r="G1" s="138"/>
    </row>
    <row r="2" spans="1:7" ht="64.5" customHeight="1" x14ac:dyDescent="0.3">
      <c r="A2" s="139" t="s">
        <v>501</v>
      </c>
      <c r="B2" s="140"/>
      <c r="C2" s="140"/>
      <c r="D2" s="140"/>
      <c r="E2" s="140"/>
      <c r="F2" s="140"/>
      <c r="G2" s="141"/>
    </row>
    <row r="3" spans="1:7" ht="36.75" customHeight="1" thickBot="1" x14ac:dyDescent="0.35">
      <c r="A3" s="142" t="s">
        <v>508</v>
      </c>
      <c r="B3" s="143"/>
      <c r="C3" s="143"/>
      <c r="D3" s="143"/>
      <c r="E3" s="143"/>
      <c r="F3" s="143"/>
      <c r="G3" s="144"/>
    </row>
    <row r="4" spans="1:7" ht="36.75" customHeight="1" thickBot="1" x14ac:dyDescent="0.35"/>
    <row r="5" spans="1:7" s="103" customFormat="1" ht="72" customHeight="1" thickBot="1" x14ac:dyDescent="0.35">
      <c r="A5" s="128" t="s">
        <v>0</v>
      </c>
      <c r="B5" s="133" t="s">
        <v>498</v>
      </c>
      <c r="C5" s="134"/>
      <c r="D5" s="134"/>
      <c r="E5" s="134"/>
      <c r="F5" s="134"/>
      <c r="G5" s="135"/>
    </row>
    <row r="6" spans="1:7" s="103" customFormat="1" ht="16.2" thickBot="1" x14ac:dyDescent="0.35"/>
    <row r="7" spans="1:7" s="103" customFormat="1" ht="63" customHeight="1" thickBot="1" x14ac:dyDescent="0.35">
      <c r="A7" s="129" t="s">
        <v>358</v>
      </c>
      <c r="B7" s="133" t="s">
        <v>502</v>
      </c>
      <c r="C7" s="134"/>
      <c r="D7" s="134"/>
      <c r="E7" s="134"/>
      <c r="F7" s="134"/>
      <c r="G7" s="135"/>
    </row>
    <row r="8" spans="1:7" s="103" customFormat="1" ht="16.2" thickBot="1" x14ac:dyDescent="0.35">
      <c r="A8" s="130"/>
      <c r="B8" s="127"/>
      <c r="C8" s="127"/>
      <c r="D8" s="127"/>
      <c r="E8" s="127"/>
      <c r="F8" s="127"/>
      <c r="G8" s="127"/>
    </row>
    <row r="9" spans="1:7" s="103" customFormat="1" ht="103.5" customHeight="1" thickBot="1" x14ac:dyDescent="0.35">
      <c r="A9" s="129" t="s">
        <v>1</v>
      </c>
      <c r="B9" s="133" t="s">
        <v>503</v>
      </c>
      <c r="C9" s="134"/>
      <c r="D9" s="134"/>
      <c r="E9" s="134"/>
      <c r="F9" s="134"/>
      <c r="G9" s="135"/>
    </row>
    <row r="10" spans="1:7" s="103" customFormat="1" ht="16.2" thickBot="1" x14ac:dyDescent="0.35"/>
    <row r="11" spans="1:7" s="103" customFormat="1" ht="79.5" customHeight="1" thickBot="1" x14ac:dyDescent="0.35">
      <c r="A11" s="129" t="s">
        <v>3</v>
      </c>
      <c r="B11" s="133" t="s">
        <v>504</v>
      </c>
      <c r="C11" s="134"/>
      <c r="D11" s="134"/>
      <c r="E11" s="134"/>
      <c r="F11" s="134"/>
      <c r="G11" s="135"/>
    </row>
    <row r="12" spans="1:7" s="103" customFormat="1" x14ac:dyDescent="0.3"/>
    <row r="13" spans="1:7" s="103" customFormat="1" ht="16.2" thickBot="1" x14ac:dyDescent="0.35"/>
    <row r="14" spans="1:7" s="103" customFormat="1" ht="151.5" customHeight="1" thickBot="1" x14ac:dyDescent="0.35">
      <c r="A14" s="129" t="s">
        <v>4</v>
      </c>
      <c r="B14" s="133" t="s">
        <v>505</v>
      </c>
      <c r="C14" s="134"/>
      <c r="D14" s="134"/>
      <c r="E14" s="134"/>
      <c r="F14" s="134"/>
      <c r="G14" s="135"/>
    </row>
    <row r="15" spans="1:7" s="103" customFormat="1" ht="16.2" thickBot="1" x14ac:dyDescent="0.35"/>
    <row r="16" spans="1:7" s="103" customFormat="1" ht="84.75" customHeight="1" thickBot="1" x14ac:dyDescent="0.35">
      <c r="A16" s="129" t="s">
        <v>2</v>
      </c>
      <c r="B16" s="133" t="s">
        <v>506</v>
      </c>
      <c r="C16" s="134"/>
      <c r="D16" s="134"/>
      <c r="E16" s="134"/>
      <c r="F16" s="134"/>
      <c r="G16" s="135"/>
    </row>
  </sheetData>
  <mergeCells count="9">
    <mergeCell ref="B14:G14"/>
    <mergeCell ref="B16:G16"/>
    <mergeCell ref="B7:G7"/>
    <mergeCell ref="A1:G1"/>
    <mergeCell ref="A2:G2"/>
    <mergeCell ref="A3:G3"/>
    <mergeCell ref="B9:G9"/>
    <mergeCell ref="B11:G11"/>
    <mergeCell ref="B5:G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3"/>
  <sheetViews>
    <sheetView workbookViewId="0">
      <selection activeCell="O12" sqref="O12"/>
    </sheetView>
  </sheetViews>
  <sheetFormatPr defaultRowHeight="14.4" x14ac:dyDescent="0.3"/>
  <cols>
    <col min="1" max="1" width="19.6640625" bestFit="1" customWidth="1"/>
    <col min="2" max="2" width="8.88671875" bestFit="1" customWidth="1"/>
    <col min="3" max="3" width="13.6640625" style="5" bestFit="1" customWidth="1"/>
    <col min="4" max="4" width="14" style="5" bestFit="1" customWidth="1"/>
    <col min="5" max="5" width="13.6640625" style="5" bestFit="1" customWidth="1"/>
    <col min="6" max="6" width="14" style="5" bestFit="1" customWidth="1"/>
    <col min="7" max="7" width="21.5546875" style="5" bestFit="1" customWidth="1"/>
    <col min="9" max="9" width="19.6640625" bestFit="1" customWidth="1"/>
  </cols>
  <sheetData>
    <row r="1" spans="1:11" s="5" customFormat="1" ht="18" thickBot="1" x14ac:dyDescent="0.35">
      <c r="A1" s="54" t="s">
        <v>0</v>
      </c>
      <c r="B1" s="56"/>
      <c r="C1" s="56"/>
      <c r="D1" s="56"/>
      <c r="E1" s="56"/>
      <c r="F1" s="56"/>
      <c r="G1" s="12"/>
    </row>
    <row r="2" spans="1:11" s="10" customFormat="1" ht="78.599999999999994" thickBot="1" x14ac:dyDescent="0.35">
      <c r="A2" s="55" t="s">
        <v>5</v>
      </c>
      <c r="B2" s="57" t="s">
        <v>349</v>
      </c>
      <c r="C2" s="57" t="s">
        <v>355</v>
      </c>
      <c r="D2" s="57" t="s">
        <v>491</v>
      </c>
      <c r="E2" s="57" t="s">
        <v>356</v>
      </c>
      <c r="F2" s="57" t="s">
        <v>492</v>
      </c>
      <c r="G2" s="53" t="s">
        <v>351</v>
      </c>
    </row>
    <row r="3" spans="1:11" ht="15.6" x14ac:dyDescent="0.3">
      <c r="A3" s="65" t="s">
        <v>18</v>
      </c>
      <c r="B3" s="29" t="s">
        <v>228</v>
      </c>
      <c r="C3" s="29">
        <v>0.22554769474826974</v>
      </c>
      <c r="D3" s="29">
        <v>2.348038709897271E-2</v>
      </c>
      <c r="E3" s="29">
        <v>0.33029679006264279</v>
      </c>
      <c r="F3" s="29">
        <v>6.2402509457593069E-4</v>
      </c>
      <c r="G3" s="29" t="s">
        <v>306</v>
      </c>
      <c r="I3" s="198"/>
      <c r="J3" s="197"/>
    </row>
    <row r="4" spans="1:11" ht="15.6" x14ac:dyDescent="0.3">
      <c r="A4" s="66" t="s">
        <v>62</v>
      </c>
      <c r="B4" s="30" t="s">
        <v>234</v>
      </c>
      <c r="C4" s="30">
        <v>0.36593916453141373</v>
      </c>
      <c r="D4" s="30">
        <v>2.1692940418316375E-5</v>
      </c>
      <c r="E4" s="30">
        <v>1.3016014090225601</v>
      </c>
      <c r="F4" s="30">
        <v>0.73951136131835216</v>
      </c>
      <c r="G4" s="30" t="s">
        <v>306</v>
      </c>
      <c r="I4" s="198"/>
      <c r="J4" s="197"/>
      <c r="K4" s="5"/>
    </row>
    <row r="5" spans="1:11" ht="15.6" x14ac:dyDescent="0.3">
      <c r="A5" s="66" t="s">
        <v>38</v>
      </c>
      <c r="B5" s="30" t="s">
        <v>231</v>
      </c>
      <c r="C5" s="30">
        <v>0.3878118181235185</v>
      </c>
      <c r="D5" s="30">
        <v>2.2792602852061972E-4</v>
      </c>
      <c r="E5" s="30">
        <v>1.02066803961729</v>
      </c>
      <c r="F5" s="30">
        <v>0.87528872265330748</v>
      </c>
      <c r="G5" s="30" t="s">
        <v>306</v>
      </c>
      <c r="I5" s="198"/>
      <c r="J5" s="197"/>
      <c r="K5" s="5"/>
    </row>
    <row r="6" spans="1:11" ht="15.6" x14ac:dyDescent="0.3">
      <c r="A6" s="66" t="s">
        <v>409</v>
      </c>
      <c r="B6" s="30" t="s">
        <v>231</v>
      </c>
      <c r="C6" s="30">
        <v>0.15406902573608056</v>
      </c>
      <c r="D6" s="30">
        <v>3.2362604248477589E-2</v>
      </c>
      <c r="E6" s="30">
        <v>0.54350213433988726</v>
      </c>
      <c r="F6" s="30">
        <v>0.15080011629729773</v>
      </c>
      <c r="G6" s="30" t="s">
        <v>306</v>
      </c>
      <c r="I6" s="198"/>
      <c r="J6" s="197"/>
      <c r="K6" s="5"/>
    </row>
    <row r="7" spans="1:11" ht="15.6" x14ac:dyDescent="0.3">
      <c r="A7" s="66" t="s">
        <v>410</v>
      </c>
      <c r="B7" s="30" t="s">
        <v>231</v>
      </c>
      <c r="C7" s="30">
        <v>6.8524826598889699E-2</v>
      </c>
      <c r="D7" s="30">
        <v>3.9249668313140473E-3</v>
      </c>
      <c r="E7" s="30">
        <v>2.36574604539957</v>
      </c>
      <c r="F7" s="30">
        <v>0.60865868860959704</v>
      </c>
      <c r="G7" s="30" t="s">
        <v>306</v>
      </c>
      <c r="I7" s="198"/>
      <c r="J7" s="197"/>
      <c r="K7" s="5"/>
    </row>
    <row r="8" spans="1:11" ht="15.6" x14ac:dyDescent="0.3">
      <c r="A8" s="66" t="s">
        <v>56</v>
      </c>
      <c r="B8" s="30" t="s">
        <v>231</v>
      </c>
      <c r="C8" s="30">
        <v>70.566881099502098</v>
      </c>
      <c r="D8" s="30">
        <v>8.3037386778194167E-3</v>
      </c>
      <c r="E8" s="30">
        <v>0</v>
      </c>
      <c r="F8" s="30">
        <v>0</v>
      </c>
      <c r="G8" s="30" t="s">
        <v>306</v>
      </c>
      <c r="I8" s="198"/>
      <c r="J8" s="197"/>
      <c r="K8" s="5"/>
    </row>
    <row r="9" spans="1:11" ht="15.6" x14ac:dyDescent="0.3">
      <c r="A9" s="66" t="s">
        <v>377</v>
      </c>
      <c r="B9" s="30" t="s">
        <v>231</v>
      </c>
      <c r="C9" s="30">
        <v>26.9257889633956</v>
      </c>
      <c r="D9" s="30">
        <v>4.687878475809959E-2</v>
      </c>
      <c r="E9" s="30">
        <v>0.40286424086571904</v>
      </c>
      <c r="F9" s="30">
        <v>5.8907384285277198E-2</v>
      </c>
      <c r="G9" s="30" t="s">
        <v>306</v>
      </c>
      <c r="I9" s="198"/>
      <c r="J9" s="197"/>
      <c r="K9" s="5"/>
    </row>
    <row r="10" spans="1:11" ht="15.6" x14ac:dyDescent="0.3">
      <c r="A10" s="66" t="s">
        <v>408</v>
      </c>
      <c r="B10" s="30" t="s">
        <v>231</v>
      </c>
      <c r="C10" s="30">
        <v>0.27014255378923152</v>
      </c>
      <c r="D10" s="30">
        <v>1.5586660433419719E-2</v>
      </c>
      <c r="E10" s="30">
        <v>0</v>
      </c>
      <c r="F10" s="30">
        <v>0</v>
      </c>
      <c r="G10" s="30" t="s">
        <v>306</v>
      </c>
      <c r="I10" s="198"/>
      <c r="J10" s="197"/>
      <c r="K10" s="5"/>
    </row>
    <row r="11" spans="1:11" ht="15.6" x14ac:dyDescent="0.3">
      <c r="A11" s="66" t="s">
        <v>115</v>
      </c>
      <c r="B11" s="30" t="s">
        <v>240</v>
      </c>
      <c r="C11" s="30">
        <v>0.22491921178168828</v>
      </c>
      <c r="D11" s="30">
        <v>1.9160542741314401E-7</v>
      </c>
      <c r="E11" s="30">
        <v>0.44167881243066759</v>
      </c>
      <c r="F11" s="30">
        <v>0.42677503722265553</v>
      </c>
      <c r="G11" s="30" t="s">
        <v>306</v>
      </c>
      <c r="I11" s="198"/>
      <c r="J11" s="197"/>
      <c r="K11" s="5"/>
    </row>
    <row r="12" spans="1:11" ht="15.6" x14ac:dyDescent="0.3">
      <c r="A12" s="66" t="s">
        <v>119</v>
      </c>
      <c r="B12" s="30" t="s">
        <v>240</v>
      </c>
      <c r="C12" s="30">
        <v>0.27410724401639269</v>
      </c>
      <c r="D12" s="30">
        <v>1.3981830357168157E-5</v>
      </c>
      <c r="E12" s="30">
        <v>0.32405799110205419</v>
      </c>
      <c r="F12" s="30">
        <v>1.2163725582325924E-10</v>
      </c>
      <c r="G12" s="30" t="s">
        <v>306</v>
      </c>
      <c r="I12" s="198"/>
      <c r="J12" s="197"/>
      <c r="K12" s="5"/>
    </row>
    <row r="13" spans="1:11" ht="15.6" x14ac:dyDescent="0.3">
      <c r="A13" s="66" t="s">
        <v>117</v>
      </c>
      <c r="B13" s="30" t="s">
        <v>240</v>
      </c>
      <c r="C13" s="30">
        <v>0.39034044362455628</v>
      </c>
      <c r="D13" s="30">
        <v>2.0079538245638684E-3</v>
      </c>
      <c r="E13" s="30">
        <v>0.44587609578039444</v>
      </c>
      <c r="F13" s="30">
        <v>3.966661169862995E-6</v>
      </c>
      <c r="G13" s="30" t="s">
        <v>306</v>
      </c>
      <c r="I13" s="198"/>
      <c r="J13" s="197"/>
      <c r="K13" s="5"/>
    </row>
    <row r="14" spans="1:11" ht="15.6" x14ac:dyDescent="0.3">
      <c r="A14" s="66" t="s">
        <v>196</v>
      </c>
      <c r="B14" s="30" t="s">
        <v>259</v>
      </c>
      <c r="C14" s="30">
        <v>0.44675929366600065</v>
      </c>
      <c r="D14" s="30">
        <v>3.729758307677189E-3</v>
      </c>
      <c r="E14" s="30">
        <v>0.49548604561657733</v>
      </c>
      <c r="F14" s="30">
        <v>0.29811776778633425</v>
      </c>
      <c r="G14" s="30" t="s">
        <v>306</v>
      </c>
      <c r="I14" s="198"/>
      <c r="J14" s="197"/>
      <c r="K14" s="5"/>
    </row>
    <row r="15" spans="1:11" ht="15.6" x14ac:dyDescent="0.3">
      <c r="A15" s="66" t="s">
        <v>161</v>
      </c>
      <c r="B15" s="30" t="s">
        <v>259</v>
      </c>
      <c r="C15" s="30">
        <v>0.4693327366092549</v>
      </c>
      <c r="D15" s="30">
        <v>6.8340809236475675E-3</v>
      </c>
      <c r="E15" s="30">
        <v>0.29820698864281514</v>
      </c>
      <c r="F15" s="30">
        <v>4.0295301812461659E-2</v>
      </c>
      <c r="G15" s="30" t="s">
        <v>306</v>
      </c>
      <c r="I15" s="198"/>
      <c r="J15" s="197"/>
      <c r="K15" s="5"/>
    </row>
    <row r="16" spans="1:11" ht="15.6" x14ac:dyDescent="0.3">
      <c r="A16" s="66" t="s">
        <v>383</v>
      </c>
      <c r="B16" s="30" t="s">
        <v>238</v>
      </c>
      <c r="C16" s="30">
        <v>0.19741865511304477</v>
      </c>
      <c r="D16" s="30">
        <v>2.8258326095422448E-2</v>
      </c>
      <c r="E16" s="30">
        <v>0.7284683990418761</v>
      </c>
      <c r="F16" s="30">
        <v>0.3504291739605413</v>
      </c>
      <c r="G16" s="30" t="s">
        <v>306</v>
      </c>
      <c r="I16" s="198"/>
      <c r="J16" s="197"/>
      <c r="K16" s="5"/>
    </row>
    <row r="17" spans="1:11" ht="15.6" x14ac:dyDescent="0.3">
      <c r="A17" s="66" t="s">
        <v>181</v>
      </c>
      <c r="B17" s="30" t="s">
        <v>244</v>
      </c>
      <c r="C17" s="30">
        <v>0.47161501821652324</v>
      </c>
      <c r="D17" s="30">
        <v>3.4739291102416359E-2</v>
      </c>
      <c r="E17" s="30">
        <v>0.33761576447173408</v>
      </c>
      <c r="F17" s="30">
        <v>8.4221995975829467E-3</v>
      </c>
      <c r="G17" s="30" t="s">
        <v>306</v>
      </c>
      <c r="I17" s="198"/>
      <c r="J17" s="197"/>
      <c r="K17" s="5"/>
    </row>
    <row r="18" spans="1:11" ht="15.6" x14ac:dyDescent="0.3">
      <c r="A18" s="66" t="s">
        <v>28</v>
      </c>
      <c r="B18" s="30" t="s">
        <v>229</v>
      </c>
      <c r="C18" s="30">
        <v>0.35342257417520501</v>
      </c>
      <c r="D18" s="30">
        <v>2.6128861883720877E-2</v>
      </c>
      <c r="E18" s="30">
        <v>1.2929180774486899</v>
      </c>
      <c r="F18" s="30">
        <v>0.41906086708691026</v>
      </c>
      <c r="G18" s="30" t="s">
        <v>306</v>
      </c>
      <c r="I18" s="198"/>
      <c r="J18" s="197"/>
      <c r="K18" s="5"/>
    </row>
    <row r="19" spans="1:11" ht="15.6" x14ac:dyDescent="0.3">
      <c r="A19" s="66" t="s">
        <v>23</v>
      </c>
      <c r="B19" s="30" t="s">
        <v>229</v>
      </c>
      <c r="C19" s="30">
        <v>0.27593770607399254</v>
      </c>
      <c r="D19" s="30">
        <v>6.9173580268055979E-4</v>
      </c>
      <c r="E19" s="30">
        <v>0.34708415508671558</v>
      </c>
      <c r="F19" s="30">
        <v>9.1693626400242145E-3</v>
      </c>
      <c r="G19" s="30" t="s">
        <v>306</v>
      </c>
      <c r="I19" s="198"/>
      <c r="J19" s="197"/>
      <c r="K19" s="5"/>
    </row>
    <row r="20" spans="1:11" ht="15.6" x14ac:dyDescent="0.3">
      <c r="A20" s="66" t="s">
        <v>396</v>
      </c>
      <c r="B20" s="30" t="s">
        <v>228</v>
      </c>
      <c r="C20" s="30">
        <v>0.41455603316105921</v>
      </c>
      <c r="D20" s="30">
        <v>3.2698792181118375E-4</v>
      </c>
      <c r="E20" s="30">
        <v>0.60843250909891522</v>
      </c>
      <c r="F20" s="30">
        <v>2.9528528447249514E-2</v>
      </c>
      <c r="G20" s="30" t="s">
        <v>306</v>
      </c>
      <c r="I20" s="198"/>
      <c r="J20" s="197"/>
      <c r="K20" s="5"/>
    </row>
    <row r="21" spans="1:11" ht="15.6" x14ac:dyDescent="0.3">
      <c r="A21" s="66" t="s">
        <v>16</v>
      </c>
      <c r="B21" s="30" t="s">
        <v>255</v>
      </c>
      <c r="C21" s="30">
        <v>0.54674658563046319</v>
      </c>
      <c r="D21" s="30">
        <v>7.4280008374294493E-4</v>
      </c>
      <c r="E21" s="30">
        <v>0.35540056549685417</v>
      </c>
      <c r="F21" s="30">
        <v>3.03830038779207E-5</v>
      </c>
      <c r="G21" s="30" t="s">
        <v>306</v>
      </c>
      <c r="I21" s="198"/>
      <c r="J21" s="197"/>
      <c r="K21" s="5"/>
    </row>
    <row r="22" spans="1:11" ht="15.6" x14ac:dyDescent="0.3">
      <c r="A22" s="66" t="s">
        <v>29</v>
      </c>
      <c r="B22" s="30" t="s">
        <v>231</v>
      </c>
      <c r="C22" s="30">
        <v>0.85137581856952016</v>
      </c>
      <c r="D22" s="30">
        <v>0.80123179544881395</v>
      </c>
      <c r="E22" s="30">
        <v>0.29144542672802382</v>
      </c>
      <c r="F22" s="30">
        <v>4.4408920985006262E-16</v>
      </c>
      <c r="G22" s="30" t="s">
        <v>306</v>
      </c>
      <c r="I22" s="198"/>
      <c r="J22" s="197"/>
      <c r="K22" s="5"/>
    </row>
    <row r="23" spans="1:11" ht="15.6" x14ac:dyDescent="0.3">
      <c r="A23" s="66" t="s">
        <v>36</v>
      </c>
      <c r="B23" s="30" t="s">
        <v>231</v>
      </c>
      <c r="C23" s="30">
        <v>0.81166218789832445</v>
      </c>
      <c r="D23" s="30">
        <v>0.85696104332887524</v>
      </c>
      <c r="E23" s="30">
        <v>0.31666833232710057</v>
      </c>
      <c r="F23" s="30">
        <v>1.4130519114097684E-2</v>
      </c>
      <c r="G23" s="30" t="s">
        <v>306</v>
      </c>
      <c r="I23" s="198"/>
      <c r="J23" s="197"/>
      <c r="K23" s="5"/>
    </row>
    <row r="24" spans="1:11" ht="15.6" x14ac:dyDescent="0.3">
      <c r="A24" s="66" t="s">
        <v>113</v>
      </c>
      <c r="B24" s="30" t="s">
        <v>240</v>
      </c>
      <c r="C24" s="30">
        <v>0.30605482498364045</v>
      </c>
      <c r="D24" s="30">
        <v>8.2314549025741535E-2</v>
      </c>
      <c r="E24" s="30">
        <v>0.17499771829398081</v>
      </c>
      <c r="F24" s="30">
        <v>9.4610337867871985E-3</v>
      </c>
      <c r="G24" s="30" t="s">
        <v>306</v>
      </c>
      <c r="I24" s="197"/>
      <c r="J24" s="197"/>
    </row>
    <row r="25" spans="1:11" ht="15.6" x14ac:dyDescent="0.3">
      <c r="A25" s="66" t="s">
        <v>145</v>
      </c>
      <c r="B25" s="30" t="s">
        <v>243</v>
      </c>
      <c r="C25" s="30">
        <v>0</v>
      </c>
      <c r="D25" s="30">
        <v>0</v>
      </c>
      <c r="E25" s="30">
        <v>0.27536733012704329</v>
      </c>
      <c r="F25" s="30">
        <v>2.5446311724408588E-13</v>
      </c>
      <c r="G25" s="30" t="s">
        <v>306</v>
      </c>
    </row>
    <row r="26" spans="1:11" ht="15.6" x14ac:dyDescent="0.3">
      <c r="A26" s="66" t="s">
        <v>142</v>
      </c>
      <c r="B26" s="30" t="s">
        <v>243</v>
      </c>
      <c r="C26" s="30">
        <v>0.7216138232518271</v>
      </c>
      <c r="D26" s="30">
        <v>7.4362901564333228E-3</v>
      </c>
      <c r="E26" s="30">
        <v>0.29343196481430478</v>
      </c>
      <c r="F26" s="30">
        <v>1.6165291327752129E-10</v>
      </c>
      <c r="G26" s="30" t="s">
        <v>306</v>
      </c>
    </row>
    <row r="27" spans="1:11" ht="15.6" x14ac:dyDescent="0.3">
      <c r="A27" s="66" t="s">
        <v>150</v>
      </c>
      <c r="B27" s="30" t="s">
        <v>246</v>
      </c>
      <c r="C27" s="30">
        <v>0.78261094858961</v>
      </c>
      <c r="D27" s="30">
        <v>0.1542663706997297</v>
      </c>
      <c r="E27" s="30">
        <v>7.8102408434327752E-2</v>
      </c>
      <c r="F27" s="30">
        <v>3.697386252721202E-8</v>
      </c>
      <c r="G27" s="30" t="s">
        <v>306</v>
      </c>
    </row>
    <row r="28" spans="1:11" ht="15.6" x14ac:dyDescent="0.3">
      <c r="A28" s="66" t="s">
        <v>153</v>
      </c>
      <c r="B28" s="30" t="s">
        <v>246</v>
      </c>
      <c r="C28" s="30">
        <v>0.70868086968580768</v>
      </c>
      <c r="D28" s="30">
        <v>3.0842463556827848E-2</v>
      </c>
      <c r="E28" s="30">
        <v>0.10587430592374308</v>
      </c>
      <c r="F28" s="30">
        <v>3.3056435841505305E-5</v>
      </c>
      <c r="G28" s="30" t="s">
        <v>306</v>
      </c>
    </row>
    <row r="29" spans="1:11" ht="15.6" x14ac:dyDescent="0.3">
      <c r="A29" s="66" t="s">
        <v>157</v>
      </c>
      <c r="B29" s="30" t="s">
        <v>246</v>
      </c>
      <c r="C29" s="30">
        <v>0.61980746236440631</v>
      </c>
      <c r="D29" s="30">
        <v>6.4536585046955919E-3</v>
      </c>
      <c r="E29" s="30">
        <v>0.19017861450442347</v>
      </c>
      <c r="F29" s="30">
        <v>9.6397663478242634E-6</v>
      </c>
      <c r="G29" s="30" t="s">
        <v>306</v>
      </c>
    </row>
    <row r="30" spans="1:11" ht="15.6" x14ac:dyDescent="0.3">
      <c r="A30" s="66" t="s">
        <v>163</v>
      </c>
      <c r="B30" s="30" t="s">
        <v>247</v>
      </c>
      <c r="C30" s="30">
        <v>1.0056315092478301</v>
      </c>
      <c r="D30" s="30">
        <v>0.98412779868348021</v>
      </c>
      <c r="E30" s="30">
        <v>0.20138455960967264</v>
      </c>
      <c r="F30" s="30">
        <v>1.9342443519754227E-5</v>
      </c>
      <c r="G30" s="30" t="s">
        <v>306</v>
      </c>
    </row>
    <row r="31" spans="1:11" ht="15.6" x14ac:dyDescent="0.3">
      <c r="A31" s="66" t="s">
        <v>166</v>
      </c>
      <c r="B31" s="30" t="s">
        <v>247</v>
      </c>
      <c r="C31" s="30">
        <v>0.98174685186499533</v>
      </c>
      <c r="D31" s="30">
        <v>0.92404173911198895</v>
      </c>
      <c r="E31" s="30">
        <v>0.27385723579520954</v>
      </c>
      <c r="F31" s="30">
        <v>7.3201520574245338E-3</v>
      </c>
      <c r="G31" s="30" t="s">
        <v>306</v>
      </c>
    </row>
    <row r="32" spans="1:11" ht="15.6" x14ac:dyDescent="0.3">
      <c r="A32" s="66" t="s">
        <v>399</v>
      </c>
      <c r="B32" s="30" t="s">
        <v>247</v>
      </c>
      <c r="C32" s="30">
        <v>0.91835430759781445</v>
      </c>
      <c r="D32" s="30">
        <v>0.66361084060257713</v>
      </c>
      <c r="E32" s="30">
        <v>0.33446760076558329</v>
      </c>
      <c r="F32" s="30">
        <v>2.4862945380177415E-5</v>
      </c>
      <c r="G32" s="30" t="s">
        <v>306</v>
      </c>
    </row>
    <row r="33" spans="1:7" ht="15.6" x14ac:dyDescent="0.3">
      <c r="A33" s="66" t="s">
        <v>425</v>
      </c>
      <c r="B33" s="30" t="s">
        <v>250</v>
      </c>
      <c r="C33" s="30">
        <v>0.61131593116191552</v>
      </c>
      <c r="D33" s="30">
        <v>6.4467261395439013E-2</v>
      </c>
      <c r="E33" s="30">
        <v>0.13386585775862789</v>
      </c>
      <c r="F33" s="30">
        <v>4.0534751713923178E-3</v>
      </c>
      <c r="G33" s="30" t="s">
        <v>306</v>
      </c>
    </row>
    <row r="34" spans="1:7" ht="15.6" x14ac:dyDescent="0.3">
      <c r="A34" s="66" t="s">
        <v>199</v>
      </c>
      <c r="B34" s="30" t="s">
        <v>251</v>
      </c>
      <c r="C34" s="30">
        <v>0</v>
      </c>
      <c r="D34" s="30">
        <v>0</v>
      </c>
      <c r="E34" s="30">
        <v>7.7012424128358944E-2</v>
      </c>
      <c r="F34" s="30">
        <v>9.596789709020781E-3</v>
      </c>
      <c r="G34" s="30" t="s">
        <v>306</v>
      </c>
    </row>
    <row r="35" spans="1:7" ht="15.6" x14ac:dyDescent="0.3">
      <c r="A35" s="66" t="s">
        <v>189</v>
      </c>
      <c r="B35" s="30" t="s">
        <v>249</v>
      </c>
      <c r="C35" s="30">
        <v>0</v>
      </c>
      <c r="D35" s="30">
        <v>0</v>
      </c>
      <c r="E35" s="30">
        <v>7.5081454666258429E-2</v>
      </c>
      <c r="F35" s="30">
        <v>2.1070494793384853E-7</v>
      </c>
      <c r="G35" s="30" t="s">
        <v>306</v>
      </c>
    </row>
    <row r="36" spans="1:7" ht="15.6" x14ac:dyDescent="0.3">
      <c r="A36" s="66" t="s">
        <v>146</v>
      </c>
      <c r="B36" s="30" t="s">
        <v>244</v>
      </c>
      <c r="C36" s="30">
        <v>0.54690694772048476</v>
      </c>
      <c r="D36" s="30">
        <v>2.1103940729721993E-2</v>
      </c>
      <c r="E36" s="30">
        <v>0.2565602118552579</v>
      </c>
      <c r="F36" s="30">
        <v>1.4459550203516081E-5</v>
      </c>
      <c r="G36" s="30" t="s">
        <v>306</v>
      </c>
    </row>
    <row r="37" spans="1:7" ht="15.6" x14ac:dyDescent="0.3">
      <c r="A37" s="66" t="s">
        <v>200</v>
      </c>
      <c r="B37" s="30" t="s">
        <v>244</v>
      </c>
      <c r="C37" s="30">
        <v>1.1618718779152499</v>
      </c>
      <c r="D37" s="30">
        <v>0.32841347225353179</v>
      </c>
      <c r="E37" s="30">
        <v>0.29013335503799037</v>
      </c>
      <c r="F37" s="30">
        <v>3.3600372417168844E-2</v>
      </c>
      <c r="G37" s="30" t="s">
        <v>306</v>
      </c>
    </row>
    <row r="38" spans="1:7" ht="15.6" x14ac:dyDescent="0.3">
      <c r="A38" s="66" t="s">
        <v>83</v>
      </c>
      <c r="B38" s="30" t="s">
        <v>237</v>
      </c>
      <c r="C38" s="30">
        <v>0.59883779556031469</v>
      </c>
      <c r="D38" s="30">
        <v>9.2073497329014486E-2</v>
      </c>
      <c r="E38" s="30">
        <v>0.25485351002354645</v>
      </c>
      <c r="F38" s="30">
        <v>2.3188460847111125E-3</v>
      </c>
      <c r="G38" s="30" t="s">
        <v>306</v>
      </c>
    </row>
    <row r="39" spans="1:7" ht="15.6" x14ac:dyDescent="0.3">
      <c r="A39" s="66" t="s">
        <v>75</v>
      </c>
      <c r="B39" s="30" t="s">
        <v>236</v>
      </c>
      <c r="C39" s="30">
        <v>0.6833702048211866</v>
      </c>
      <c r="D39" s="30">
        <v>2.6643805202960391E-2</v>
      </c>
      <c r="E39" s="30">
        <v>0.39021676488503654</v>
      </c>
      <c r="F39" s="30">
        <v>1.7609756065144144E-2</v>
      </c>
      <c r="G39" s="30" t="s">
        <v>306</v>
      </c>
    </row>
    <row r="40" spans="1:7" ht="15.6" x14ac:dyDescent="0.3">
      <c r="A40" s="66" t="s">
        <v>77</v>
      </c>
      <c r="B40" s="30" t="s">
        <v>236</v>
      </c>
      <c r="C40" s="30">
        <v>0.55585695912865551</v>
      </c>
      <c r="D40" s="30">
        <v>1.2600134352791503E-4</v>
      </c>
      <c r="E40" s="30">
        <v>0.3790908255104235</v>
      </c>
      <c r="F40" s="30">
        <v>5.2202520084421167E-10</v>
      </c>
      <c r="G40" s="30" t="s">
        <v>306</v>
      </c>
    </row>
    <row r="41" spans="1:7" ht="16.2" thickBot="1" x14ac:dyDescent="0.35">
      <c r="A41" s="67" t="s">
        <v>80</v>
      </c>
      <c r="B41" s="31" t="s">
        <v>236</v>
      </c>
      <c r="C41" s="31">
        <v>0.97241720495111872</v>
      </c>
      <c r="D41" s="31">
        <v>0.82037003636599137</v>
      </c>
      <c r="E41" s="31">
        <v>0.22959706484558437</v>
      </c>
      <c r="F41" s="31">
        <v>0</v>
      </c>
      <c r="G41" s="31" t="s">
        <v>306</v>
      </c>
    </row>
    <row r="42" spans="1:7" ht="15.6" x14ac:dyDescent="0.3">
      <c r="A42" s="65" t="s">
        <v>39</v>
      </c>
      <c r="B42" s="29" t="s">
        <v>231</v>
      </c>
      <c r="C42" s="29">
        <v>19.156040770313901</v>
      </c>
      <c r="D42" s="29">
        <v>1.021405182655144E-14</v>
      </c>
      <c r="E42" s="29">
        <v>9.1160334134950194</v>
      </c>
      <c r="F42" s="29">
        <v>2.2867263638204349E-12</v>
      </c>
      <c r="G42" s="29" t="s">
        <v>305</v>
      </c>
    </row>
    <row r="43" spans="1:7" ht="15.6" x14ac:dyDescent="0.3">
      <c r="A43" s="66" t="s">
        <v>43</v>
      </c>
      <c r="B43" s="30" t="s">
        <v>231</v>
      </c>
      <c r="C43" s="30">
        <v>6.95712464332642</v>
      </c>
      <c r="D43" s="30">
        <v>1.4910799740919245E-5</v>
      </c>
      <c r="E43" s="30">
        <v>3.2235086098182499</v>
      </c>
      <c r="F43" s="30">
        <v>2.7411406477995115E-12</v>
      </c>
      <c r="G43" s="30" t="s">
        <v>305</v>
      </c>
    </row>
    <row r="44" spans="1:7" ht="15.6" x14ac:dyDescent="0.3">
      <c r="A44" s="66" t="s">
        <v>54</v>
      </c>
      <c r="B44" s="30" t="s">
        <v>231</v>
      </c>
      <c r="C44" s="30">
        <v>2.93850004533207</v>
      </c>
      <c r="D44" s="30">
        <v>5.4613203789620757E-2</v>
      </c>
      <c r="E44" s="30">
        <v>0</v>
      </c>
      <c r="F44" s="30">
        <v>0</v>
      </c>
      <c r="G44" s="30" t="s">
        <v>305</v>
      </c>
    </row>
    <row r="45" spans="1:7" ht="15.6" x14ac:dyDescent="0.3">
      <c r="A45" s="66" t="s">
        <v>49</v>
      </c>
      <c r="B45" s="30" t="s">
        <v>231</v>
      </c>
      <c r="C45" s="30">
        <v>7.4255759521489297</v>
      </c>
      <c r="D45" s="30">
        <v>1.5673540243454909E-10</v>
      </c>
      <c r="E45" s="30">
        <v>9.0428513420211498</v>
      </c>
      <c r="F45" s="30">
        <v>2.7121624945891654E-9</v>
      </c>
      <c r="G45" s="30" t="s">
        <v>305</v>
      </c>
    </row>
    <row r="46" spans="1:7" ht="15.6" x14ac:dyDescent="0.3">
      <c r="A46" s="66" t="s">
        <v>58</v>
      </c>
      <c r="B46" s="30" t="s">
        <v>231</v>
      </c>
      <c r="C46" s="30">
        <v>2.3348376362104601</v>
      </c>
      <c r="D46" s="30">
        <v>2.2697635032590258E-3</v>
      </c>
      <c r="E46" s="30">
        <v>2.9641347268765799</v>
      </c>
      <c r="F46" s="30">
        <v>2.6735212543438358E-4</v>
      </c>
      <c r="G46" s="30" t="s">
        <v>305</v>
      </c>
    </row>
    <row r="47" spans="1:7" ht="15.6" x14ac:dyDescent="0.3">
      <c r="A47" s="66" t="s">
        <v>47</v>
      </c>
      <c r="B47" s="30" t="s">
        <v>231</v>
      </c>
      <c r="C47" s="30">
        <v>15.473756045145301</v>
      </c>
      <c r="D47" s="30">
        <v>7.9936057773011271E-15</v>
      </c>
      <c r="E47" s="30">
        <v>4.0073133645014103</v>
      </c>
      <c r="F47" s="30">
        <v>1.1636576238456264E-3</v>
      </c>
      <c r="G47" s="30" t="s">
        <v>305</v>
      </c>
    </row>
    <row r="48" spans="1:7" ht="15.6" x14ac:dyDescent="0.3">
      <c r="A48" s="66" t="s">
        <v>46</v>
      </c>
      <c r="B48" s="30" t="s">
        <v>231</v>
      </c>
      <c r="C48" s="30">
        <v>10.9087441095224</v>
      </c>
      <c r="D48" s="30">
        <v>7.0231083171279352E-9</v>
      </c>
      <c r="E48" s="30">
        <v>3.3617253673384302</v>
      </c>
      <c r="F48" s="30">
        <v>2.3687081758672068E-4</v>
      </c>
      <c r="G48" s="30" t="s">
        <v>305</v>
      </c>
    </row>
    <row r="49" spans="1:7" ht="15.6" x14ac:dyDescent="0.3">
      <c r="A49" s="66" t="s">
        <v>60</v>
      </c>
      <c r="B49" s="30" t="s">
        <v>233</v>
      </c>
      <c r="C49" s="30">
        <v>2.5234407585905001</v>
      </c>
      <c r="D49" s="30">
        <v>1.2117620358842451E-4</v>
      </c>
      <c r="E49" s="30">
        <v>1.9438705343596301</v>
      </c>
      <c r="F49" s="30">
        <v>0.30549553870800905</v>
      </c>
      <c r="G49" s="30" t="s">
        <v>305</v>
      </c>
    </row>
    <row r="50" spans="1:7" ht="15.6" x14ac:dyDescent="0.3">
      <c r="A50" s="66" t="s">
        <v>72</v>
      </c>
      <c r="B50" s="30" t="s">
        <v>235</v>
      </c>
      <c r="C50" s="30">
        <v>2.0412997244742299</v>
      </c>
      <c r="D50" s="30">
        <v>2.9694272131186583E-4</v>
      </c>
      <c r="E50" s="30">
        <v>10.1161633256761</v>
      </c>
      <c r="F50" s="30">
        <v>0</v>
      </c>
      <c r="G50" s="30" t="s">
        <v>305</v>
      </c>
    </row>
    <row r="51" spans="1:7" ht="15.6" x14ac:dyDescent="0.3">
      <c r="A51" s="66" t="s">
        <v>84</v>
      </c>
      <c r="B51" s="30" t="s">
        <v>237</v>
      </c>
      <c r="C51" s="30">
        <v>7.4108218315877101</v>
      </c>
      <c r="D51" s="30">
        <v>2.8183679834370423E-9</v>
      </c>
      <c r="E51" s="30">
        <v>4.53889492551993</v>
      </c>
      <c r="F51" s="30">
        <v>5.1229379127715191E-7</v>
      </c>
      <c r="G51" s="30" t="s">
        <v>305</v>
      </c>
    </row>
    <row r="52" spans="1:7" ht="15.6" x14ac:dyDescent="0.3">
      <c r="A52" s="66" t="s">
        <v>110</v>
      </c>
      <c r="B52" s="30" t="s">
        <v>240</v>
      </c>
      <c r="C52" s="30">
        <v>3.38160171849389</v>
      </c>
      <c r="D52" s="30">
        <v>1.5061591540632691E-7</v>
      </c>
      <c r="E52" s="30">
        <v>1.0010427152496399</v>
      </c>
      <c r="F52" s="30">
        <v>0.99724840405671289</v>
      </c>
      <c r="G52" s="30" t="s">
        <v>305</v>
      </c>
    </row>
    <row r="53" spans="1:7" ht="15.6" x14ac:dyDescent="0.3">
      <c r="A53" s="66" t="s">
        <v>135</v>
      </c>
      <c r="B53" s="30" t="s">
        <v>242</v>
      </c>
      <c r="C53" s="30">
        <v>52.946931084873299</v>
      </c>
      <c r="D53" s="30">
        <v>0</v>
      </c>
      <c r="E53" s="30">
        <v>15.7395046194882</v>
      </c>
      <c r="F53" s="30">
        <v>9.7262975451428701E-11</v>
      </c>
      <c r="G53" s="30" t="s">
        <v>305</v>
      </c>
    </row>
    <row r="54" spans="1:7" ht="15.6" x14ac:dyDescent="0.3">
      <c r="A54" s="66" t="s">
        <v>140</v>
      </c>
      <c r="B54" s="30" t="s">
        <v>242</v>
      </c>
      <c r="C54" s="30">
        <v>4.0088322147259001</v>
      </c>
      <c r="D54" s="30">
        <v>6.5198424437085123E-10</v>
      </c>
      <c r="E54" s="30">
        <v>4.9597458904555198</v>
      </c>
      <c r="F54" s="30">
        <v>1.3374351164330278E-6</v>
      </c>
      <c r="G54" s="30" t="s">
        <v>305</v>
      </c>
    </row>
    <row r="55" spans="1:7" ht="15.6" x14ac:dyDescent="0.3">
      <c r="A55" s="66" t="s">
        <v>138</v>
      </c>
      <c r="B55" s="30" t="s">
        <v>242</v>
      </c>
      <c r="C55" s="30">
        <v>14.300880946657401</v>
      </c>
      <c r="D55" s="30">
        <v>2.7755575615628914E-15</v>
      </c>
      <c r="E55" s="30">
        <v>6.4847005316444903</v>
      </c>
      <c r="F55" s="30">
        <v>1.1139457922748619E-7</v>
      </c>
      <c r="G55" s="30" t="s">
        <v>305</v>
      </c>
    </row>
    <row r="56" spans="1:7" ht="15.6" x14ac:dyDescent="0.3">
      <c r="A56" s="66" t="s">
        <v>143</v>
      </c>
      <c r="B56" s="30" t="s">
        <v>242</v>
      </c>
      <c r="C56" s="30">
        <v>3.48678977073665</v>
      </c>
      <c r="D56" s="30">
        <v>2.083973247346449E-2</v>
      </c>
      <c r="E56" s="30">
        <v>2.3030144634929801</v>
      </c>
      <c r="F56" s="30">
        <v>1.8467131619916977E-3</v>
      </c>
      <c r="G56" s="30" t="s">
        <v>305</v>
      </c>
    </row>
    <row r="57" spans="1:7" ht="15.6" x14ac:dyDescent="0.3">
      <c r="A57" s="66" t="s">
        <v>64</v>
      </c>
      <c r="B57" s="30" t="s">
        <v>234</v>
      </c>
      <c r="C57" s="30">
        <v>3.3989015462083998</v>
      </c>
      <c r="D57" s="30">
        <v>5.7862442615075338E-9</v>
      </c>
      <c r="E57" s="30">
        <v>2.9121611739387601</v>
      </c>
      <c r="F57" s="30">
        <v>1.5957091479512631E-4</v>
      </c>
      <c r="G57" s="30" t="s">
        <v>305</v>
      </c>
    </row>
    <row r="58" spans="1:7" ht="15.6" x14ac:dyDescent="0.3">
      <c r="A58" s="66" t="s">
        <v>92</v>
      </c>
      <c r="B58" s="30" t="s">
        <v>238</v>
      </c>
      <c r="C58" s="30">
        <v>2.7000320984103698</v>
      </c>
      <c r="D58" s="30">
        <v>2.1084988017209483E-2</v>
      </c>
      <c r="E58" s="30">
        <v>5.7138131192790897</v>
      </c>
      <c r="F58" s="30">
        <v>3.6153143844197544E-5</v>
      </c>
      <c r="G58" s="30" t="s">
        <v>305</v>
      </c>
    </row>
    <row r="59" spans="1:7" ht="15.6" x14ac:dyDescent="0.3">
      <c r="A59" s="66" t="s">
        <v>88</v>
      </c>
      <c r="B59" s="30" t="s">
        <v>238</v>
      </c>
      <c r="C59" s="30">
        <v>12.296436429500901</v>
      </c>
      <c r="D59" s="30">
        <v>6.547248812553641E-3</v>
      </c>
      <c r="E59" s="30">
        <v>0.76619899174144812</v>
      </c>
      <c r="F59" s="30">
        <v>0.7552868409357012</v>
      </c>
      <c r="G59" s="30" t="s">
        <v>305</v>
      </c>
    </row>
    <row r="60" spans="1:7" ht="15.6" x14ac:dyDescent="0.3">
      <c r="A60" s="66" t="s">
        <v>121</v>
      </c>
      <c r="B60" s="30" t="s">
        <v>241</v>
      </c>
      <c r="C60" s="30">
        <v>17.3482882919456</v>
      </c>
      <c r="D60" s="30">
        <v>1.1102230246251565E-16</v>
      </c>
      <c r="E60" s="30">
        <v>4.2980467937356703</v>
      </c>
      <c r="F60" s="30">
        <v>3.1465405979647088E-6</v>
      </c>
      <c r="G60" s="30" t="s">
        <v>305</v>
      </c>
    </row>
    <row r="61" spans="1:7" ht="15.6" x14ac:dyDescent="0.3">
      <c r="A61" s="66" t="s">
        <v>124</v>
      </c>
      <c r="B61" s="30" t="s">
        <v>241</v>
      </c>
      <c r="C61" s="30">
        <v>14.7256482268785</v>
      </c>
      <c r="D61" s="30">
        <v>1.1102230246251565E-16</v>
      </c>
      <c r="E61" s="30">
        <v>3.9740946378344999</v>
      </c>
      <c r="F61" s="30">
        <v>1.9213580117027895E-5</v>
      </c>
      <c r="G61" s="30" t="s">
        <v>305</v>
      </c>
    </row>
    <row r="62" spans="1:7" ht="15.6" x14ac:dyDescent="0.3">
      <c r="A62" s="66" t="s">
        <v>128</v>
      </c>
      <c r="B62" s="30" t="s">
        <v>241</v>
      </c>
      <c r="C62" s="30">
        <v>19.6288297116953</v>
      </c>
      <c r="D62" s="30">
        <v>5.7509552675583109E-14</v>
      </c>
      <c r="E62" s="30">
        <v>5.9771763288941901</v>
      </c>
      <c r="F62" s="30">
        <v>1.0260654771387934E-6</v>
      </c>
      <c r="G62" s="30" t="s">
        <v>305</v>
      </c>
    </row>
    <row r="63" spans="1:7" ht="15.6" x14ac:dyDescent="0.3">
      <c r="A63" s="66" t="s">
        <v>131</v>
      </c>
      <c r="B63" s="30" t="s">
        <v>241</v>
      </c>
      <c r="C63" s="30">
        <v>6.2819497312644899</v>
      </c>
      <c r="D63" s="30">
        <v>3.8065144369880954E-9</v>
      </c>
      <c r="E63" s="30">
        <v>9.1481818913126407</v>
      </c>
      <c r="F63" s="30">
        <v>1.3245417707086204E-7</v>
      </c>
      <c r="G63" s="30" t="s">
        <v>305</v>
      </c>
    </row>
    <row r="64" spans="1:7" ht="15.6" x14ac:dyDescent="0.3">
      <c r="A64" s="66" t="s">
        <v>177</v>
      </c>
      <c r="B64" s="30" t="s">
        <v>249</v>
      </c>
      <c r="C64" s="30">
        <v>2.19314171884244</v>
      </c>
      <c r="D64" s="30">
        <v>5.5351301745276693E-5</v>
      </c>
      <c r="E64" s="30">
        <v>1.6143778448210999</v>
      </c>
      <c r="F64" s="30">
        <v>3.8985316180370266E-2</v>
      </c>
      <c r="G64" s="30" t="s">
        <v>305</v>
      </c>
    </row>
    <row r="65" spans="1:7" ht="15.6" x14ac:dyDescent="0.3">
      <c r="A65" s="66" t="s">
        <v>182</v>
      </c>
      <c r="B65" s="30" t="s">
        <v>249</v>
      </c>
      <c r="C65" s="30">
        <v>5.0643651285251101</v>
      </c>
      <c r="D65" s="30">
        <v>2.7637047861350794E-7</v>
      </c>
      <c r="E65" s="30">
        <v>1.5308902851698001</v>
      </c>
      <c r="F65" s="30">
        <v>5.6827941920419067E-2</v>
      </c>
      <c r="G65" s="30" t="s">
        <v>305</v>
      </c>
    </row>
    <row r="66" spans="1:7" ht="15.6" x14ac:dyDescent="0.3">
      <c r="A66" s="66" t="s">
        <v>407</v>
      </c>
      <c r="B66" s="30" t="s">
        <v>249</v>
      </c>
      <c r="C66" s="30">
        <v>2.8581672476784301</v>
      </c>
      <c r="D66" s="30">
        <v>1.7170585549952655E-5</v>
      </c>
      <c r="E66" s="30">
        <v>6.1001830985927503</v>
      </c>
      <c r="F66" s="30">
        <v>0</v>
      </c>
      <c r="G66" s="30" t="s">
        <v>305</v>
      </c>
    </row>
    <row r="67" spans="1:7" ht="15.6" x14ac:dyDescent="0.3">
      <c r="A67" s="66" t="s">
        <v>185</v>
      </c>
      <c r="B67" s="30" t="s">
        <v>249</v>
      </c>
      <c r="C67" s="30">
        <v>2.8333917591417999</v>
      </c>
      <c r="D67" s="30">
        <v>3.2554215962932176E-6</v>
      </c>
      <c r="E67" s="30">
        <v>7.2318081274570298</v>
      </c>
      <c r="F67" s="30">
        <v>0</v>
      </c>
      <c r="G67" s="30" t="s">
        <v>305</v>
      </c>
    </row>
    <row r="68" spans="1:7" ht="15.6" x14ac:dyDescent="0.3">
      <c r="A68" s="66" t="s">
        <v>133</v>
      </c>
      <c r="B68" s="30" t="s">
        <v>241</v>
      </c>
      <c r="C68" s="30">
        <v>7.5154941288418602</v>
      </c>
      <c r="D68" s="30">
        <v>1.1343370687200149E-11</v>
      </c>
      <c r="E68" s="30">
        <v>1.40390637075937</v>
      </c>
      <c r="F68" s="30">
        <v>7.2391188314104848E-2</v>
      </c>
      <c r="G68" s="30" t="s">
        <v>305</v>
      </c>
    </row>
    <row r="69" spans="1:7" ht="15.6" x14ac:dyDescent="0.3">
      <c r="A69" s="66" t="s">
        <v>194</v>
      </c>
      <c r="B69" s="30" t="s">
        <v>250</v>
      </c>
      <c r="C69" s="30">
        <v>2.1643301173218599</v>
      </c>
      <c r="D69" s="30">
        <v>3.823916578049591E-6</v>
      </c>
      <c r="E69" s="30">
        <v>4.9994843162795997</v>
      </c>
      <c r="F69" s="30">
        <v>1.206053526324502E-2</v>
      </c>
      <c r="G69" s="30" t="s">
        <v>305</v>
      </c>
    </row>
    <row r="70" spans="1:7" ht="15.6" x14ac:dyDescent="0.3">
      <c r="A70" s="66" t="s">
        <v>21</v>
      </c>
      <c r="B70" s="30" t="s">
        <v>228</v>
      </c>
      <c r="C70" s="30">
        <v>0.68010805562331533</v>
      </c>
      <c r="D70" s="30">
        <v>0.23572530494884991</v>
      </c>
      <c r="E70" s="30">
        <v>4.7408445175628904</v>
      </c>
      <c r="F70" s="30">
        <v>3.5307651624520875E-2</v>
      </c>
      <c r="G70" s="30" t="s">
        <v>305</v>
      </c>
    </row>
    <row r="71" spans="1:7" ht="15.6" x14ac:dyDescent="0.3">
      <c r="A71" s="66" t="s">
        <v>68</v>
      </c>
      <c r="B71" s="30" t="s">
        <v>234</v>
      </c>
      <c r="C71" s="30">
        <v>0.85276102517312613</v>
      </c>
      <c r="D71" s="30">
        <v>0.14367930627731595</v>
      </c>
      <c r="E71" s="30">
        <v>3.0263241660453799</v>
      </c>
      <c r="F71" s="30">
        <v>2.3397236781352859E-7</v>
      </c>
      <c r="G71" s="30" t="s">
        <v>305</v>
      </c>
    </row>
    <row r="72" spans="1:7" ht="15.6" x14ac:dyDescent="0.3">
      <c r="A72" s="66" t="s">
        <v>99</v>
      </c>
      <c r="B72" s="30" t="s">
        <v>239</v>
      </c>
      <c r="C72" s="30">
        <v>1.07239397449276</v>
      </c>
      <c r="D72" s="30">
        <v>0.92060576220280743</v>
      </c>
      <c r="E72" s="30">
        <v>3.59065011970034</v>
      </c>
      <c r="F72" s="30">
        <v>1.1102230246251565E-16</v>
      </c>
      <c r="G72" s="30" t="s">
        <v>305</v>
      </c>
    </row>
    <row r="73" spans="1:7" ht="15.6" x14ac:dyDescent="0.3">
      <c r="A73" s="66" t="s">
        <v>98</v>
      </c>
      <c r="B73" s="30" t="s">
        <v>239</v>
      </c>
      <c r="C73" s="30">
        <v>5.3937246487708999</v>
      </c>
      <c r="D73" s="30">
        <v>6.2402320970989078E-2</v>
      </c>
      <c r="E73" s="30">
        <v>2.4593017134447002</v>
      </c>
      <c r="F73" s="30">
        <v>3.2880953515501687E-10</v>
      </c>
      <c r="G73" s="30" t="s">
        <v>305</v>
      </c>
    </row>
    <row r="74" spans="1:7" ht="15.6" x14ac:dyDescent="0.3">
      <c r="A74" s="66" t="s">
        <v>102</v>
      </c>
      <c r="B74" s="30" t="s">
        <v>239</v>
      </c>
      <c r="C74" s="30">
        <v>0.96357790622799699</v>
      </c>
      <c r="D74" s="30">
        <v>0.82676892864472218</v>
      </c>
      <c r="E74" s="30">
        <v>3.52207172095433</v>
      </c>
      <c r="F74" s="30">
        <v>1.8873791418627661E-15</v>
      </c>
      <c r="G74" s="30" t="s">
        <v>305</v>
      </c>
    </row>
    <row r="75" spans="1:7" ht="15.6" x14ac:dyDescent="0.3">
      <c r="A75" s="66" t="s">
        <v>107</v>
      </c>
      <c r="B75" s="30" t="s">
        <v>240</v>
      </c>
      <c r="C75" s="30">
        <v>0.92309629992393205</v>
      </c>
      <c r="D75" s="30">
        <v>0.70992329790731867</v>
      </c>
      <c r="E75" s="30">
        <v>3.9690926827411701</v>
      </c>
      <c r="F75" s="30">
        <v>2.664426858993707E-4</v>
      </c>
      <c r="G75" s="30" t="s">
        <v>305</v>
      </c>
    </row>
    <row r="76" spans="1:7" ht="15.6" x14ac:dyDescent="0.3">
      <c r="A76" s="66" t="s">
        <v>105</v>
      </c>
      <c r="B76" s="30" t="s">
        <v>240</v>
      </c>
      <c r="C76" s="30">
        <v>1.15007290637523</v>
      </c>
      <c r="D76" s="30">
        <v>0.40773833083190936</v>
      </c>
      <c r="E76" s="30">
        <v>23.1640991216081</v>
      </c>
      <c r="F76" s="30">
        <v>1.1487009121680103E-9</v>
      </c>
      <c r="G76" s="30" t="s">
        <v>305</v>
      </c>
    </row>
    <row r="77" spans="1:7" ht="15.6" x14ac:dyDescent="0.3">
      <c r="A77" s="66" t="s">
        <v>136</v>
      </c>
      <c r="B77" s="30" t="s">
        <v>242</v>
      </c>
      <c r="C77" s="30">
        <v>0.88062947653901757</v>
      </c>
      <c r="D77" s="30">
        <v>0.58256653292947802</v>
      </c>
      <c r="E77" s="30">
        <v>4.9612386007018703</v>
      </c>
      <c r="F77" s="30">
        <v>1.379926267029985E-4</v>
      </c>
      <c r="G77" s="30" t="s">
        <v>305</v>
      </c>
    </row>
    <row r="78" spans="1:7" ht="15.6" x14ac:dyDescent="0.3">
      <c r="A78" s="66" t="s">
        <v>155</v>
      </c>
      <c r="B78" s="30" t="s">
        <v>242</v>
      </c>
      <c r="C78" s="30">
        <v>0.75533085668635458</v>
      </c>
      <c r="D78" s="30">
        <v>0.45563484950468713</v>
      </c>
      <c r="E78" s="30">
        <v>2.1402990409966498</v>
      </c>
      <c r="F78" s="30">
        <v>2.115061966075249E-3</v>
      </c>
      <c r="G78" s="30" t="s">
        <v>305</v>
      </c>
    </row>
    <row r="79" spans="1:7" ht="15.6" x14ac:dyDescent="0.3">
      <c r="A79" s="66" t="s">
        <v>141</v>
      </c>
      <c r="B79" s="30" t="s">
        <v>242</v>
      </c>
      <c r="C79" s="30">
        <v>1.73857716075168</v>
      </c>
      <c r="D79" s="30">
        <v>1.3479614210054613E-5</v>
      </c>
      <c r="E79" s="30">
        <v>4.9364547355657002</v>
      </c>
      <c r="F79" s="30">
        <v>6.2936910127930901E-9</v>
      </c>
      <c r="G79" s="30" t="s">
        <v>305</v>
      </c>
    </row>
    <row r="80" spans="1:7" ht="15.6" x14ac:dyDescent="0.3">
      <c r="A80" s="66" t="s">
        <v>160</v>
      </c>
      <c r="B80" s="30" t="s">
        <v>246</v>
      </c>
      <c r="C80" s="30">
        <v>0</v>
      </c>
      <c r="D80" s="30">
        <v>0</v>
      </c>
      <c r="E80" s="30">
        <v>7.3952567590948499</v>
      </c>
      <c r="F80" s="30">
        <v>7.1928190056413932E-5</v>
      </c>
      <c r="G80" s="30" t="s">
        <v>305</v>
      </c>
    </row>
    <row r="81" spans="1:7" ht="15.6" x14ac:dyDescent="0.3">
      <c r="A81" s="66" t="s">
        <v>171</v>
      </c>
      <c r="B81" s="30" t="s">
        <v>247</v>
      </c>
      <c r="C81" s="30">
        <v>1.63258038122851</v>
      </c>
      <c r="D81" s="30">
        <v>3.0475440750910021E-4</v>
      </c>
      <c r="E81" s="30">
        <v>3.0251199677091298</v>
      </c>
      <c r="F81" s="30">
        <v>2.549773836513225E-9</v>
      </c>
      <c r="G81" s="30" t="s">
        <v>305</v>
      </c>
    </row>
    <row r="82" spans="1:7" ht="15.6" x14ac:dyDescent="0.3">
      <c r="A82" s="66" t="s">
        <v>201</v>
      </c>
      <c r="B82" s="30" t="s">
        <v>251</v>
      </c>
      <c r="C82" s="30">
        <v>0.8434976873930119</v>
      </c>
      <c r="D82" s="30">
        <v>0.24092462096644929</v>
      </c>
      <c r="E82" s="30">
        <v>4.4957703191072298</v>
      </c>
      <c r="F82" s="30">
        <v>5.881961928633217E-8</v>
      </c>
      <c r="G82" s="30" t="s">
        <v>305</v>
      </c>
    </row>
    <row r="83" spans="1:7" ht="15.6" x14ac:dyDescent="0.3">
      <c r="A83" s="66" t="s">
        <v>204</v>
      </c>
      <c r="B83" s="30" t="s">
        <v>251</v>
      </c>
      <c r="C83" s="30">
        <v>0</v>
      </c>
      <c r="D83" s="30">
        <v>0</v>
      </c>
      <c r="E83" s="30">
        <v>4.5094031504200096</v>
      </c>
      <c r="F83" s="30">
        <v>1.3322676295501878E-15</v>
      </c>
      <c r="G83" s="30" t="s">
        <v>305</v>
      </c>
    </row>
    <row r="84" spans="1:7" ht="15.6" x14ac:dyDescent="0.3">
      <c r="A84" s="66" t="s">
        <v>174</v>
      </c>
      <c r="B84" s="30" t="s">
        <v>248</v>
      </c>
      <c r="C84" s="30">
        <v>0.80815022010506588</v>
      </c>
      <c r="D84" s="30">
        <v>0.11621001632269379</v>
      </c>
      <c r="E84" s="30">
        <v>2.6768473793129801</v>
      </c>
      <c r="F84" s="30">
        <v>1.1188708208820231E-6</v>
      </c>
      <c r="G84" s="30" t="s">
        <v>305</v>
      </c>
    </row>
    <row r="85" spans="1:7" ht="15.6" x14ac:dyDescent="0.3">
      <c r="A85" s="66" t="s">
        <v>10</v>
      </c>
      <c r="B85" s="30" t="s">
        <v>227</v>
      </c>
      <c r="C85" s="30">
        <v>1.0566130333032799</v>
      </c>
      <c r="D85" s="30">
        <v>0.78763569637263287</v>
      </c>
      <c r="E85" s="30">
        <v>2.8429646379609399</v>
      </c>
      <c r="F85" s="30">
        <v>1.7054460248466796E-6</v>
      </c>
      <c r="G85" s="30" t="s">
        <v>305</v>
      </c>
    </row>
    <row r="86" spans="1:7" ht="15.6" x14ac:dyDescent="0.3">
      <c r="A86" s="66" t="s">
        <v>129</v>
      </c>
      <c r="B86" s="30" t="s">
        <v>241</v>
      </c>
      <c r="C86" s="30">
        <v>1.22902589895584</v>
      </c>
      <c r="D86" s="30">
        <v>0.4562418078616215</v>
      </c>
      <c r="E86" s="30">
        <v>2.8482094527809401</v>
      </c>
      <c r="F86" s="30">
        <v>8.3446450150737039E-4</v>
      </c>
      <c r="G86" s="30" t="s">
        <v>305</v>
      </c>
    </row>
    <row r="87" spans="1:7" ht="15.6" x14ac:dyDescent="0.3">
      <c r="A87" s="66" t="s">
        <v>180</v>
      </c>
      <c r="B87" s="30" t="s">
        <v>249</v>
      </c>
      <c r="C87" s="30">
        <v>1.4427344133770601</v>
      </c>
      <c r="D87" s="30">
        <v>3.4456810676207428E-2</v>
      </c>
      <c r="E87" s="30">
        <v>3.9463776176052998</v>
      </c>
      <c r="F87" s="30">
        <v>3.5485552274394649E-9</v>
      </c>
      <c r="G87" s="30" t="s">
        <v>305</v>
      </c>
    </row>
    <row r="88" spans="1:7" ht="15.6" x14ac:dyDescent="0.3">
      <c r="A88" s="66" t="s">
        <v>178</v>
      </c>
      <c r="B88" s="30" t="s">
        <v>249</v>
      </c>
      <c r="C88" s="30">
        <v>1.99487330174994</v>
      </c>
      <c r="D88" s="30">
        <v>2.2079127723895198E-6</v>
      </c>
      <c r="E88" s="30">
        <v>3.8184313502392402</v>
      </c>
      <c r="F88" s="30">
        <v>2.3285817718488033E-12</v>
      </c>
      <c r="G88" s="30" t="s">
        <v>305</v>
      </c>
    </row>
    <row r="89" spans="1:7" ht="15.6" x14ac:dyDescent="0.3">
      <c r="A89" s="66" t="s">
        <v>187</v>
      </c>
      <c r="B89" s="30" t="s">
        <v>249</v>
      </c>
      <c r="C89" s="30">
        <v>1.30196961817645</v>
      </c>
      <c r="D89" s="30">
        <v>4.4571035869347075E-2</v>
      </c>
      <c r="E89" s="30">
        <v>2.44901785546607</v>
      </c>
      <c r="F89" s="30">
        <v>6.7692706995359231E-10</v>
      </c>
      <c r="G89" s="30" t="s">
        <v>305</v>
      </c>
    </row>
    <row r="90" spans="1:7" ht="15.6" x14ac:dyDescent="0.3">
      <c r="A90" s="66" t="s">
        <v>183</v>
      </c>
      <c r="B90" s="30" t="s">
        <v>249</v>
      </c>
      <c r="C90" s="30">
        <v>1.1809848124262701</v>
      </c>
      <c r="D90" s="30">
        <v>0.27159930825353418</v>
      </c>
      <c r="E90" s="30">
        <v>16.6586169385006</v>
      </c>
      <c r="F90" s="30">
        <v>0</v>
      </c>
      <c r="G90" s="30" t="s">
        <v>305</v>
      </c>
    </row>
    <row r="91" spans="1:7" ht="15.6" x14ac:dyDescent="0.3">
      <c r="A91" s="66" t="s">
        <v>89</v>
      </c>
      <c r="B91" s="30" t="s">
        <v>234</v>
      </c>
      <c r="C91" s="30">
        <v>0.87887701169179067</v>
      </c>
      <c r="D91" s="30">
        <v>0.40853707350582302</v>
      </c>
      <c r="E91" s="30">
        <v>2.0926621947872301</v>
      </c>
      <c r="F91" s="30">
        <v>7.2066043072860353E-5</v>
      </c>
      <c r="G91" s="30" t="s">
        <v>305</v>
      </c>
    </row>
    <row r="92" spans="1:7" ht="15.6" x14ac:dyDescent="0.3">
      <c r="A92" s="66" t="s">
        <v>59</v>
      </c>
      <c r="B92" s="30" t="s">
        <v>232</v>
      </c>
      <c r="C92" s="30">
        <v>1.8585255430724601</v>
      </c>
      <c r="D92" s="30">
        <v>9.8467312266270479E-4</v>
      </c>
      <c r="E92" s="30">
        <v>2.1639714591372101</v>
      </c>
      <c r="F92" s="30">
        <v>3.732703612624455E-5</v>
      </c>
      <c r="G92" s="30" t="s">
        <v>305</v>
      </c>
    </row>
    <row r="93" spans="1:7" ht="15.6" x14ac:dyDescent="0.3">
      <c r="A93" s="66" t="s">
        <v>134</v>
      </c>
      <c r="B93" s="30" t="s">
        <v>241</v>
      </c>
      <c r="C93" s="30">
        <v>1.23246628546941</v>
      </c>
      <c r="D93" s="30">
        <v>0.24445507614439732</v>
      </c>
      <c r="E93" s="30">
        <v>2.9056894401547102</v>
      </c>
      <c r="F93" s="30">
        <v>4.1370159143673257E-3</v>
      </c>
      <c r="G93" s="30" t="s">
        <v>305</v>
      </c>
    </row>
    <row r="94" spans="1:7" ht="15.6" x14ac:dyDescent="0.3">
      <c r="A94" s="66" t="s">
        <v>14</v>
      </c>
      <c r="B94" s="30" t="s">
        <v>228</v>
      </c>
      <c r="C94" s="30">
        <v>1.1265084789845501</v>
      </c>
      <c r="D94" s="30">
        <v>0.64706684097606559</v>
      </c>
      <c r="E94" s="30">
        <v>2.8895798965952202</v>
      </c>
      <c r="F94" s="30">
        <v>1.1477347960919815E-9</v>
      </c>
      <c r="G94" s="30" t="s">
        <v>305</v>
      </c>
    </row>
    <row r="95" spans="1:7" ht="15.6" x14ac:dyDescent="0.3">
      <c r="A95" s="66" t="s">
        <v>302</v>
      </c>
      <c r="B95" s="30" t="s">
        <v>250</v>
      </c>
      <c r="C95" s="30">
        <v>1.0964120652145299</v>
      </c>
      <c r="D95" s="30">
        <v>0.6881532486114641</v>
      </c>
      <c r="E95" s="30">
        <v>2.38507881752159</v>
      </c>
      <c r="F95" s="30">
        <v>2.1709029728474882E-2</v>
      </c>
      <c r="G95" s="30" t="s">
        <v>305</v>
      </c>
    </row>
    <row r="96" spans="1:7" ht="16.2" thickBot="1" x14ac:dyDescent="0.35">
      <c r="A96" s="67" t="s">
        <v>193</v>
      </c>
      <c r="B96" s="31" t="s">
        <v>250</v>
      </c>
      <c r="C96" s="31">
        <v>0.92820604164528564</v>
      </c>
      <c r="D96" s="31">
        <v>0.80960705064963645</v>
      </c>
      <c r="E96" s="31">
        <v>10.1540010576462</v>
      </c>
      <c r="F96" s="31">
        <v>1.2163297295716635E-2</v>
      </c>
      <c r="G96" s="31" t="s">
        <v>305</v>
      </c>
    </row>
    <row r="97" spans="1:7" ht="15.6" x14ac:dyDescent="0.3">
      <c r="A97" s="65" t="s">
        <v>34</v>
      </c>
      <c r="B97" s="29" t="s">
        <v>231</v>
      </c>
      <c r="C97" s="29">
        <v>0.38715517671375344</v>
      </c>
      <c r="D97" s="29">
        <v>3.8216895355399627E-3</v>
      </c>
      <c r="E97" s="29">
        <v>3.0232771307916077E-2</v>
      </c>
      <c r="F97" s="29">
        <v>2.0620810800265454E-2</v>
      </c>
      <c r="G97" s="29" t="s">
        <v>351</v>
      </c>
    </row>
    <row r="98" spans="1:7" ht="15.6" x14ac:dyDescent="0.3">
      <c r="A98" s="66" t="s">
        <v>51</v>
      </c>
      <c r="B98" s="30" t="s">
        <v>231</v>
      </c>
      <c r="C98" s="30">
        <v>0.38942549175439933</v>
      </c>
      <c r="D98" s="30">
        <v>1.2631187670253397E-6</v>
      </c>
      <c r="E98" s="30">
        <v>0.26126783112326701</v>
      </c>
      <c r="F98" s="30">
        <v>0.3992920981838709</v>
      </c>
      <c r="G98" s="30" t="s">
        <v>351</v>
      </c>
    </row>
    <row r="99" spans="1:7" ht="15.6" x14ac:dyDescent="0.3">
      <c r="A99" s="66" t="s">
        <v>152</v>
      </c>
      <c r="B99" s="30" t="s">
        <v>240</v>
      </c>
      <c r="C99" s="30">
        <v>3.5306792109019269E-2</v>
      </c>
      <c r="D99" s="30">
        <v>3.5346614524200959E-11</v>
      </c>
      <c r="E99" s="30">
        <v>1.60593283688479</v>
      </c>
      <c r="F99" s="30">
        <v>3.2470771476755034E-2</v>
      </c>
      <c r="G99" s="30" t="s">
        <v>351</v>
      </c>
    </row>
    <row r="100" spans="1:7" ht="15.6" x14ac:dyDescent="0.3">
      <c r="A100" s="66" t="s">
        <v>414</v>
      </c>
      <c r="B100" s="30" t="s">
        <v>242</v>
      </c>
      <c r="C100" s="30">
        <v>0.17812885539428758</v>
      </c>
      <c r="D100" s="30">
        <v>5.1511455499420822E-2</v>
      </c>
      <c r="E100" s="30">
        <v>1.61213716267178</v>
      </c>
      <c r="F100" s="30">
        <v>1.5477648417334677E-2</v>
      </c>
      <c r="G100" s="30" t="s">
        <v>351</v>
      </c>
    </row>
    <row r="101" spans="1:7" ht="15.6" x14ac:dyDescent="0.3">
      <c r="A101" s="66" t="s">
        <v>390</v>
      </c>
      <c r="B101" s="30" t="s">
        <v>249</v>
      </c>
      <c r="C101" s="30">
        <v>1.6966828808840078E-2</v>
      </c>
      <c r="D101" s="30">
        <v>2.9850284840146069E-3</v>
      </c>
      <c r="E101" s="30">
        <v>2.36574604539957</v>
      </c>
      <c r="F101" s="30">
        <v>0.60865868860960359</v>
      </c>
      <c r="G101" s="30" t="s">
        <v>351</v>
      </c>
    </row>
    <row r="102" spans="1:7" ht="15.6" x14ac:dyDescent="0.3">
      <c r="A102" s="66" t="s">
        <v>45</v>
      </c>
      <c r="B102" s="30" t="s">
        <v>230</v>
      </c>
      <c r="C102" s="30">
        <v>0.25215128064612191</v>
      </c>
      <c r="D102" s="30">
        <v>1.0635834395170241E-2</v>
      </c>
      <c r="E102" s="30">
        <v>8.9764611375666062E-2</v>
      </c>
      <c r="F102" s="30">
        <v>0.1106756799041172</v>
      </c>
      <c r="G102" s="30" t="s">
        <v>351</v>
      </c>
    </row>
    <row r="103" spans="1:7" ht="15.6" x14ac:dyDescent="0.3">
      <c r="A103" s="66" t="s">
        <v>24</v>
      </c>
      <c r="B103" s="30" t="s">
        <v>230</v>
      </c>
      <c r="C103" s="30">
        <v>0.36631884112190555</v>
      </c>
      <c r="D103" s="30">
        <v>4.2121175865916793E-4</v>
      </c>
      <c r="E103" s="30">
        <v>0.26129590695240756</v>
      </c>
      <c r="F103" s="30">
        <v>0.39933668802807487</v>
      </c>
      <c r="G103" s="30" t="s">
        <v>351</v>
      </c>
    </row>
    <row r="104" spans="1:7" ht="15.6" x14ac:dyDescent="0.3">
      <c r="A104" s="66" t="s">
        <v>147</v>
      </c>
      <c r="B104" s="30" t="s">
        <v>245</v>
      </c>
      <c r="C104" s="30">
        <v>0.4807704141378204</v>
      </c>
      <c r="D104" s="30">
        <v>1.9973231917287837E-2</v>
      </c>
      <c r="E104" s="30">
        <v>3.4639080597144001</v>
      </c>
      <c r="F104" s="30">
        <v>1.395739079868008E-11</v>
      </c>
      <c r="G104" s="30" t="s">
        <v>351</v>
      </c>
    </row>
    <row r="105" spans="1:7" ht="15.6" x14ac:dyDescent="0.3">
      <c r="A105" s="66" t="s">
        <v>44</v>
      </c>
      <c r="B105" s="30" t="s">
        <v>231</v>
      </c>
      <c r="C105" s="30">
        <v>23.2901942243398</v>
      </c>
      <c r="D105" s="30">
        <v>5.5626901789000538E-2</v>
      </c>
      <c r="E105" s="30">
        <v>9.2530365708382991</v>
      </c>
      <c r="F105" s="30">
        <v>5.5461166880155233E-6</v>
      </c>
      <c r="G105" s="30" t="s">
        <v>351</v>
      </c>
    </row>
    <row r="106" spans="1:7" ht="16.2" thickBot="1" x14ac:dyDescent="0.35">
      <c r="A106" s="67" t="s">
        <v>94</v>
      </c>
      <c r="B106" s="31" t="s">
        <v>238</v>
      </c>
      <c r="C106" s="31">
        <v>2.84817870101792</v>
      </c>
      <c r="D106" s="31">
        <v>0.26770643704127828</v>
      </c>
      <c r="E106" s="31">
        <v>0.22797398038612757</v>
      </c>
      <c r="F106" s="31">
        <v>3.7666720420790334E-3</v>
      </c>
      <c r="G106" s="31" t="s">
        <v>351</v>
      </c>
    </row>
    <row r="107" spans="1:7" x14ac:dyDescent="0.3">
      <c r="B107" s="5"/>
    </row>
    <row r="108" spans="1:7" x14ac:dyDescent="0.3">
      <c r="B108" s="5"/>
    </row>
    <row r="109" spans="1:7" x14ac:dyDescent="0.3">
      <c r="B109" s="5"/>
    </row>
    <row r="110" spans="1:7" x14ac:dyDescent="0.3">
      <c r="B110" s="5"/>
    </row>
    <row r="111" spans="1:7" x14ac:dyDescent="0.3">
      <c r="B111" s="5"/>
    </row>
    <row r="112" spans="1:7" x14ac:dyDescent="0.3">
      <c r="B112" s="5"/>
    </row>
    <row r="113" spans="2:2" x14ac:dyDescent="0.3">
      <c r="B113" s="5"/>
    </row>
    <row r="114" spans="2:2" x14ac:dyDescent="0.3">
      <c r="B114" s="5"/>
    </row>
    <row r="115" spans="2:2" x14ac:dyDescent="0.3">
      <c r="B115" s="5"/>
    </row>
    <row r="116" spans="2:2" x14ac:dyDescent="0.3">
      <c r="B116" s="5"/>
    </row>
    <row r="117" spans="2:2" x14ac:dyDescent="0.3">
      <c r="B117" s="5"/>
    </row>
    <row r="118" spans="2:2" x14ac:dyDescent="0.3">
      <c r="B118" s="5"/>
    </row>
    <row r="119" spans="2:2" x14ac:dyDescent="0.3">
      <c r="B119" s="5"/>
    </row>
    <row r="120" spans="2:2" x14ac:dyDescent="0.3">
      <c r="B120" s="5"/>
    </row>
    <row r="121" spans="2:2" x14ac:dyDescent="0.3">
      <c r="B121" s="5"/>
    </row>
    <row r="122" spans="2:2" x14ac:dyDescent="0.3">
      <c r="B122" s="5"/>
    </row>
    <row r="123" spans="2:2" x14ac:dyDescent="0.3">
      <c r="B123" s="5"/>
    </row>
    <row r="124" spans="2:2" x14ac:dyDescent="0.3">
      <c r="B124" s="5"/>
    </row>
    <row r="125" spans="2:2" x14ac:dyDescent="0.3">
      <c r="B125" s="5"/>
    </row>
    <row r="126" spans="2:2" x14ac:dyDescent="0.3">
      <c r="B126" s="5"/>
    </row>
    <row r="127" spans="2:2" x14ac:dyDescent="0.3">
      <c r="B127" s="5"/>
    </row>
    <row r="128" spans="2:2" x14ac:dyDescent="0.3">
      <c r="B128" s="5"/>
    </row>
    <row r="129" spans="2:2" x14ac:dyDescent="0.3">
      <c r="B129" s="5"/>
    </row>
    <row r="130" spans="2:2" x14ac:dyDescent="0.3">
      <c r="B130" s="5"/>
    </row>
    <row r="131" spans="2:2" x14ac:dyDescent="0.3">
      <c r="B131" s="5"/>
    </row>
    <row r="132" spans="2:2" x14ac:dyDescent="0.3">
      <c r="B132" s="5"/>
    </row>
    <row r="133" spans="2:2" x14ac:dyDescent="0.3">
      <c r="B133" s="5"/>
    </row>
    <row r="134" spans="2:2" x14ac:dyDescent="0.3">
      <c r="B134" s="5"/>
    </row>
    <row r="135" spans="2:2" x14ac:dyDescent="0.3">
      <c r="B135" s="5"/>
    </row>
    <row r="136" spans="2:2" x14ac:dyDescent="0.3">
      <c r="B136" s="5"/>
    </row>
    <row r="137" spans="2:2" x14ac:dyDescent="0.3">
      <c r="B137" s="5"/>
    </row>
    <row r="138" spans="2:2" x14ac:dyDescent="0.3">
      <c r="B138" s="5"/>
    </row>
    <row r="139" spans="2:2" x14ac:dyDescent="0.3">
      <c r="B139" s="5"/>
    </row>
    <row r="140" spans="2:2" x14ac:dyDescent="0.3">
      <c r="B140" s="5"/>
    </row>
    <row r="141" spans="2:2" x14ac:dyDescent="0.3">
      <c r="B141" s="5"/>
    </row>
    <row r="142" spans="2:2" x14ac:dyDescent="0.3">
      <c r="B142" s="5"/>
    </row>
    <row r="143" spans="2:2" x14ac:dyDescent="0.3">
      <c r="B143" s="5"/>
    </row>
    <row r="144" spans="2:2" x14ac:dyDescent="0.3">
      <c r="B144" s="5"/>
    </row>
    <row r="145" spans="2:2" x14ac:dyDescent="0.3">
      <c r="B145" s="5"/>
    </row>
    <row r="146" spans="2:2" x14ac:dyDescent="0.3">
      <c r="B146" s="5"/>
    </row>
    <row r="147" spans="2:2" x14ac:dyDescent="0.3">
      <c r="B147" s="5"/>
    </row>
    <row r="148" spans="2:2" x14ac:dyDescent="0.3">
      <c r="B148" s="5"/>
    </row>
    <row r="149" spans="2:2" x14ac:dyDescent="0.3">
      <c r="B149" s="5"/>
    </row>
    <row r="150" spans="2:2" x14ac:dyDescent="0.3">
      <c r="B150" s="5"/>
    </row>
    <row r="151" spans="2:2" x14ac:dyDescent="0.3">
      <c r="B151" s="5"/>
    </row>
    <row r="152" spans="2:2" x14ac:dyDescent="0.3">
      <c r="B152" s="5"/>
    </row>
    <row r="153" spans="2:2" x14ac:dyDescent="0.3">
      <c r="B153" s="5"/>
    </row>
    <row r="154" spans="2:2" x14ac:dyDescent="0.3">
      <c r="B154" s="5"/>
    </row>
    <row r="155" spans="2:2" x14ac:dyDescent="0.3">
      <c r="B155" s="5"/>
    </row>
    <row r="156" spans="2:2" x14ac:dyDescent="0.3">
      <c r="B156" s="5"/>
    </row>
    <row r="157" spans="2:2" x14ac:dyDescent="0.3">
      <c r="B157" s="5"/>
    </row>
    <row r="158" spans="2:2" x14ac:dyDescent="0.3">
      <c r="B158" s="5"/>
    </row>
    <row r="159" spans="2:2" x14ac:dyDescent="0.3">
      <c r="B159" s="5"/>
    </row>
    <row r="160" spans="2:2" x14ac:dyDescent="0.3">
      <c r="B160" s="5"/>
    </row>
    <row r="161" spans="2:2" x14ac:dyDescent="0.3">
      <c r="B161" s="5"/>
    </row>
    <row r="162" spans="2:2" x14ac:dyDescent="0.3">
      <c r="B162" s="5"/>
    </row>
    <row r="163" spans="2:2" x14ac:dyDescent="0.3">
      <c r="B163" s="5"/>
    </row>
    <row r="164" spans="2:2" x14ac:dyDescent="0.3">
      <c r="B164" s="5"/>
    </row>
    <row r="165" spans="2:2" x14ac:dyDescent="0.3">
      <c r="B165" s="5"/>
    </row>
    <row r="166" spans="2:2" x14ac:dyDescent="0.3">
      <c r="B166" s="5"/>
    </row>
    <row r="167" spans="2:2" x14ac:dyDescent="0.3">
      <c r="B167" s="5"/>
    </row>
    <row r="168" spans="2:2" x14ac:dyDescent="0.3">
      <c r="B168" s="5"/>
    </row>
    <row r="169" spans="2:2" x14ac:dyDescent="0.3">
      <c r="B169" s="5"/>
    </row>
    <row r="170" spans="2:2" x14ac:dyDescent="0.3">
      <c r="B170" s="5"/>
    </row>
    <row r="171" spans="2:2" x14ac:dyDescent="0.3">
      <c r="B171" s="5"/>
    </row>
    <row r="172" spans="2:2" x14ac:dyDescent="0.3">
      <c r="B172" s="5"/>
    </row>
    <row r="173" spans="2:2" x14ac:dyDescent="0.3">
      <c r="B173" s="5"/>
    </row>
    <row r="174" spans="2:2" x14ac:dyDescent="0.3">
      <c r="B174" s="5"/>
    </row>
    <row r="175" spans="2:2" x14ac:dyDescent="0.3">
      <c r="B175" s="5"/>
    </row>
    <row r="176" spans="2:2" x14ac:dyDescent="0.3">
      <c r="B176" s="5"/>
    </row>
    <row r="177" spans="2:2" x14ac:dyDescent="0.3">
      <c r="B177" s="5"/>
    </row>
    <row r="178" spans="2:2" x14ac:dyDescent="0.3">
      <c r="B178" s="5"/>
    </row>
    <row r="179" spans="2:2" x14ac:dyDescent="0.3">
      <c r="B179" s="5"/>
    </row>
    <row r="180" spans="2:2" x14ac:dyDescent="0.3">
      <c r="B180" s="5"/>
    </row>
    <row r="181" spans="2:2" x14ac:dyDescent="0.3">
      <c r="B181" s="5"/>
    </row>
    <row r="182" spans="2:2" x14ac:dyDescent="0.3">
      <c r="B182" s="5"/>
    </row>
    <row r="183" spans="2:2" x14ac:dyDescent="0.3">
      <c r="B183" s="5"/>
    </row>
    <row r="184" spans="2:2" x14ac:dyDescent="0.3">
      <c r="B184" s="5"/>
    </row>
    <row r="185" spans="2:2" x14ac:dyDescent="0.3">
      <c r="B185" s="5"/>
    </row>
    <row r="186" spans="2:2" x14ac:dyDescent="0.3">
      <c r="B186" s="5"/>
    </row>
    <row r="187" spans="2:2" x14ac:dyDescent="0.3">
      <c r="B187" s="5"/>
    </row>
    <row r="188" spans="2:2" x14ac:dyDescent="0.3">
      <c r="B188" s="5"/>
    </row>
    <row r="189" spans="2:2" x14ac:dyDescent="0.3">
      <c r="B189" s="5"/>
    </row>
    <row r="190" spans="2:2" x14ac:dyDescent="0.3">
      <c r="B190" s="5"/>
    </row>
    <row r="191" spans="2:2" x14ac:dyDescent="0.3">
      <c r="B191" s="5"/>
    </row>
    <row r="192" spans="2:2" x14ac:dyDescent="0.3">
      <c r="B192" s="5"/>
    </row>
    <row r="193" spans="2:2" x14ac:dyDescent="0.3">
      <c r="B193" s="5"/>
    </row>
    <row r="194" spans="2:2" x14ac:dyDescent="0.3">
      <c r="B194" s="5"/>
    </row>
    <row r="195" spans="2:2" x14ac:dyDescent="0.3">
      <c r="B195" s="5"/>
    </row>
    <row r="196" spans="2:2" x14ac:dyDescent="0.3">
      <c r="B196" s="5"/>
    </row>
    <row r="197" spans="2:2" x14ac:dyDescent="0.3">
      <c r="B197" s="5"/>
    </row>
    <row r="198" spans="2:2" x14ac:dyDescent="0.3">
      <c r="B198" s="5"/>
    </row>
    <row r="199" spans="2:2" x14ac:dyDescent="0.3">
      <c r="B199" s="5"/>
    </row>
    <row r="200" spans="2:2" x14ac:dyDescent="0.3">
      <c r="B200" s="5"/>
    </row>
    <row r="201" spans="2:2" x14ac:dyDescent="0.3">
      <c r="B201" s="5"/>
    </row>
    <row r="202" spans="2:2" x14ac:dyDescent="0.3">
      <c r="B202" s="5"/>
    </row>
    <row r="203" spans="2:2" x14ac:dyDescent="0.3">
      <c r="B203" s="5"/>
    </row>
    <row r="204" spans="2:2" x14ac:dyDescent="0.3">
      <c r="B204" s="5"/>
    </row>
    <row r="205" spans="2:2" x14ac:dyDescent="0.3">
      <c r="B205" s="5"/>
    </row>
    <row r="206" spans="2:2" x14ac:dyDescent="0.3">
      <c r="B206" s="5"/>
    </row>
    <row r="207" spans="2:2" x14ac:dyDescent="0.3">
      <c r="B207" s="5"/>
    </row>
    <row r="208" spans="2:2" x14ac:dyDescent="0.3">
      <c r="B208" s="5"/>
    </row>
    <row r="209" spans="2:2" x14ac:dyDescent="0.3">
      <c r="B209" s="5"/>
    </row>
    <row r="210" spans="2:2" x14ac:dyDescent="0.3">
      <c r="B210" s="5"/>
    </row>
    <row r="211" spans="2:2" x14ac:dyDescent="0.3">
      <c r="B211" s="5"/>
    </row>
    <row r="212" spans="2:2" x14ac:dyDescent="0.3">
      <c r="B212" s="5"/>
    </row>
    <row r="213" spans="2:2" x14ac:dyDescent="0.3">
      <c r="B213" s="5"/>
    </row>
    <row r="214" spans="2:2" x14ac:dyDescent="0.3">
      <c r="B214" s="5"/>
    </row>
    <row r="215" spans="2:2" x14ac:dyDescent="0.3">
      <c r="B215" s="5"/>
    </row>
    <row r="216" spans="2:2" x14ac:dyDescent="0.3">
      <c r="B216" s="5"/>
    </row>
    <row r="217" spans="2:2" x14ac:dyDescent="0.3">
      <c r="B217" s="5"/>
    </row>
    <row r="218" spans="2:2" x14ac:dyDescent="0.3">
      <c r="B218" s="5"/>
    </row>
    <row r="219" spans="2:2" x14ac:dyDescent="0.3">
      <c r="B219" s="5"/>
    </row>
    <row r="220" spans="2:2" x14ac:dyDescent="0.3">
      <c r="B220" s="5"/>
    </row>
    <row r="221" spans="2:2" x14ac:dyDescent="0.3">
      <c r="B221" s="5"/>
    </row>
    <row r="222" spans="2:2" x14ac:dyDescent="0.3">
      <c r="B222" s="5"/>
    </row>
    <row r="223" spans="2:2" x14ac:dyDescent="0.3">
      <c r="B223" s="5"/>
    </row>
    <row r="224" spans="2:2" x14ac:dyDescent="0.3">
      <c r="B224" s="5"/>
    </row>
    <row r="225" spans="2:2" x14ac:dyDescent="0.3">
      <c r="B225" s="5"/>
    </row>
    <row r="226" spans="2:2" x14ac:dyDescent="0.3">
      <c r="B226" s="5"/>
    </row>
    <row r="227" spans="2:2" x14ac:dyDescent="0.3">
      <c r="B227" s="5"/>
    </row>
    <row r="228" spans="2:2" x14ac:dyDescent="0.3">
      <c r="B228" s="5"/>
    </row>
    <row r="229" spans="2:2" x14ac:dyDescent="0.3">
      <c r="B229" s="5"/>
    </row>
    <row r="230" spans="2:2" x14ac:dyDescent="0.3">
      <c r="B230" s="5"/>
    </row>
    <row r="231" spans="2:2" x14ac:dyDescent="0.3">
      <c r="B231" s="5"/>
    </row>
    <row r="232" spans="2:2" x14ac:dyDescent="0.3">
      <c r="B232" s="5"/>
    </row>
    <row r="233" spans="2:2" x14ac:dyDescent="0.3">
      <c r="B233" s="5"/>
    </row>
    <row r="234" spans="2:2" x14ac:dyDescent="0.3">
      <c r="B234" s="5"/>
    </row>
    <row r="235" spans="2:2" x14ac:dyDescent="0.3">
      <c r="B235" s="5"/>
    </row>
    <row r="236" spans="2:2" x14ac:dyDescent="0.3">
      <c r="B236" s="5"/>
    </row>
    <row r="237" spans="2:2" x14ac:dyDescent="0.3">
      <c r="B237" s="5"/>
    </row>
    <row r="238" spans="2:2" x14ac:dyDescent="0.3">
      <c r="B238" s="5"/>
    </row>
    <row r="239" spans="2:2" x14ac:dyDescent="0.3">
      <c r="B239" s="5"/>
    </row>
    <row r="240" spans="2:2" x14ac:dyDescent="0.3">
      <c r="B240" s="5"/>
    </row>
    <row r="241" spans="2:2" x14ac:dyDescent="0.3">
      <c r="B241" s="5"/>
    </row>
    <row r="242" spans="2:2" x14ac:dyDescent="0.3">
      <c r="B242" s="5"/>
    </row>
    <row r="243" spans="2:2" x14ac:dyDescent="0.3">
      <c r="B243" s="5"/>
    </row>
    <row r="244" spans="2:2" x14ac:dyDescent="0.3">
      <c r="B244" s="5"/>
    </row>
    <row r="245" spans="2:2" x14ac:dyDescent="0.3">
      <c r="B245" s="5"/>
    </row>
    <row r="246" spans="2:2" x14ac:dyDescent="0.3">
      <c r="B246" s="5"/>
    </row>
    <row r="247" spans="2:2" x14ac:dyDescent="0.3">
      <c r="B247" s="5"/>
    </row>
    <row r="248" spans="2:2" x14ac:dyDescent="0.3">
      <c r="B248" s="5"/>
    </row>
    <row r="249" spans="2:2" x14ac:dyDescent="0.3">
      <c r="B249" s="5"/>
    </row>
    <row r="250" spans="2:2" x14ac:dyDescent="0.3">
      <c r="B250" s="5"/>
    </row>
    <row r="251" spans="2:2" x14ac:dyDescent="0.3">
      <c r="B251" s="5"/>
    </row>
    <row r="252" spans="2:2" x14ac:dyDescent="0.3">
      <c r="B252" s="5"/>
    </row>
    <row r="253" spans="2:2" x14ac:dyDescent="0.3">
      <c r="B253" s="5"/>
    </row>
    <row r="254" spans="2:2" x14ac:dyDescent="0.3">
      <c r="B254" s="5"/>
    </row>
    <row r="255" spans="2:2" x14ac:dyDescent="0.3">
      <c r="B255" s="5"/>
    </row>
    <row r="256" spans="2:2" x14ac:dyDescent="0.3">
      <c r="B256" s="5"/>
    </row>
    <row r="257" spans="2:2" x14ac:dyDescent="0.3">
      <c r="B257" s="5"/>
    </row>
    <row r="258" spans="2:2" x14ac:dyDescent="0.3">
      <c r="B258" s="5"/>
    </row>
    <row r="259" spans="2:2" x14ac:dyDescent="0.3">
      <c r="B259" s="5"/>
    </row>
    <row r="260" spans="2:2" x14ac:dyDescent="0.3">
      <c r="B260" s="5"/>
    </row>
    <row r="261" spans="2:2" x14ac:dyDescent="0.3">
      <c r="B261" s="5"/>
    </row>
    <row r="262" spans="2:2" x14ac:dyDescent="0.3">
      <c r="B262" s="5"/>
    </row>
    <row r="263" spans="2:2" x14ac:dyDescent="0.3">
      <c r="B263" s="5"/>
    </row>
    <row r="264" spans="2:2" x14ac:dyDescent="0.3">
      <c r="B264" s="5"/>
    </row>
    <row r="265" spans="2:2" x14ac:dyDescent="0.3">
      <c r="B265" s="5"/>
    </row>
    <row r="266" spans="2:2" x14ac:dyDescent="0.3">
      <c r="B266" s="5"/>
    </row>
    <row r="267" spans="2:2" x14ac:dyDescent="0.3">
      <c r="B267" s="5"/>
    </row>
    <row r="268" spans="2:2" x14ac:dyDescent="0.3">
      <c r="B268" s="5"/>
    </row>
    <row r="269" spans="2:2" x14ac:dyDescent="0.3">
      <c r="B269" s="5"/>
    </row>
    <row r="270" spans="2:2" x14ac:dyDescent="0.3">
      <c r="B270" s="5"/>
    </row>
    <row r="271" spans="2:2" x14ac:dyDescent="0.3">
      <c r="B271" s="5"/>
    </row>
    <row r="272" spans="2:2" x14ac:dyDescent="0.3">
      <c r="B272" s="5"/>
    </row>
    <row r="273" spans="2:2" x14ac:dyDescent="0.3">
      <c r="B273" s="5"/>
    </row>
    <row r="274" spans="2:2" x14ac:dyDescent="0.3">
      <c r="B274" s="5"/>
    </row>
    <row r="275" spans="2:2" x14ac:dyDescent="0.3">
      <c r="B275" s="5"/>
    </row>
    <row r="276" spans="2:2" x14ac:dyDescent="0.3">
      <c r="B276" s="5"/>
    </row>
    <row r="277" spans="2:2" x14ac:dyDescent="0.3">
      <c r="B277" s="5"/>
    </row>
    <row r="278" spans="2:2" x14ac:dyDescent="0.3">
      <c r="B278" s="5"/>
    </row>
    <row r="279" spans="2:2" x14ac:dyDescent="0.3">
      <c r="B279" s="5"/>
    </row>
    <row r="280" spans="2:2" x14ac:dyDescent="0.3">
      <c r="B280" s="5"/>
    </row>
    <row r="281" spans="2:2" x14ac:dyDescent="0.3">
      <c r="B281" s="5"/>
    </row>
    <row r="282" spans="2:2" x14ac:dyDescent="0.3">
      <c r="B282" s="5"/>
    </row>
    <row r="283" spans="2:2" x14ac:dyDescent="0.3">
      <c r="B283" s="5"/>
    </row>
    <row r="284" spans="2:2" x14ac:dyDescent="0.3">
      <c r="B284" s="5"/>
    </row>
    <row r="285" spans="2:2" x14ac:dyDescent="0.3">
      <c r="B285" s="5"/>
    </row>
    <row r="286" spans="2:2" x14ac:dyDescent="0.3">
      <c r="B286" s="5"/>
    </row>
    <row r="287" spans="2:2" x14ac:dyDescent="0.3">
      <c r="B287" s="5"/>
    </row>
    <row r="288" spans="2:2" x14ac:dyDescent="0.3">
      <c r="B288" s="5"/>
    </row>
    <row r="289" spans="2:2" x14ac:dyDescent="0.3">
      <c r="B289" s="5"/>
    </row>
    <row r="290" spans="2:2" x14ac:dyDescent="0.3">
      <c r="B290" s="5"/>
    </row>
    <row r="291" spans="2:2" x14ac:dyDescent="0.3">
      <c r="B291" s="5"/>
    </row>
    <row r="292" spans="2:2" x14ac:dyDescent="0.3">
      <c r="B292" s="5"/>
    </row>
    <row r="293" spans="2:2" x14ac:dyDescent="0.3">
      <c r="B293" s="5"/>
    </row>
    <row r="294" spans="2:2" x14ac:dyDescent="0.3">
      <c r="B294" s="5"/>
    </row>
    <row r="295" spans="2:2" x14ac:dyDescent="0.3">
      <c r="B295" s="5"/>
    </row>
    <row r="296" spans="2:2" x14ac:dyDescent="0.3">
      <c r="B296" s="5"/>
    </row>
    <row r="297" spans="2:2" x14ac:dyDescent="0.3">
      <c r="B297" s="5"/>
    </row>
    <row r="298" spans="2:2" x14ac:dyDescent="0.3">
      <c r="B298" s="5"/>
    </row>
    <row r="299" spans="2:2" x14ac:dyDescent="0.3">
      <c r="B299" s="5"/>
    </row>
    <row r="300" spans="2:2" x14ac:dyDescent="0.3">
      <c r="B300" s="5"/>
    </row>
    <row r="301" spans="2:2" x14ac:dyDescent="0.3">
      <c r="B301" s="5"/>
    </row>
    <row r="302" spans="2:2" x14ac:dyDescent="0.3">
      <c r="B302" s="5"/>
    </row>
    <row r="303" spans="2:2" x14ac:dyDescent="0.3">
      <c r="B303" s="5"/>
    </row>
    <row r="304" spans="2:2" x14ac:dyDescent="0.3">
      <c r="B304" s="5"/>
    </row>
    <row r="305" spans="2:2" x14ac:dyDescent="0.3">
      <c r="B305" s="5"/>
    </row>
    <row r="306" spans="2:2" x14ac:dyDescent="0.3">
      <c r="B306" s="5"/>
    </row>
    <row r="307" spans="2:2" x14ac:dyDescent="0.3">
      <c r="B307" s="5"/>
    </row>
    <row r="308" spans="2:2" x14ac:dyDescent="0.3">
      <c r="B308" s="5"/>
    </row>
    <row r="309" spans="2:2" x14ac:dyDescent="0.3">
      <c r="B309" s="5"/>
    </row>
    <row r="310" spans="2:2" x14ac:dyDescent="0.3">
      <c r="B310" s="5"/>
    </row>
    <row r="311" spans="2:2" x14ac:dyDescent="0.3">
      <c r="B311" s="5"/>
    </row>
    <row r="312" spans="2:2" x14ac:dyDescent="0.3">
      <c r="B312" s="5"/>
    </row>
    <row r="313" spans="2:2" x14ac:dyDescent="0.3">
      <c r="B313" s="5"/>
    </row>
    <row r="314" spans="2:2" x14ac:dyDescent="0.3">
      <c r="B314" s="5"/>
    </row>
    <row r="315" spans="2:2" x14ac:dyDescent="0.3">
      <c r="B315" s="5"/>
    </row>
    <row r="316" spans="2:2" x14ac:dyDescent="0.3">
      <c r="B316" s="5"/>
    </row>
    <row r="317" spans="2:2" x14ac:dyDescent="0.3">
      <c r="B317" s="5"/>
    </row>
    <row r="318" spans="2:2" x14ac:dyDescent="0.3">
      <c r="B318" s="5"/>
    </row>
    <row r="319" spans="2:2" x14ac:dyDescent="0.3">
      <c r="B319" s="5"/>
    </row>
    <row r="320" spans="2:2" x14ac:dyDescent="0.3">
      <c r="B320" s="5"/>
    </row>
    <row r="321" spans="2:2" x14ac:dyDescent="0.3">
      <c r="B321" s="5"/>
    </row>
    <row r="322" spans="2:2" x14ac:dyDescent="0.3">
      <c r="B322" s="5"/>
    </row>
    <row r="323" spans="2:2" x14ac:dyDescent="0.3">
      <c r="B323" s="5"/>
    </row>
    <row r="324" spans="2:2" x14ac:dyDescent="0.3">
      <c r="B324" s="5"/>
    </row>
    <row r="325" spans="2:2" x14ac:dyDescent="0.3">
      <c r="B325" s="5"/>
    </row>
    <row r="326" spans="2:2" x14ac:dyDescent="0.3">
      <c r="B326" s="5"/>
    </row>
    <row r="327" spans="2:2" x14ac:dyDescent="0.3">
      <c r="B327" s="5"/>
    </row>
    <row r="328" spans="2:2" x14ac:dyDescent="0.3">
      <c r="B328" s="5"/>
    </row>
    <row r="329" spans="2:2" x14ac:dyDescent="0.3">
      <c r="B329" s="5"/>
    </row>
    <row r="330" spans="2:2" x14ac:dyDescent="0.3">
      <c r="B330" s="5"/>
    </row>
    <row r="331" spans="2:2" x14ac:dyDescent="0.3">
      <c r="B331" s="5"/>
    </row>
    <row r="332" spans="2:2" x14ac:dyDescent="0.3">
      <c r="B332" s="5"/>
    </row>
    <row r="333" spans="2:2" x14ac:dyDescent="0.3">
      <c r="B333" s="5"/>
    </row>
    <row r="334" spans="2:2" x14ac:dyDescent="0.3">
      <c r="B334" s="5"/>
    </row>
    <row r="335" spans="2:2" x14ac:dyDescent="0.3">
      <c r="B335" s="5"/>
    </row>
    <row r="336" spans="2:2" x14ac:dyDescent="0.3">
      <c r="B336" s="5"/>
    </row>
    <row r="337" spans="2:2" x14ac:dyDescent="0.3">
      <c r="B337" s="5"/>
    </row>
    <row r="338" spans="2:2" x14ac:dyDescent="0.3">
      <c r="B338" s="5"/>
    </row>
    <row r="339" spans="2:2" x14ac:dyDescent="0.3">
      <c r="B339" s="5"/>
    </row>
    <row r="340" spans="2:2" x14ac:dyDescent="0.3">
      <c r="B340" s="5"/>
    </row>
    <row r="341" spans="2:2" x14ac:dyDescent="0.3">
      <c r="B341" s="5"/>
    </row>
    <row r="342" spans="2:2" x14ac:dyDescent="0.3">
      <c r="B342" s="5"/>
    </row>
    <row r="343" spans="2:2" x14ac:dyDescent="0.3">
      <c r="B343" s="5"/>
    </row>
  </sheetData>
  <conditionalFormatting sqref="G1:G1048576">
    <cfRule type="cellIs" dxfId="78" priority="3" operator="equal">
      <formula>"down"</formula>
    </cfRule>
    <cfRule type="cellIs" dxfId="77" priority="4" operator="equal">
      <formula>"up"</formula>
    </cfRule>
  </conditionalFormatting>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6"/>
  <sheetViews>
    <sheetView topLeftCell="M1" zoomScaleNormal="100" workbookViewId="0">
      <selection activeCell="S1" sqref="S1:AI24"/>
    </sheetView>
  </sheetViews>
  <sheetFormatPr defaultColWidth="9.109375" defaultRowHeight="15.6" x14ac:dyDescent="0.3"/>
  <cols>
    <col min="1" max="1" width="21.44140625" style="9" customWidth="1"/>
    <col min="2" max="2" width="16" style="9" customWidth="1"/>
    <col min="3" max="3" width="9.33203125" style="9" bestFit="1" customWidth="1"/>
    <col min="4" max="4" width="14" style="9" bestFit="1" customWidth="1"/>
    <col min="5" max="5" width="9.33203125" style="9" bestFit="1" customWidth="1"/>
    <col min="6" max="6" width="14" style="9" bestFit="1" customWidth="1"/>
    <col min="7" max="9" width="9.33203125" style="9" bestFit="1" customWidth="1"/>
    <col min="10" max="10" width="14" style="9" bestFit="1" customWidth="1"/>
    <col min="11" max="11" width="9.33203125" style="9" bestFit="1" customWidth="1"/>
    <col min="12" max="12" width="14" style="9" bestFit="1" customWidth="1"/>
    <col min="13" max="13" width="9.33203125" style="9" bestFit="1" customWidth="1"/>
    <col min="14" max="14" width="14" style="9" bestFit="1" customWidth="1"/>
    <col min="15" max="16" width="9.33203125" style="9" bestFit="1" customWidth="1"/>
    <col min="17" max="17" width="9.5546875" style="9" bestFit="1" customWidth="1"/>
    <col min="18" max="18" width="9.109375" style="9"/>
    <col min="19" max="19" width="19.88671875" style="9" customWidth="1"/>
    <col min="20" max="20" width="9.109375" style="9"/>
    <col min="21" max="21" width="14.6640625" style="9" customWidth="1"/>
    <col min="22" max="23" width="9.109375" style="9"/>
    <col min="24" max="24" width="12.6640625" style="9" bestFit="1" customWidth="1"/>
    <col min="25" max="25" width="9.109375" style="9"/>
    <col min="26" max="26" width="14" style="9" bestFit="1" customWidth="1"/>
    <col min="27" max="27" width="9.109375" style="9"/>
    <col min="28" max="30" width="14" style="9" bestFit="1" customWidth="1"/>
    <col min="31" max="16384" width="9.109375" style="9"/>
  </cols>
  <sheetData>
    <row r="1" spans="1:17" ht="19.5" customHeight="1" thickBot="1" x14ac:dyDescent="0.35">
      <c r="A1" s="97" t="s">
        <v>358</v>
      </c>
      <c r="B1" s="63"/>
      <c r="C1" s="145" t="s">
        <v>405</v>
      </c>
      <c r="D1" s="146"/>
      <c r="E1" s="146"/>
      <c r="F1" s="146"/>
      <c r="G1" s="146"/>
      <c r="H1" s="146"/>
      <c r="I1" s="146"/>
      <c r="J1" s="146"/>
      <c r="K1" s="146"/>
      <c r="L1" s="146"/>
      <c r="M1" s="146"/>
      <c r="N1" s="146"/>
      <c r="O1" s="146"/>
      <c r="P1" s="146"/>
    </row>
    <row r="2" spans="1:17" ht="72.599999999999994" customHeight="1" thickBot="1" x14ac:dyDescent="0.35">
      <c r="A2" s="149" t="s">
        <v>261</v>
      </c>
      <c r="B2" s="149" t="s">
        <v>349</v>
      </c>
      <c r="C2" s="147" t="s">
        <v>364</v>
      </c>
      <c r="D2" s="148"/>
      <c r="E2" s="147" t="s">
        <v>365</v>
      </c>
      <c r="F2" s="148"/>
      <c r="G2" s="147" t="s">
        <v>366</v>
      </c>
      <c r="H2" s="148"/>
      <c r="I2" s="147" t="s">
        <v>370</v>
      </c>
      <c r="J2" s="148"/>
      <c r="K2" s="147" t="s">
        <v>367</v>
      </c>
      <c r="L2" s="148"/>
      <c r="M2" s="147" t="s">
        <v>368</v>
      </c>
      <c r="N2" s="148"/>
      <c r="O2" s="147" t="s">
        <v>369</v>
      </c>
      <c r="P2" s="148"/>
      <c r="Q2" s="62" t="s">
        <v>351</v>
      </c>
    </row>
    <row r="3" spans="1:17" ht="72.599999999999994" customHeight="1" thickBot="1" x14ac:dyDescent="0.35">
      <c r="A3" s="150"/>
      <c r="B3" s="150"/>
      <c r="C3" s="78" t="s">
        <v>496</v>
      </c>
      <c r="D3" s="77" t="s">
        <v>497</v>
      </c>
      <c r="E3" s="78" t="s">
        <v>496</v>
      </c>
      <c r="F3" s="77" t="s">
        <v>497</v>
      </c>
      <c r="G3" s="78" t="s">
        <v>496</v>
      </c>
      <c r="H3" s="77" t="s">
        <v>497</v>
      </c>
      <c r="I3" s="78" t="s">
        <v>496</v>
      </c>
      <c r="J3" s="77" t="s">
        <v>497</v>
      </c>
      <c r="K3" s="78" t="s">
        <v>496</v>
      </c>
      <c r="L3" s="77" t="s">
        <v>497</v>
      </c>
      <c r="M3" s="78" t="s">
        <v>496</v>
      </c>
      <c r="N3" s="77" t="s">
        <v>497</v>
      </c>
      <c r="O3" s="78" t="s">
        <v>496</v>
      </c>
      <c r="P3" s="77" t="s">
        <v>497</v>
      </c>
      <c r="Q3" s="62"/>
    </row>
    <row r="4" spans="1:17" x14ac:dyDescent="0.3">
      <c r="A4" s="65" t="s">
        <v>107</v>
      </c>
      <c r="B4" s="29" t="s">
        <v>240</v>
      </c>
      <c r="C4" s="9">
        <v>1.4585618679621101E-2</v>
      </c>
      <c r="D4" s="9">
        <v>0</v>
      </c>
      <c r="E4" s="9">
        <v>3.7877406608437997E-2</v>
      </c>
      <c r="F4" s="9">
        <v>1.4775047851856016E-10</v>
      </c>
      <c r="G4" s="9">
        <v>6.5920067998589099E-2</v>
      </c>
      <c r="H4" s="9">
        <v>3.6890935720679252E-6</v>
      </c>
      <c r="I4" s="9">
        <v>1.50089158998312E-2</v>
      </c>
      <c r="J4" s="9">
        <v>2.7966517990307693E-13</v>
      </c>
      <c r="K4" s="9">
        <v>6.0856546640528301E-2</v>
      </c>
      <c r="L4" s="9">
        <v>4.3488546097592007E-12</v>
      </c>
      <c r="M4" s="9">
        <v>9.7723537390133793E-3</v>
      </c>
      <c r="N4" s="9">
        <v>0</v>
      </c>
      <c r="O4" s="9">
        <v>0.184656133814669</v>
      </c>
      <c r="P4" s="9">
        <v>1.0733154029063385E-4</v>
      </c>
      <c r="Q4" s="29" t="s">
        <v>306</v>
      </c>
    </row>
    <row r="5" spans="1:17" x14ac:dyDescent="0.3">
      <c r="A5" s="66" t="s">
        <v>205</v>
      </c>
      <c r="B5" s="30" t="s">
        <v>250</v>
      </c>
      <c r="C5" s="9">
        <v>0.15882085463739801</v>
      </c>
      <c r="D5" s="9">
        <v>9.1769255429422603E-2</v>
      </c>
      <c r="E5" s="9">
        <v>0.16018355520199101</v>
      </c>
      <c r="F5" s="9">
        <v>0.27586928140858857</v>
      </c>
      <c r="G5" s="9">
        <v>12.101470193162839</v>
      </c>
      <c r="H5" s="9">
        <v>0.14214448972195226</v>
      </c>
      <c r="I5" s="9">
        <v>0.328026414290091</v>
      </c>
      <c r="J5" s="9">
        <v>0.23027971555028171</v>
      </c>
      <c r="K5" s="9">
        <v>1.1459802490536004</v>
      </c>
      <c r="L5" s="9">
        <v>0.84590012708478324</v>
      </c>
      <c r="M5" s="9">
        <v>5.8785358433284252</v>
      </c>
      <c r="N5" s="9">
        <v>1.1406191507977614E-2</v>
      </c>
      <c r="O5" s="9">
        <v>8.7226594078269972</v>
      </c>
      <c r="P5" s="9">
        <v>0.19126454472150178</v>
      </c>
      <c r="Q5" s="30" t="s">
        <v>306</v>
      </c>
    </row>
    <row r="6" spans="1:17" x14ac:dyDescent="0.3">
      <c r="A6" s="66" t="s">
        <v>166</v>
      </c>
      <c r="B6" s="30" t="s">
        <v>247</v>
      </c>
      <c r="C6" s="9">
        <v>0.85920864049030599</v>
      </c>
      <c r="D6" s="9">
        <v>0.55394898248398616</v>
      </c>
      <c r="E6" s="9">
        <v>0.663927920644377</v>
      </c>
      <c r="F6" s="9">
        <v>0.37429372735501409</v>
      </c>
      <c r="G6" s="9">
        <v>0.45073102274256699</v>
      </c>
      <c r="H6" s="9">
        <v>1.3817718312298943E-2</v>
      </c>
      <c r="I6" s="9">
        <v>1.2508451287066999</v>
      </c>
      <c r="J6" s="9">
        <v>0.4929669127646058</v>
      </c>
      <c r="K6" s="9">
        <v>0.65024032940242504</v>
      </c>
      <c r="L6" s="9">
        <v>8.0372213997952358E-2</v>
      </c>
      <c r="M6" s="9">
        <v>0.59698923089678402</v>
      </c>
      <c r="N6" s="9">
        <v>3.3154546146215047E-2</v>
      </c>
      <c r="O6" s="9">
        <v>0.89508877600230297</v>
      </c>
      <c r="P6" s="9">
        <v>0.73639308940768045</v>
      </c>
      <c r="Q6" s="30" t="s">
        <v>306</v>
      </c>
    </row>
    <row r="7" spans="1:17" x14ac:dyDescent="0.3">
      <c r="A7" s="66" t="s">
        <v>154</v>
      </c>
      <c r="B7" s="30" t="s">
        <v>242</v>
      </c>
      <c r="C7" s="9">
        <v>0.84733246345134705</v>
      </c>
      <c r="D7" s="9">
        <v>0.73295883115715144</v>
      </c>
      <c r="E7" s="9">
        <v>1.4823205179238046</v>
      </c>
      <c r="F7" s="9">
        <v>0.47731697706433807</v>
      </c>
      <c r="G7" s="9">
        <v>0.38695963351212698</v>
      </c>
      <c r="H7" s="9">
        <v>6.8011985514773832E-2</v>
      </c>
      <c r="I7" s="9">
        <v>1.0399325260704275</v>
      </c>
      <c r="J7" s="9">
        <v>0.94826480857198703</v>
      </c>
      <c r="K7" s="9">
        <v>0.218939500354559</v>
      </c>
      <c r="L7" s="9">
        <v>2.1018348042526336E-3</v>
      </c>
      <c r="M7" s="9">
        <v>0.334663830008047</v>
      </c>
      <c r="N7" s="9">
        <v>2.7817094376173301E-2</v>
      </c>
      <c r="O7" s="9">
        <v>0.35447680914686203</v>
      </c>
      <c r="P7" s="9">
        <v>0.24038106679643179</v>
      </c>
      <c r="Q7" s="30" t="s">
        <v>306</v>
      </c>
    </row>
    <row r="8" spans="1:17" x14ac:dyDescent="0.3">
      <c r="A8" s="66" t="s">
        <v>196</v>
      </c>
      <c r="B8" s="30" t="s">
        <v>259</v>
      </c>
      <c r="C8" s="9">
        <v>1.82540001309353E-2</v>
      </c>
      <c r="D8" s="9">
        <v>0</v>
      </c>
      <c r="E8" s="9">
        <v>0.179629448131124</v>
      </c>
      <c r="F8" s="9">
        <v>1.8652873753993715E-3</v>
      </c>
      <c r="G8" s="9">
        <v>0.13449174218044099</v>
      </c>
      <c r="H8" s="9">
        <v>1.4197562862994229E-4</v>
      </c>
      <c r="I8" s="9">
        <v>6.2095447472204399E-2</v>
      </c>
      <c r="J8" s="9">
        <v>8.834899478671332E-11</v>
      </c>
      <c r="K8" s="9">
        <v>0.23529041185188301</v>
      </c>
      <c r="L8" s="9">
        <v>4.4268959487059334E-7</v>
      </c>
      <c r="M8" s="9">
        <v>2.8841241145573598E-2</v>
      </c>
      <c r="N8" s="9">
        <v>0</v>
      </c>
      <c r="O8" s="9">
        <v>0.34139659349736701</v>
      </c>
      <c r="P8" s="9">
        <v>1.911160600688333E-2</v>
      </c>
      <c r="Q8" s="30" t="s">
        <v>306</v>
      </c>
    </row>
    <row r="9" spans="1:17" x14ac:dyDescent="0.3">
      <c r="A9" s="66" t="s">
        <v>82</v>
      </c>
      <c r="B9" s="30" t="s">
        <v>270</v>
      </c>
      <c r="C9" s="9">
        <v>4.6324908674751301E-2</v>
      </c>
      <c r="D9" s="9">
        <v>1.7327369211199706E-3</v>
      </c>
      <c r="E9" s="9">
        <v>0.18339933913892201</v>
      </c>
      <c r="F9" s="9">
        <v>2.0711798222998068E-2</v>
      </c>
      <c r="G9" s="9">
        <v>0.16805961816932399</v>
      </c>
      <c r="H9" s="9">
        <v>0.12364380675521291</v>
      </c>
      <c r="I9" s="9">
        <v>1.0890584285503799E-2</v>
      </c>
      <c r="J9" s="9">
        <v>6.6443499530111083E-6</v>
      </c>
      <c r="K9" s="9">
        <v>2.8498093685100399E-2</v>
      </c>
      <c r="L9" s="9">
        <v>7.6606229534315062E-6</v>
      </c>
      <c r="M9" s="9">
        <v>8.6613028220654999E-3</v>
      </c>
      <c r="N9" s="9">
        <v>2.7507328131546327E-3</v>
      </c>
      <c r="O9" s="9">
        <v>2.47572688996557E-2</v>
      </c>
      <c r="P9" s="9">
        <v>8.031553486826204E-2</v>
      </c>
      <c r="Q9" s="30" t="s">
        <v>306</v>
      </c>
    </row>
    <row r="10" spans="1:17" x14ac:dyDescent="0.3">
      <c r="A10" s="66" t="s">
        <v>197</v>
      </c>
      <c r="B10" s="30" t="s">
        <v>247</v>
      </c>
      <c r="C10" s="9">
        <v>0.17528480022828599</v>
      </c>
      <c r="D10" s="9">
        <v>6.3599348010257017E-11</v>
      </c>
      <c r="E10" s="9">
        <v>0.34539466509481698</v>
      </c>
      <c r="F10" s="9">
        <v>2.4709298284286585E-2</v>
      </c>
      <c r="G10" s="9">
        <v>0.20104918882824499</v>
      </c>
      <c r="H10" s="9">
        <v>4.0836568675373108E-5</v>
      </c>
      <c r="I10" s="9">
        <v>0.20583651300241901</v>
      </c>
      <c r="J10" s="9">
        <v>1.9756313007768256E-7</v>
      </c>
      <c r="K10" s="9">
        <v>0.39628988909386698</v>
      </c>
      <c r="L10" s="9">
        <v>5.5066293443872816E-5</v>
      </c>
      <c r="M10" s="9">
        <v>7.2755035967574405E-2</v>
      </c>
      <c r="N10" s="9">
        <v>0</v>
      </c>
      <c r="O10" s="9">
        <v>0.472727846950109</v>
      </c>
      <c r="P10" s="9">
        <v>3.1499804472006732E-2</v>
      </c>
      <c r="Q10" s="30" t="s">
        <v>306</v>
      </c>
    </row>
    <row r="11" spans="1:17" x14ac:dyDescent="0.3">
      <c r="A11" s="66" t="s">
        <v>398</v>
      </c>
      <c r="B11" s="30" t="s">
        <v>404</v>
      </c>
      <c r="C11" s="9">
        <v>1.73564041266045E-2</v>
      </c>
      <c r="D11" s="9">
        <v>2.2204460492503131E-15</v>
      </c>
      <c r="E11" s="9">
        <v>0.19943989677478199</v>
      </c>
      <c r="F11" s="9">
        <v>7.6970100547781861E-3</v>
      </c>
      <c r="G11" s="9">
        <v>0.404170165848732</v>
      </c>
      <c r="H11" s="9">
        <v>6.7503712479500377E-2</v>
      </c>
      <c r="I11" s="9">
        <v>3.0374829995915099E-2</v>
      </c>
      <c r="J11" s="9">
        <v>2.7762440124590171E-9</v>
      </c>
      <c r="K11" s="9">
        <v>8.8080949501468303E-2</v>
      </c>
      <c r="L11" s="9">
        <v>9.5302321589940675E-11</v>
      </c>
      <c r="M11" s="9">
        <v>5.9021953527667599E-2</v>
      </c>
      <c r="N11" s="9">
        <v>0</v>
      </c>
      <c r="O11" s="9">
        <v>0.34421270493441403</v>
      </c>
      <c r="P11" s="9">
        <v>8.9155818593076308E-3</v>
      </c>
      <c r="Q11" s="30" t="s">
        <v>306</v>
      </c>
    </row>
    <row r="12" spans="1:17" x14ac:dyDescent="0.3">
      <c r="A12" s="66" t="s">
        <v>202</v>
      </c>
      <c r="B12" s="30" t="s">
        <v>250</v>
      </c>
      <c r="C12" s="9">
        <v>0.26003202518906099</v>
      </c>
      <c r="D12" s="9">
        <v>0.25096935214100613</v>
      </c>
      <c r="E12" s="9">
        <v>3.8162080696725171</v>
      </c>
      <c r="F12" s="9">
        <v>0.48728058694006571</v>
      </c>
      <c r="G12" s="9">
        <v>61.373512364472084</v>
      </c>
      <c r="H12" s="9">
        <v>1.3092266774060723E-2</v>
      </c>
      <c r="I12" s="9">
        <v>0.10797303699657</v>
      </c>
      <c r="J12" s="9">
        <v>5.7575941890307014E-2</v>
      </c>
      <c r="K12" s="9">
        <v>0.50496964538989197</v>
      </c>
      <c r="L12" s="9">
        <v>0.51252961087597848</v>
      </c>
      <c r="M12" s="9">
        <v>0.25710917265919703</v>
      </c>
      <c r="N12" s="9">
        <v>0.44096170362759057</v>
      </c>
      <c r="O12" s="9">
        <v>16.483464585893579</v>
      </c>
      <c r="P12" s="9">
        <v>8.3236677996389785E-2</v>
      </c>
      <c r="Q12" s="30" t="s">
        <v>306</v>
      </c>
    </row>
    <row r="13" spans="1:17" x14ac:dyDescent="0.3">
      <c r="A13" s="66" t="s">
        <v>8</v>
      </c>
      <c r="B13" s="30" t="s">
        <v>262</v>
      </c>
      <c r="C13" s="9">
        <v>0.91666004230000597</v>
      </c>
      <c r="D13" s="9">
        <v>0.72713070723792195</v>
      </c>
      <c r="E13" s="9">
        <v>1.2125539992666525</v>
      </c>
      <c r="F13" s="9">
        <v>0.69635597428123908</v>
      </c>
      <c r="G13" s="9">
        <v>0.522665123761898</v>
      </c>
      <c r="H13" s="9">
        <v>5.9944801412550319E-2</v>
      </c>
      <c r="I13" s="9">
        <v>0.47148713403123998</v>
      </c>
      <c r="J13" s="9">
        <v>1.1480566016565108E-2</v>
      </c>
      <c r="K13" s="9">
        <v>1.0860893524566515</v>
      </c>
      <c r="L13" s="9">
        <v>0.71981656522757531</v>
      </c>
      <c r="M13" s="9">
        <v>0.51891240283446505</v>
      </c>
      <c r="N13" s="9">
        <v>1.4116025175476832E-3</v>
      </c>
      <c r="O13" s="9">
        <v>0.71233640106214702</v>
      </c>
      <c r="P13" s="9">
        <v>0.47553482593621632</v>
      </c>
      <c r="Q13" s="30" t="s">
        <v>306</v>
      </c>
    </row>
    <row r="14" spans="1:17" x14ac:dyDescent="0.3">
      <c r="A14" s="66" t="s">
        <v>218</v>
      </c>
      <c r="B14" s="30" t="s">
        <v>269</v>
      </c>
      <c r="C14" s="9">
        <v>1.4543620775749488</v>
      </c>
      <c r="D14" s="9">
        <v>0.14076558802407257</v>
      </c>
      <c r="E14" s="9">
        <v>0.40648733231274398</v>
      </c>
      <c r="F14" s="9">
        <v>3.1377598955829145E-2</v>
      </c>
      <c r="G14" s="9">
        <v>0.47262813051382102</v>
      </c>
      <c r="H14" s="9">
        <v>7.2783679470689311E-3</v>
      </c>
      <c r="I14" s="9">
        <v>1.5042246759716693</v>
      </c>
      <c r="J14" s="9">
        <v>0.1579336522257242</v>
      </c>
      <c r="K14" s="9">
        <v>0.90545625323890999</v>
      </c>
      <c r="L14" s="9">
        <v>0.61635900347755956</v>
      </c>
      <c r="M14" s="9">
        <v>1.2668198662608146</v>
      </c>
      <c r="N14" s="9">
        <v>0.19170372197467067</v>
      </c>
      <c r="O14" s="9">
        <v>1.0953512236831189</v>
      </c>
      <c r="P14" s="9">
        <v>0.75218741694438962</v>
      </c>
      <c r="Q14" s="30" t="s">
        <v>306</v>
      </c>
    </row>
    <row r="15" spans="1:17" x14ac:dyDescent="0.3">
      <c r="A15" s="66" t="s">
        <v>178</v>
      </c>
      <c r="B15" s="30" t="s">
        <v>249</v>
      </c>
      <c r="C15" s="9">
        <v>2.3683254689339179</v>
      </c>
      <c r="D15" s="9">
        <v>1.7643848323315448E-3</v>
      </c>
      <c r="E15" s="9">
        <v>4.0837014165075587</v>
      </c>
      <c r="F15" s="9">
        <v>5.880308508897647E-3</v>
      </c>
      <c r="G15" s="9">
        <v>0.35710573130260398</v>
      </c>
      <c r="H15" s="9">
        <v>4.2899601703384471E-3</v>
      </c>
      <c r="I15" s="9">
        <v>0.87649652500439601</v>
      </c>
      <c r="J15" s="9">
        <v>0.6818963273255938</v>
      </c>
      <c r="K15" s="9">
        <v>0.29371162695354303</v>
      </c>
      <c r="L15" s="9">
        <v>9.5441757941294725E-8</v>
      </c>
      <c r="M15" s="9">
        <v>0.155398621683558</v>
      </c>
      <c r="N15" s="9">
        <v>0</v>
      </c>
      <c r="O15" s="9">
        <v>0.44221996931413898</v>
      </c>
      <c r="P15" s="9">
        <v>7.800555921917196E-3</v>
      </c>
      <c r="Q15" s="30" t="s">
        <v>306</v>
      </c>
    </row>
    <row r="16" spans="1:17" x14ac:dyDescent="0.3">
      <c r="A16" s="66" t="s">
        <v>194</v>
      </c>
      <c r="B16" s="30" t="s">
        <v>250</v>
      </c>
      <c r="C16" s="9">
        <v>0.38084084751918801</v>
      </c>
      <c r="D16" s="9">
        <v>4.6457043310781598E-2</v>
      </c>
      <c r="E16" s="9">
        <v>1.1085933771446081</v>
      </c>
      <c r="F16" s="9">
        <v>0.84950791128946967</v>
      </c>
      <c r="G16" s="9">
        <v>0.65834799023377499</v>
      </c>
      <c r="H16" s="9">
        <v>0.46778300420506502</v>
      </c>
      <c r="I16" s="9">
        <v>3.9627839848858808</v>
      </c>
      <c r="J16" s="9">
        <v>4.9351716251386679E-2</v>
      </c>
      <c r="K16" s="9">
        <v>1.3834711222534719</v>
      </c>
      <c r="L16" s="9">
        <v>0.42773087475919269</v>
      </c>
      <c r="M16" s="9">
        <v>0.42179059270986902</v>
      </c>
      <c r="N16" s="9">
        <v>8.6351211723414423E-3</v>
      </c>
      <c r="O16" s="9">
        <v>1.4338187835745428</v>
      </c>
      <c r="P16" s="9">
        <v>0.66528884434569391</v>
      </c>
      <c r="Q16" s="30" t="s">
        <v>306</v>
      </c>
    </row>
    <row r="17" spans="1:17" x14ac:dyDescent="0.3">
      <c r="A17" s="66" t="s">
        <v>198</v>
      </c>
      <c r="B17" s="30" t="s">
        <v>250</v>
      </c>
      <c r="C17" s="9">
        <v>0.26118296133631103</v>
      </c>
      <c r="D17" s="9">
        <v>2.1915740240974202E-4</v>
      </c>
      <c r="E17" s="9">
        <v>0.78776276252930399</v>
      </c>
      <c r="F17" s="9">
        <v>0.69654895021166108</v>
      </c>
      <c r="G17" s="9">
        <v>0.479205389271255</v>
      </c>
      <c r="H17" s="9">
        <v>5.482983106009065E-2</v>
      </c>
      <c r="I17" s="9">
        <v>0.61056358831917001</v>
      </c>
      <c r="J17" s="9">
        <v>0.28022105880257042</v>
      </c>
      <c r="K17" s="9">
        <v>1.146475394209086</v>
      </c>
      <c r="L17" s="9">
        <v>0.53111661787162401</v>
      </c>
      <c r="M17" s="9">
        <v>0.376241523003639</v>
      </c>
      <c r="N17" s="9">
        <v>1.4432768384731176E-3</v>
      </c>
      <c r="O17" s="9">
        <v>1.0229956223141194</v>
      </c>
      <c r="P17" s="9">
        <v>0.95065125107454129</v>
      </c>
      <c r="Q17" s="30" t="s">
        <v>306</v>
      </c>
    </row>
    <row r="18" spans="1:17" x14ac:dyDescent="0.3">
      <c r="A18" s="66" t="s">
        <v>127</v>
      </c>
      <c r="B18" s="30" t="s">
        <v>238</v>
      </c>
      <c r="C18" s="9">
        <v>0.16563070757224899</v>
      </c>
      <c r="D18" s="9">
        <v>1.0154085350322362E-9</v>
      </c>
      <c r="E18" s="9">
        <v>0.168908661838821</v>
      </c>
      <c r="F18" s="9">
        <v>4.8412860127133861E-5</v>
      </c>
      <c r="G18" s="9">
        <v>0.13710596833642899</v>
      </c>
      <c r="H18" s="9">
        <v>2.417369682206072E-8</v>
      </c>
      <c r="I18" s="9">
        <v>0.18140559161714201</v>
      </c>
      <c r="J18" s="9">
        <v>7.3257405064364178E-7</v>
      </c>
      <c r="K18" s="9">
        <v>0.33763732121984003</v>
      </c>
      <c r="L18" s="9">
        <v>2.4892021854849844E-6</v>
      </c>
      <c r="M18" s="9">
        <v>6.9415417562720405E-2</v>
      </c>
      <c r="N18" s="9">
        <v>0</v>
      </c>
      <c r="O18" s="9">
        <v>0.5323995806738</v>
      </c>
      <c r="P18" s="9">
        <v>2.855952625620839E-2</v>
      </c>
      <c r="Q18" s="30" t="s">
        <v>306</v>
      </c>
    </row>
    <row r="19" spans="1:17" x14ac:dyDescent="0.3">
      <c r="A19" s="66" t="s">
        <v>212</v>
      </c>
      <c r="B19" s="30" t="s">
        <v>250</v>
      </c>
      <c r="C19" s="9">
        <v>2.2239913459330601E-2</v>
      </c>
      <c r="D19" s="9">
        <v>9.025401578666159E-5</v>
      </c>
      <c r="E19" s="9">
        <v>1.8371968896945399E-2</v>
      </c>
      <c r="F19" s="9">
        <v>1.5791287932818809E-2</v>
      </c>
      <c r="G19" s="9">
        <v>0.26855284062491602</v>
      </c>
      <c r="H19" s="9">
        <v>7.4674830694633099E-2</v>
      </c>
      <c r="I19" s="9">
        <v>4.0738700215610199E-2</v>
      </c>
      <c r="J19" s="9">
        <v>2.0903661642507343E-3</v>
      </c>
      <c r="K19" s="9">
        <v>0.48226834822756998</v>
      </c>
      <c r="L19" s="9">
        <v>0.2551045404693546</v>
      </c>
      <c r="M19" s="9">
        <v>1.06078346519199E-2</v>
      </c>
      <c r="N19" s="9">
        <v>4.3563314529272423E-3</v>
      </c>
      <c r="O19" s="9">
        <v>0.96664518932850296</v>
      </c>
      <c r="P19" s="9">
        <v>0.96437273434196324</v>
      </c>
      <c r="Q19" s="30" t="s">
        <v>306</v>
      </c>
    </row>
    <row r="20" spans="1:17" x14ac:dyDescent="0.3">
      <c r="A20" s="66" t="s">
        <v>22</v>
      </c>
      <c r="B20" s="30" t="s">
        <v>255</v>
      </c>
      <c r="C20" s="9">
        <v>0.57426410156458396</v>
      </c>
      <c r="D20" s="9">
        <v>4.7128589906925922E-2</v>
      </c>
      <c r="E20" s="9">
        <v>0.243429556412044</v>
      </c>
      <c r="F20" s="9">
        <v>1.6246651698571535E-3</v>
      </c>
      <c r="G20" s="9">
        <v>0.318580786318582</v>
      </c>
      <c r="H20" s="9">
        <v>1.2441918107107819E-3</v>
      </c>
      <c r="I20" s="9">
        <v>1.0424859845541865</v>
      </c>
      <c r="J20" s="9">
        <v>0.8879163437378329</v>
      </c>
      <c r="K20" s="9">
        <v>0.31495279461369502</v>
      </c>
      <c r="L20" s="9">
        <v>1.5034232414556925E-7</v>
      </c>
      <c r="M20" s="9">
        <v>0.64349561130822597</v>
      </c>
      <c r="N20" s="9">
        <v>1.7935930702390301E-2</v>
      </c>
      <c r="O20" s="9">
        <v>1.081495284313462</v>
      </c>
      <c r="P20" s="9">
        <v>0.7990255289609407</v>
      </c>
      <c r="Q20" s="30" t="s">
        <v>306</v>
      </c>
    </row>
    <row r="21" spans="1:17" x14ac:dyDescent="0.3">
      <c r="A21" s="66" t="s">
        <v>132</v>
      </c>
      <c r="B21" s="30" t="s">
        <v>240</v>
      </c>
      <c r="C21" s="9">
        <v>4.9283877071198398E-2</v>
      </c>
      <c r="D21" s="9">
        <v>2.2204460492503131E-16</v>
      </c>
      <c r="E21" s="9">
        <v>6.3746270906108002E-2</v>
      </c>
      <c r="F21" s="9">
        <v>9.0006936237507773E-7</v>
      </c>
      <c r="G21" s="9">
        <v>7.9240587831836906E-2</v>
      </c>
      <c r="H21" s="9">
        <v>8.1057861067268533E-5</v>
      </c>
      <c r="I21" s="9">
        <v>3.8928742938608103E-2</v>
      </c>
      <c r="J21" s="9">
        <v>3.4017233474514796E-13</v>
      </c>
      <c r="K21" s="9">
        <v>0.21549891519509501</v>
      </c>
      <c r="L21" s="9">
        <v>2.4412681209895482E-6</v>
      </c>
      <c r="M21" s="9">
        <v>0.23947684801560601</v>
      </c>
      <c r="N21" s="9">
        <v>3.2845216235855013E-4</v>
      </c>
      <c r="O21" s="9">
        <v>0.81278563317594898</v>
      </c>
      <c r="P21" s="9">
        <v>0.58664798928902195</v>
      </c>
      <c r="Q21" s="30" t="s">
        <v>306</v>
      </c>
    </row>
    <row r="22" spans="1:17" x14ac:dyDescent="0.3">
      <c r="A22" s="66" t="s">
        <v>29</v>
      </c>
      <c r="B22" s="30" t="s">
        <v>231</v>
      </c>
      <c r="C22" s="9">
        <v>3.0123817490154602E-2</v>
      </c>
      <c r="D22" s="9">
        <v>4.6384827807950946E-2</v>
      </c>
      <c r="E22" s="9">
        <v>0.364349483339443</v>
      </c>
      <c r="F22" s="9">
        <v>0.385964242533133</v>
      </c>
      <c r="G22" s="9">
        <v>2.538129377279541</v>
      </c>
      <c r="H22" s="9">
        <v>0.12480198913498108</v>
      </c>
      <c r="I22" s="9">
        <v>8.2622563393854404E-2</v>
      </c>
      <c r="J22" s="9">
        <v>0.18839745461756052</v>
      </c>
      <c r="K22" s="9">
        <v>0.31733123672423402</v>
      </c>
      <c r="L22" s="9">
        <v>0.30608596664279752</v>
      </c>
      <c r="M22" s="9">
        <v>2.1428797245399442</v>
      </c>
      <c r="N22" s="9">
        <v>0.12778383404987681</v>
      </c>
      <c r="O22" s="9">
        <v>0.62592509601221602</v>
      </c>
      <c r="P22" s="9">
        <v>0.52951741198147806</v>
      </c>
      <c r="Q22" s="30" t="s">
        <v>306</v>
      </c>
    </row>
    <row r="23" spans="1:17" x14ac:dyDescent="0.3">
      <c r="A23" s="66" t="s">
        <v>85</v>
      </c>
      <c r="B23" s="30" t="s">
        <v>234</v>
      </c>
      <c r="C23" s="9">
        <v>0.110474902698183</v>
      </c>
      <c r="D23" s="9">
        <v>1.1508550846913712E-3</v>
      </c>
      <c r="E23" s="9">
        <v>0.25040180762402597</v>
      </c>
      <c r="F23" s="9">
        <v>5.5255639547326041E-2</v>
      </c>
      <c r="G23" s="9">
        <v>0.66204173027838797</v>
      </c>
      <c r="H23" s="9">
        <v>0.60106822635255908</v>
      </c>
      <c r="I23" s="9">
        <v>0.97388448984282605</v>
      </c>
      <c r="J23" s="9">
        <v>0.9691647951907747</v>
      </c>
      <c r="K23" s="9">
        <v>11.247830464422767</v>
      </c>
      <c r="L23" s="9">
        <v>3.6885514476114878E-7</v>
      </c>
      <c r="M23" s="9">
        <v>1.1891146866774611</v>
      </c>
      <c r="N23" s="9">
        <v>0.73894637363615101</v>
      </c>
      <c r="O23" s="9">
        <v>0.29669417600443099</v>
      </c>
      <c r="P23" s="9">
        <v>0.2485060136526247</v>
      </c>
      <c r="Q23" s="30" t="s">
        <v>306</v>
      </c>
    </row>
    <row r="24" spans="1:17" x14ac:dyDescent="0.3">
      <c r="A24" s="66" t="s">
        <v>164</v>
      </c>
      <c r="B24" s="30" t="s">
        <v>242</v>
      </c>
      <c r="C24" s="9">
        <v>0.59934081198279299</v>
      </c>
      <c r="D24" s="9">
        <v>6.4618037153481023E-2</v>
      </c>
      <c r="E24" s="9">
        <v>0.44791062293406703</v>
      </c>
      <c r="F24" s="9">
        <v>6.6669888198288563E-2</v>
      </c>
      <c r="G24" s="9">
        <v>0.18490131757700301</v>
      </c>
      <c r="H24" s="9">
        <v>1.4847281190751849E-3</v>
      </c>
      <c r="I24" s="9">
        <v>0.56298282719767101</v>
      </c>
      <c r="J24" s="9">
        <v>8.3792042437579317E-2</v>
      </c>
      <c r="K24" s="9">
        <v>0.45975102092678</v>
      </c>
      <c r="L24" s="9">
        <v>1.9376152288560489E-3</v>
      </c>
      <c r="M24" s="9">
        <v>0.25296128762045</v>
      </c>
      <c r="N24" s="9">
        <v>4.5984549501554284E-11</v>
      </c>
      <c r="O24" s="9">
        <v>0.26853899484041299</v>
      </c>
      <c r="P24" s="9">
        <v>3.8791139367334582E-3</v>
      </c>
      <c r="Q24" s="30" t="s">
        <v>306</v>
      </c>
    </row>
    <row r="25" spans="1:17" x14ac:dyDescent="0.3">
      <c r="A25" s="66" t="s">
        <v>297</v>
      </c>
      <c r="B25" s="30" t="s">
        <v>255</v>
      </c>
      <c r="C25" s="9">
        <v>9.7976041921554805E-2</v>
      </c>
      <c r="D25" s="9">
        <v>9.4757535151757111E-13</v>
      </c>
      <c r="E25" s="9">
        <v>0.14715929843647699</v>
      </c>
      <c r="F25" s="9">
        <v>9.8244385814849622E-5</v>
      </c>
      <c r="G25" s="9">
        <v>0.100319580483924</v>
      </c>
      <c r="H25" s="9">
        <v>2.1858006404862351E-8</v>
      </c>
      <c r="I25" s="9">
        <v>0.19382088760614599</v>
      </c>
      <c r="J25" s="9">
        <v>8.7109397179929715E-6</v>
      </c>
      <c r="K25" s="9">
        <v>0.29509232219461501</v>
      </c>
      <c r="L25" s="9">
        <v>1.1038026840326509E-6</v>
      </c>
      <c r="M25" s="9">
        <v>0.18668157219600401</v>
      </c>
      <c r="N25" s="9">
        <v>3.3306690738754696E-16</v>
      </c>
      <c r="O25" s="9">
        <v>0.98503954883369005</v>
      </c>
      <c r="P25" s="9">
        <v>0.96108644343554739</v>
      </c>
      <c r="Q25" s="30" t="s">
        <v>306</v>
      </c>
    </row>
    <row r="26" spans="1:17" x14ac:dyDescent="0.3">
      <c r="A26" s="66" t="s">
        <v>26</v>
      </c>
      <c r="B26" s="30" t="s">
        <v>229</v>
      </c>
      <c r="C26" s="9">
        <v>0.241729107223947</v>
      </c>
      <c r="D26" s="9">
        <v>3.6533926275339468E-6</v>
      </c>
      <c r="E26" s="9">
        <v>0.29065085775520899</v>
      </c>
      <c r="F26" s="9">
        <v>1.8876914562983238E-2</v>
      </c>
      <c r="G26" s="9">
        <v>0.37352072980319501</v>
      </c>
      <c r="H26" s="9">
        <v>2.086336576030523E-3</v>
      </c>
      <c r="I26" s="9">
        <v>0.72637623156882303</v>
      </c>
      <c r="J26" s="9">
        <v>0.25868755879490846</v>
      </c>
      <c r="K26" s="9">
        <v>0.326915902439883</v>
      </c>
      <c r="L26" s="9">
        <v>4.8897504933975711E-9</v>
      </c>
      <c r="M26" s="9">
        <v>0.42189742903746702</v>
      </c>
      <c r="N26" s="9">
        <v>1.2723119691138152E-7</v>
      </c>
      <c r="O26" s="9">
        <v>0.967784346519036</v>
      </c>
      <c r="P26" s="9">
        <v>0.92144738261291004</v>
      </c>
      <c r="Q26" s="30" t="s">
        <v>306</v>
      </c>
    </row>
    <row r="27" spans="1:17" x14ac:dyDescent="0.3">
      <c r="A27" s="66" t="s">
        <v>96</v>
      </c>
      <c r="B27" s="30" t="s">
        <v>232</v>
      </c>
      <c r="C27" s="9">
        <v>1.2353593968080288</v>
      </c>
      <c r="D27" s="9">
        <v>0.41537420018865168</v>
      </c>
      <c r="E27" s="9">
        <v>0.54504665201623803</v>
      </c>
      <c r="F27" s="9">
        <v>0.15959303612905595</v>
      </c>
      <c r="G27" s="9">
        <v>0.59574384085435905</v>
      </c>
      <c r="H27" s="9">
        <v>0.12470515401559923</v>
      </c>
      <c r="I27" s="9">
        <v>1.4204623343474712</v>
      </c>
      <c r="J27" s="9">
        <v>0.29888671496544772</v>
      </c>
      <c r="K27" s="9">
        <v>0.478705254606479</v>
      </c>
      <c r="L27" s="9">
        <v>3.467084681025856E-4</v>
      </c>
      <c r="M27" s="9">
        <v>0.32765578690615199</v>
      </c>
      <c r="N27" s="9">
        <v>2.4201052273298274E-10</v>
      </c>
      <c r="O27" s="9">
        <v>0.56231068323875999</v>
      </c>
      <c r="P27" s="9">
        <v>7.6223202498602816E-2</v>
      </c>
      <c r="Q27" s="30" t="s">
        <v>306</v>
      </c>
    </row>
    <row r="28" spans="1:17" x14ac:dyDescent="0.3">
      <c r="A28" s="66" t="s">
        <v>119</v>
      </c>
      <c r="B28" s="30" t="s">
        <v>240</v>
      </c>
      <c r="C28" s="9">
        <v>0.14074779955723599</v>
      </c>
      <c r="D28" s="9">
        <v>6.3096969415976645E-7</v>
      </c>
      <c r="E28" s="9">
        <v>3.1625541275643002E-2</v>
      </c>
      <c r="F28" s="9">
        <v>1.8921531008686543E-12</v>
      </c>
      <c r="G28" s="9">
        <v>3.2473433146573E-2</v>
      </c>
      <c r="H28" s="9">
        <v>0</v>
      </c>
      <c r="I28" s="9">
        <v>4.0056825071063E-2</v>
      </c>
      <c r="J28" s="9">
        <v>3.0165225872735846E-10</v>
      </c>
      <c r="K28" s="9">
        <v>3.9885259676843698E-2</v>
      </c>
      <c r="L28" s="9">
        <v>0</v>
      </c>
      <c r="M28" s="9">
        <v>8.2721116069793305E-4</v>
      </c>
      <c r="N28" s="9">
        <v>0</v>
      </c>
      <c r="O28" s="9">
        <v>0.179381119913988</v>
      </c>
      <c r="P28" s="9">
        <v>1.0141375652583662E-6</v>
      </c>
      <c r="Q28" s="30" t="s">
        <v>306</v>
      </c>
    </row>
    <row r="29" spans="1:17" x14ac:dyDescent="0.3">
      <c r="A29" s="66" t="s">
        <v>91</v>
      </c>
      <c r="B29" s="30" t="s">
        <v>234</v>
      </c>
      <c r="C29" s="9">
        <v>0.31981299533998597</v>
      </c>
      <c r="D29" s="9">
        <v>8.7701833839253229E-2</v>
      </c>
      <c r="E29" s="9">
        <v>0.10183249784356101</v>
      </c>
      <c r="F29" s="9">
        <v>3.8938656254594584E-4</v>
      </c>
      <c r="G29" s="9">
        <v>7.4477542242804395E-2</v>
      </c>
      <c r="H29" s="9">
        <v>1.2166563645443773E-8</v>
      </c>
      <c r="I29" s="9">
        <v>0.25342155676377298</v>
      </c>
      <c r="J29" s="9">
        <v>2.5134985030788148E-2</v>
      </c>
      <c r="K29" s="9">
        <v>0.76178661028218797</v>
      </c>
      <c r="L29" s="9">
        <v>0.44141616320385602</v>
      </c>
      <c r="M29" s="9">
        <v>3.1873229277499499E-2</v>
      </c>
      <c r="N29" s="9">
        <v>0</v>
      </c>
      <c r="O29" s="9">
        <v>0.237026682941745</v>
      </c>
      <c r="P29" s="9">
        <v>1.7474940687678409E-4</v>
      </c>
      <c r="Q29" s="30" t="s">
        <v>306</v>
      </c>
    </row>
    <row r="30" spans="1:17" x14ac:dyDescent="0.3">
      <c r="A30" s="66" t="s">
        <v>62</v>
      </c>
      <c r="B30" s="30" t="s">
        <v>234</v>
      </c>
      <c r="C30" s="9">
        <v>0.12707133829701001</v>
      </c>
      <c r="D30" s="9">
        <v>7.2347447594989234E-6</v>
      </c>
      <c r="E30" s="9">
        <v>4.5834868868017999E-2</v>
      </c>
      <c r="F30" s="9">
        <v>5.7414992027382539E-7</v>
      </c>
      <c r="G30" s="9">
        <v>0.52428785258661403</v>
      </c>
      <c r="H30" s="9">
        <v>0.25421180230496432</v>
      </c>
      <c r="I30" s="9">
        <v>0.15991124820359301</v>
      </c>
      <c r="J30" s="9">
        <v>3.1777337763524427E-3</v>
      </c>
      <c r="K30" s="9">
        <v>0.36330830368302303</v>
      </c>
      <c r="L30" s="9">
        <v>7.9095927189433146E-3</v>
      </c>
      <c r="M30" s="9">
        <v>0.110888038078268</v>
      </c>
      <c r="N30" s="9">
        <v>3.926617153648948E-8</v>
      </c>
      <c r="O30" s="9">
        <v>0.78706297942275905</v>
      </c>
      <c r="P30" s="9">
        <v>0.63327808015120723</v>
      </c>
      <c r="Q30" s="30" t="s">
        <v>306</v>
      </c>
    </row>
    <row r="31" spans="1:17" x14ac:dyDescent="0.3">
      <c r="A31" s="66" t="s">
        <v>13</v>
      </c>
      <c r="B31" s="30" t="s">
        <v>262</v>
      </c>
      <c r="C31" s="9">
        <v>0.627607347471414</v>
      </c>
      <c r="D31" s="9">
        <v>6.4372125540075209E-2</v>
      </c>
      <c r="E31" s="9">
        <v>0.82287318596259296</v>
      </c>
      <c r="F31" s="9">
        <v>0.69138448995745705</v>
      </c>
      <c r="G31" s="9">
        <v>0.36297514176919299</v>
      </c>
      <c r="H31" s="9">
        <v>5.2412441635780738E-3</v>
      </c>
      <c r="I31" s="9">
        <v>0.32464340595033297</v>
      </c>
      <c r="J31" s="9">
        <v>2.0607432615549204E-4</v>
      </c>
      <c r="K31" s="9">
        <v>0.80809174174044995</v>
      </c>
      <c r="L31" s="9">
        <v>0.3710066852728241</v>
      </c>
      <c r="M31" s="9">
        <v>0.43412768882740199</v>
      </c>
      <c r="N31" s="9">
        <v>7.2008174780813228E-5</v>
      </c>
      <c r="O31" s="9">
        <v>0.68551159696469</v>
      </c>
      <c r="P31" s="9">
        <v>0.4291900377255784</v>
      </c>
      <c r="Q31" s="30" t="s">
        <v>306</v>
      </c>
    </row>
    <row r="32" spans="1:17" x14ac:dyDescent="0.3">
      <c r="A32" s="66" t="s">
        <v>77</v>
      </c>
      <c r="B32" s="30" t="s">
        <v>236</v>
      </c>
      <c r="C32" s="9">
        <v>0.32112461945409998</v>
      </c>
      <c r="D32" s="9">
        <v>1.5285849637858284E-4</v>
      </c>
      <c r="E32" s="9">
        <v>0.53286364641065598</v>
      </c>
      <c r="F32" s="9">
        <v>0.11289504517120574</v>
      </c>
      <c r="G32" s="9">
        <v>0.61272703538978701</v>
      </c>
      <c r="H32" s="9">
        <v>0.18883001627545548</v>
      </c>
      <c r="I32" s="9">
        <v>0.445830771152393</v>
      </c>
      <c r="J32" s="9">
        <v>1.301428590479059E-2</v>
      </c>
      <c r="K32" s="9">
        <v>0.396063953325549</v>
      </c>
      <c r="L32" s="9">
        <v>4.6122116457270046E-4</v>
      </c>
      <c r="M32" s="9">
        <v>0.360788323364855</v>
      </c>
      <c r="N32" s="9">
        <v>1.4907040801759308E-6</v>
      </c>
      <c r="O32" s="9">
        <v>0.90872711570708697</v>
      </c>
      <c r="P32" s="9">
        <v>0.81683582700096014</v>
      </c>
      <c r="Q32" s="30" t="s">
        <v>306</v>
      </c>
    </row>
    <row r="33" spans="1:17" x14ac:dyDescent="0.3">
      <c r="A33" s="66" t="s">
        <v>373</v>
      </c>
      <c r="B33" s="30" t="s">
        <v>231</v>
      </c>
      <c r="C33" s="9">
        <v>9.3423885406793902E-2</v>
      </c>
      <c r="D33" s="9">
        <v>1.3835220456948072E-5</v>
      </c>
      <c r="E33" s="9">
        <v>0.59576003333495697</v>
      </c>
      <c r="F33" s="9">
        <v>0.40094169116983835</v>
      </c>
      <c r="G33" s="9">
        <v>0.120277701329578</v>
      </c>
      <c r="H33" s="9">
        <v>3.8217380915539501E-4</v>
      </c>
      <c r="I33" s="9">
        <v>0.10436127625467501</v>
      </c>
      <c r="J33" s="9">
        <v>1.2140606793069608E-3</v>
      </c>
      <c r="K33" s="9">
        <v>1.1123164462906865</v>
      </c>
      <c r="L33" s="9">
        <v>0.81815667297578887</v>
      </c>
      <c r="M33" s="9">
        <v>0.14508412592515699</v>
      </c>
      <c r="N33" s="9">
        <v>9.0085994321009721E-4</v>
      </c>
      <c r="O33" s="9">
        <v>0.82764738122386505</v>
      </c>
      <c r="P33" s="9">
        <v>0.77332933291466865</v>
      </c>
      <c r="Q33" s="30" t="s">
        <v>306</v>
      </c>
    </row>
    <row r="34" spans="1:17" x14ac:dyDescent="0.3">
      <c r="A34" s="66" t="s">
        <v>183</v>
      </c>
      <c r="B34" s="30" t="s">
        <v>249</v>
      </c>
      <c r="C34" s="9">
        <v>1.9675843368806689</v>
      </c>
      <c r="D34" s="9">
        <v>3.3016866946911194E-2</v>
      </c>
      <c r="E34" s="9">
        <v>0.46928333321738602</v>
      </c>
      <c r="F34" s="9">
        <v>0.13243982248132069</v>
      </c>
      <c r="G34" s="9">
        <v>0.40399550447303501</v>
      </c>
      <c r="H34" s="9">
        <v>9.8235208840255384E-2</v>
      </c>
      <c r="I34" s="9">
        <v>1.1035418135555999</v>
      </c>
      <c r="J34" s="9">
        <v>0.80439359772210994</v>
      </c>
      <c r="K34" s="9">
        <v>0.526221477390175</v>
      </c>
      <c r="L34" s="9">
        <v>1.0501740562062101E-2</v>
      </c>
      <c r="M34" s="9">
        <v>0.382829200049214</v>
      </c>
      <c r="N34" s="9">
        <v>1.8034754619355997E-4</v>
      </c>
      <c r="O34" s="9">
        <v>0.47062949826038802</v>
      </c>
      <c r="P34" s="9">
        <v>0.21614520445138496</v>
      </c>
      <c r="Q34" s="30" t="s">
        <v>306</v>
      </c>
    </row>
    <row r="35" spans="1:17" x14ac:dyDescent="0.3">
      <c r="A35" s="66" t="s">
        <v>21</v>
      </c>
      <c r="B35" s="30" t="s">
        <v>228</v>
      </c>
      <c r="C35" s="9">
        <v>5.3490078186603403E-2</v>
      </c>
      <c r="D35" s="9">
        <v>0.11308104458526813</v>
      </c>
      <c r="E35" s="9">
        <v>0.49674510836459101</v>
      </c>
      <c r="F35" s="9">
        <v>0.39922779739817649</v>
      </c>
      <c r="G35" s="9">
        <v>3.1622631120152107</v>
      </c>
      <c r="H35" s="9">
        <v>0.3468020989910312</v>
      </c>
      <c r="I35" s="9">
        <v>0.121806253428014</v>
      </c>
      <c r="J35" s="9">
        <v>2.1986093522800232E-2</v>
      </c>
      <c r="K35" s="9">
        <v>9.7857614001088195E-2</v>
      </c>
      <c r="L35" s="9">
        <v>4.4373772886219243E-3</v>
      </c>
      <c r="M35" s="9">
        <v>8.72512084605159E-2</v>
      </c>
      <c r="N35" s="9">
        <v>1.2240520040276426E-3</v>
      </c>
      <c r="O35" s="9">
        <v>7.3649391364144404E-2</v>
      </c>
      <c r="P35" s="9">
        <v>0.2261858293850626</v>
      </c>
      <c r="Q35" s="30" t="s">
        <v>306</v>
      </c>
    </row>
    <row r="36" spans="1:17" x14ac:dyDescent="0.3">
      <c r="A36" s="66" t="s">
        <v>372</v>
      </c>
      <c r="B36" s="30" t="s">
        <v>227</v>
      </c>
      <c r="C36" s="9">
        <v>0.61663535372739497</v>
      </c>
      <c r="D36" s="9">
        <v>0.21987721386453263</v>
      </c>
      <c r="E36" s="9">
        <v>0.471018161849661</v>
      </c>
      <c r="F36" s="9">
        <v>0.17017146798901472</v>
      </c>
      <c r="G36" s="9">
        <v>0.41508207159138499</v>
      </c>
      <c r="H36" s="9">
        <v>6.5966126370248568E-2</v>
      </c>
      <c r="I36" s="9">
        <v>0.165967545647102</v>
      </c>
      <c r="J36" s="9">
        <v>2.6618866528393959E-4</v>
      </c>
      <c r="K36" s="9">
        <v>0.55311344619372005</v>
      </c>
      <c r="L36" s="9">
        <v>8.7720869162794646E-2</v>
      </c>
      <c r="M36" s="9">
        <v>0.33563229603794498</v>
      </c>
      <c r="N36" s="9">
        <v>9.7479132714362038E-4</v>
      </c>
      <c r="O36" s="9">
        <v>1.098146808282807</v>
      </c>
      <c r="P36" s="9">
        <v>0.84378237259313738</v>
      </c>
      <c r="Q36" s="30" t="s">
        <v>306</v>
      </c>
    </row>
    <row r="37" spans="1:17" x14ac:dyDescent="0.3">
      <c r="A37" s="66" t="s">
        <v>384</v>
      </c>
      <c r="B37" s="30" t="s">
        <v>239</v>
      </c>
      <c r="C37" s="9">
        <v>0.18174363382039399</v>
      </c>
      <c r="D37" s="9">
        <v>1.0312712943383318E-5</v>
      </c>
      <c r="E37" s="9">
        <v>0.22154401295311099</v>
      </c>
      <c r="F37" s="9">
        <v>5.7432829459036494E-3</v>
      </c>
      <c r="G37" s="9">
        <v>0.14090351484341199</v>
      </c>
      <c r="H37" s="9">
        <v>9.7736444215734686E-5</v>
      </c>
      <c r="I37" s="9">
        <v>0.18147958448340301</v>
      </c>
      <c r="J37" s="9">
        <v>1.3905965152616329E-4</v>
      </c>
      <c r="K37" s="9">
        <v>0.25268596641769497</v>
      </c>
      <c r="L37" s="9">
        <v>7.7904615947144151E-7</v>
      </c>
      <c r="M37" s="9">
        <v>5.9557544814229403E-2</v>
      </c>
      <c r="N37" s="9">
        <v>2.4757973449140991E-14</v>
      </c>
      <c r="O37" s="9">
        <v>0.40425858111377999</v>
      </c>
      <c r="P37" s="9">
        <v>1.5579107499755662E-2</v>
      </c>
      <c r="Q37" s="30" t="s">
        <v>306</v>
      </c>
    </row>
    <row r="38" spans="1:17" x14ac:dyDescent="0.3">
      <c r="A38" s="66" t="s">
        <v>66</v>
      </c>
      <c r="B38" s="30" t="s">
        <v>231</v>
      </c>
      <c r="C38" s="9">
        <v>0.236619742515944</v>
      </c>
      <c r="D38" s="9">
        <v>8.2259633193970672E-7</v>
      </c>
      <c r="E38" s="9">
        <v>0.30585285432631898</v>
      </c>
      <c r="F38" s="9">
        <v>2.3583624277940807E-3</v>
      </c>
      <c r="G38" s="9">
        <v>0.14231168776112699</v>
      </c>
      <c r="H38" s="9">
        <v>7.5530006560242668E-7</v>
      </c>
      <c r="I38" s="9">
        <v>0.155954622945393</v>
      </c>
      <c r="J38" s="9">
        <v>2.6710511580319007E-10</v>
      </c>
      <c r="K38" s="9">
        <v>0.43093623755096999</v>
      </c>
      <c r="L38" s="9">
        <v>1.8859661085914858E-3</v>
      </c>
      <c r="M38" s="9">
        <v>0.101076445066399</v>
      </c>
      <c r="N38" s="9">
        <v>0</v>
      </c>
      <c r="O38" s="9">
        <v>0.60022900403913004</v>
      </c>
      <c r="P38" s="9">
        <v>0.26051328059064427</v>
      </c>
      <c r="Q38" s="30" t="s">
        <v>306</v>
      </c>
    </row>
    <row r="39" spans="1:17" x14ac:dyDescent="0.3">
      <c r="A39" s="66" t="s">
        <v>413</v>
      </c>
      <c r="B39" s="30" t="s">
        <v>241</v>
      </c>
      <c r="C39" s="9">
        <v>0</v>
      </c>
      <c r="D39" s="9" t="e">
        <v>#N/A</v>
      </c>
      <c r="E39" s="9">
        <v>2.1558271254744299E-2</v>
      </c>
      <c r="F39" s="9">
        <v>2.0681925986328675E-2</v>
      </c>
      <c r="G39" s="9">
        <v>2.3293243373206813</v>
      </c>
      <c r="H39" s="9">
        <v>0.3618140665451649</v>
      </c>
      <c r="I39" s="9">
        <v>10.87857354289627</v>
      </c>
      <c r="J39" s="9">
        <v>0.19143335538797301</v>
      </c>
      <c r="K39" s="9">
        <v>0.50153251271195298</v>
      </c>
      <c r="L39" s="9">
        <v>0.52633559998309176</v>
      </c>
      <c r="M39" s="9">
        <v>13.399030499341432</v>
      </c>
      <c r="N39" s="9">
        <v>0.18179576400239228</v>
      </c>
      <c r="O39" s="9">
        <v>0.19306014331597501</v>
      </c>
      <c r="P39" s="9">
        <v>0.43486452850553614</v>
      </c>
      <c r="Q39" s="30" t="s">
        <v>306</v>
      </c>
    </row>
    <row r="40" spans="1:17" x14ac:dyDescent="0.3">
      <c r="A40" s="66" t="s">
        <v>110</v>
      </c>
      <c r="B40" s="30" t="s">
        <v>240</v>
      </c>
      <c r="C40" s="9">
        <v>0.335430934837323</v>
      </c>
      <c r="D40" s="9">
        <v>9.1548662374274503E-4</v>
      </c>
      <c r="E40" s="9">
        <v>0.32693134524446199</v>
      </c>
      <c r="F40" s="9">
        <v>3.0085802236353598E-2</v>
      </c>
      <c r="G40" s="9">
        <v>1.6060862631291946</v>
      </c>
      <c r="H40" s="9">
        <v>0.28100049384449943</v>
      </c>
      <c r="I40" s="9">
        <v>0.186662550476803</v>
      </c>
      <c r="J40" s="9">
        <v>7.7080929918649232E-5</v>
      </c>
      <c r="K40" s="9">
        <v>0.245853271536875</v>
      </c>
      <c r="L40" s="9">
        <v>1.8634310428033984E-8</v>
      </c>
      <c r="M40" s="9">
        <v>2.5013119705307232</v>
      </c>
      <c r="N40" s="9">
        <v>2.1848825222758883E-4</v>
      </c>
      <c r="O40" s="9">
        <v>2.3755678711454795</v>
      </c>
      <c r="P40" s="9">
        <v>2.1737033845569798E-2</v>
      </c>
      <c r="Q40" s="30" t="s">
        <v>306</v>
      </c>
    </row>
    <row r="41" spans="1:17" x14ac:dyDescent="0.3">
      <c r="A41" s="66" t="s">
        <v>74</v>
      </c>
      <c r="B41" s="30" t="s">
        <v>232</v>
      </c>
      <c r="C41" s="9">
        <v>0.38495688311552201</v>
      </c>
      <c r="D41" s="9">
        <v>1.9938698656502551E-2</v>
      </c>
      <c r="E41" s="9">
        <v>0.20494471328630101</v>
      </c>
      <c r="F41" s="9">
        <v>2.4427550619304572E-2</v>
      </c>
      <c r="G41" s="9">
        <v>0.208216947982375</v>
      </c>
      <c r="H41" s="9">
        <v>2.0589062799966085E-3</v>
      </c>
      <c r="I41" s="9">
        <v>0.44478484225217502</v>
      </c>
      <c r="J41" s="9">
        <v>3.1054618755276597E-2</v>
      </c>
      <c r="K41" s="9">
        <v>0.418209060795318</v>
      </c>
      <c r="L41" s="9">
        <v>4.8643491847277787E-4</v>
      </c>
      <c r="M41" s="9">
        <v>0.182320693145717</v>
      </c>
      <c r="N41" s="9">
        <v>8.375394822124349E-10</v>
      </c>
      <c r="O41" s="9">
        <v>0.515740704845709</v>
      </c>
      <c r="P41" s="9">
        <v>0.2636136586398703</v>
      </c>
      <c r="Q41" s="30" t="s">
        <v>306</v>
      </c>
    </row>
    <row r="42" spans="1:17" x14ac:dyDescent="0.3">
      <c r="A42" s="66" t="s">
        <v>35</v>
      </c>
      <c r="B42" s="30" t="s">
        <v>230</v>
      </c>
      <c r="C42" s="9">
        <v>0.52452496853555297</v>
      </c>
      <c r="D42" s="9">
        <v>4.5981237430379074E-2</v>
      </c>
      <c r="E42" s="9">
        <v>0.23827266601109701</v>
      </c>
      <c r="F42" s="9">
        <v>1.8092967309414343E-3</v>
      </c>
      <c r="G42" s="9">
        <v>0.30725230033385098</v>
      </c>
      <c r="H42" s="9">
        <v>3.691110466433889E-4</v>
      </c>
      <c r="I42" s="9">
        <v>0.60272058218286195</v>
      </c>
      <c r="J42" s="9">
        <v>9.9266705222605833E-2</v>
      </c>
      <c r="K42" s="9">
        <v>0.66239882507306802</v>
      </c>
      <c r="L42" s="9">
        <v>7.1134365788951603E-2</v>
      </c>
      <c r="M42" s="9">
        <v>0.26626397686354197</v>
      </c>
      <c r="N42" s="9">
        <v>4.2211789619273077E-12</v>
      </c>
      <c r="O42" s="9">
        <v>0.55441663606409097</v>
      </c>
      <c r="P42" s="9">
        <v>3.5560831065105214E-2</v>
      </c>
      <c r="Q42" s="30" t="s">
        <v>306</v>
      </c>
    </row>
    <row r="43" spans="1:17" x14ac:dyDescent="0.3">
      <c r="A43" s="66" t="s">
        <v>410</v>
      </c>
      <c r="B43" s="30" t="s">
        <v>231</v>
      </c>
      <c r="C43" s="9">
        <v>1.9233670849967899E-2</v>
      </c>
      <c r="D43" s="9">
        <v>2.2043501773365337E-2</v>
      </c>
      <c r="E43" s="9">
        <v>1.5454443292080299E-2</v>
      </c>
      <c r="F43" s="9">
        <v>1.3208222935267022E-2</v>
      </c>
      <c r="G43" s="9">
        <v>0.40672986828804703</v>
      </c>
      <c r="H43" s="9">
        <v>0.35041188194089412</v>
      </c>
      <c r="I43" s="9">
        <v>2.8134810896577302E-2</v>
      </c>
      <c r="J43" s="9">
        <v>4.6876991403104196E-2</v>
      </c>
      <c r="K43" s="9">
        <v>7.1569963459571896E-3</v>
      </c>
      <c r="L43" s="9">
        <v>7.9552049181912388E-3</v>
      </c>
      <c r="M43" s="9">
        <v>2.01140101930735E-2</v>
      </c>
      <c r="N43" s="9">
        <v>1.7309658529971794E-2</v>
      </c>
      <c r="O43" s="9">
        <v>0.820606292413536</v>
      </c>
      <c r="P43" s="9">
        <v>0.79622760870951825</v>
      </c>
      <c r="Q43" s="30" t="s">
        <v>306</v>
      </c>
    </row>
    <row r="44" spans="1:17" x14ac:dyDescent="0.3">
      <c r="A44" s="66" t="s">
        <v>53</v>
      </c>
      <c r="B44" s="30" t="s">
        <v>231</v>
      </c>
      <c r="C44" s="9">
        <v>2.2829799920388254</v>
      </c>
      <c r="D44" s="9">
        <v>0.44086406019786339</v>
      </c>
      <c r="E44" s="9">
        <v>0.29264914851198598</v>
      </c>
      <c r="F44" s="9">
        <v>0.25553556426130708</v>
      </c>
      <c r="G44" s="9">
        <v>0.64874034419784599</v>
      </c>
      <c r="H44" s="9">
        <v>0.59684414005808839</v>
      </c>
      <c r="I44" s="9">
        <v>1.7022684498794722</v>
      </c>
      <c r="J44" s="9">
        <v>0.59782517777257516</v>
      </c>
      <c r="K44" s="9">
        <v>2.1891991301599498E-2</v>
      </c>
      <c r="L44" s="9">
        <v>4.2078254130241244E-2</v>
      </c>
      <c r="M44" s="9">
        <v>0.81918414322378996</v>
      </c>
      <c r="N44" s="9">
        <v>0.80121447353586628</v>
      </c>
      <c r="O44" s="9">
        <v>0.79598186608000698</v>
      </c>
      <c r="P44" s="9">
        <v>0.82140681637991841</v>
      </c>
      <c r="Q44" s="30" t="s">
        <v>306</v>
      </c>
    </row>
    <row r="45" spans="1:17" x14ac:dyDescent="0.3">
      <c r="A45" s="66" t="s">
        <v>210</v>
      </c>
      <c r="B45" s="30" t="s">
        <v>249</v>
      </c>
      <c r="C45" s="9">
        <v>0.24107419234047101</v>
      </c>
      <c r="D45" s="9">
        <v>9.5790537052586888E-4</v>
      </c>
      <c r="E45" s="9">
        <v>0.129912906268325</v>
      </c>
      <c r="F45" s="9">
        <v>7.0489541767896347E-3</v>
      </c>
      <c r="G45" s="9">
        <v>0.156218597629874</v>
      </c>
      <c r="H45" s="9">
        <v>8.0006798930909451E-4</v>
      </c>
      <c r="I45" s="9">
        <v>0.28710918357751603</v>
      </c>
      <c r="J45" s="9">
        <v>9.4530272250725744E-4</v>
      </c>
      <c r="K45" s="9">
        <v>0.20587189246517901</v>
      </c>
      <c r="L45" s="9">
        <v>1.6500655286577626E-9</v>
      </c>
      <c r="M45" s="9">
        <v>7.3574270250980206E-2</v>
      </c>
      <c r="N45" s="9">
        <v>0</v>
      </c>
      <c r="O45" s="9">
        <v>0.37442326510775198</v>
      </c>
      <c r="P45" s="9">
        <v>0.10776967756988687</v>
      </c>
      <c r="Q45" s="30" t="s">
        <v>306</v>
      </c>
    </row>
    <row r="46" spans="1:17" x14ac:dyDescent="0.3">
      <c r="A46" s="66" t="s">
        <v>159</v>
      </c>
      <c r="B46" s="30" t="s">
        <v>241</v>
      </c>
      <c r="C46" s="9">
        <v>2.3557216789302601E-2</v>
      </c>
      <c r="D46" s="9">
        <v>0</v>
      </c>
      <c r="E46" s="9">
        <v>0.28479070849607202</v>
      </c>
      <c r="F46" s="9">
        <v>3.1744014603396042E-2</v>
      </c>
      <c r="G46" s="9">
        <v>0.136417951557257</v>
      </c>
      <c r="H46" s="9">
        <v>5.9854516643031985E-7</v>
      </c>
      <c r="I46" s="9">
        <v>8.3629237554039504E-2</v>
      </c>
      <c r="J46" s="9">
        <v>2.8929065809535359E-9</v>
      </c>
      <c r="K46" s="9">
        <v>0.108743844050862</v>
      </c>
      <c r="L46" s="9">
        <v>6.3504757008558954E-14</v>
      </c>
      <c r="M46" s="9">
        <v>0.21950918367830999</v>
      </c>
      <c r="N46" s="9">
        <v>1.2933513551216524E-4</v>
      </c>
      <c r="O46" s="9">
        <v>0.60428991196249404</v>
      </c>
      <c r="P46" s="9">
        <v>0.13737412769506363</v>
      </c>
      <c r="Q46" s="30" t="s">
        <v>306</v>
      </c>
    </row>
    <row r="47" spans="1:17" x14ac:dyDescent="0.3">
      <c r="A47" s="66" t="s">
        <v>69</v>
      </c>
      <c r="B47" s="30" t="s">
        <v>256</v>
      </c>
      <c r="C47" s="9">
        <v>0.133588061582881</v>
      </c>
      <c r="D47" s="9">
        <v>4.8511195060996215E-12</v>
      </c>
      <c r="E47" s="9">
        <v>0.57538128818525103</v>
      </c>
      <c r="F47" s="9">
        <v>0.28271620029909894</v>
      </c>
      <c r="G47" s="9">
        <v>0.36758831365975397</v>
      </c>
      <c r="H47" s="9">
        <v>2.6735357451018738E-3</v>
      </c>
      <c r="I47" s="9">
        <v>0.57442662937345201</v>
      </c>
      <c r="J47" s="9">
        <v>0.27281299907523693</v>
      </c>
      <c r="K47" s="9">
        <v>0.37529615138287298</v>
      </c>
      <c r="L47" s="9">
        <v>1.1622895722795956E-4</v>
      </c>
      <c r="M47" s="9">
        <v>0.27799555435949802</v>
      </c>
      <c r="N47" s="9">
        <v>1.2728007536821906E-10</v>
      </c>
      <c r="O47" s="9">
        <v>0.52786142443296402</v>
      </c>
      <c r="P47" s="9">
        <v>5.3016949240890843E-2</v>
      </c>
      <c r="Q47" s="30" t="s">
        <v>306</v>
      </c>
    </row>
    <row r="48" spans="1:17" x14ac:dyDescent="0.3">
      <c r="A48" s="66" t="s">
        <v>112</v>
      </c>
      <c r="B48" s="30" t="s">
        <v>234</v>
      </c>
      <c r="C48" s="9">
        <v>0.92001843706754405</v>
      </c>
      <c r="D48" s="9">
        <v>0.77903826990201219</v>
      </c>
      <c r="E48" s="9">
        <v>1.1997543607168106</v>
      </c>
      <c r="F48" s="9">
        <v>0.67843168475005733</v>
      </c>
      <c r="G48" s="9">
        <v>1.3664915135504081</v>
      </c>
      <c r="H48" s="9">
        <v>0.32486352888435743</v>
      </c>
      <c r="I48" s="9">
        <v>0.54061852504813701</v>
      </c>
      <c r="J48" s="9">
        <v>6.3390694961068084E-2</v>
      </c>
      <c r="K48" s="9">
        <v>0.30923920401966798</v>
      </c>
      <c r="L48" s="9">
        <v>1.0630050839566252E-8</v>
      </c>
      <c r="M48" s="9">
        <v>0.38719176777801401</v>
      </c>
      <c r="N48" s="9">
        <v>1.9834605513580073E-8</v>
      </c>
      <c r="O48" s="9">
        <v>0.50072778706542798</v>
      </c>
      <c r="P48" s="9">
        <v>4.7251392317765983E-2</v>
      </c>
      <c r="Q48" s="30" t="s">
        <v>306</v>
      </c>
    </row>
    <row r="49" spans="1:17" x14ac:dyDescent="0.3">
      <c r="A49" s="66" t="s">
        <v>68</v>
      </c>
      <c r="B49" s="30" t="s">
        <v>234</v>
      </c>
      <c r="C49" s="9">
        <v>12.0511237425979</v>
      </c>
      <c r="D49" s="9">
        <v>7.8341235110190865E-7</v>
      </c>
      <c r="E49" s="9">
        <v>1.0441435824600012</v>
      </c>
      <c r="F49" s="9">
        <v>0.9361678788794191</v>
      </c>
      <c r="G49" s="9">
        <v>0.188500164873531</v>
      </c>
      <c r="H49" s="9">
        <v>1.0896238132218627E-5</v>
      </c>
      <c r="I49" s="9">
        <v>1.706694885515134</v>
      </c>
      <c r="J49" s="9">
        <v>0.46182078743097144</v>
      </c>
      <c r="K49" s="9">
        <v>2.9538762953236768</v>
      </c>
      <c r="L49" s="9">
        <v>8.3027549043674931E-3</v>
      </c>
      <c r="M49" s="9">
        <v>1.2719246459482783</v>
      </c>
      <c r="N49" s="9">
        <v>0.41451088655627455</v>
      </c>
      <c r="O49" s="9">
        <v>0.84225800408069196</v>
      </c>
      <c r="P49" s="9">
        <v>0.79458415203955202</v>
      </c>
      <c r="Q49" s="30" t="s">
        <v>306</v>
      </c>
    </row>
    <row r="50" spans="1:17" x14ac:dyDescent="0.3">
      <c r="A50" s="66" t="s">
        <v>296</v>
      </c>
      <c r="B50" s="30" t="s">
        <v>228</v>
      </c>
      <c r="C50" s="9">
        <v>0.45390197632858897</v>
      </c>
      <c r="D50" s="9">
        <v>2.0237360670811722E-3</v>
      </c>
      <c r="E50" s="9">
        <v>1.5069278824146952</v>
      </c>
      <c r="F50" s="9">
        <v>0.34566780996971525</v>
      </c>
      <c r="G50" s="9">
        <v>0.80640809666689595</v>
      </c>
      <c r="H50" s="9">
        <v>0.60045778970177821</v>
      </c>
      <c r="I50" s="9">
        <v>0.800958562872085</v>
      </c>
      <c r="J50" s="9">
        <v>0.54889848648553474</v>
      </c>
      <c r="K50" s="9">
        <v>1.4391079285249957</v>
      </c>
      <c r="L50" s="9">
        <v>0.10974816005271226</v>
      </c>
      <c r="M50" s="9">
        <v>0.78844445724617096</v>
      </c>
      <c r="N50" s="9">
        <v>0.35537433836354215</v>
      </c>
      <c r="O50" s="9">
        <v>0.64722100728619902</v>
      </c>
      <c r="P50" s="9">
        <v>0.21743780321842232</v>
      </c>
      <c r="Q50" s="30" t="s">
        <v>306</v>
      </c>
    </row>
    <row r="51" spans="1:17" x14ac:dyDescent="0.3">
      <c r="A51" s="66" t="s">
        <v>18</v>
      </c>
      <c r="B51" s="30" t="s">
        <v>228</v>
      </c>
      <c r="C51" s="9">
        <v>1.16671192709813E-3</v>
      </c>
      <c r="D51" s="9">
        <v>6.4435833734055592E-5</v>
      </c>
      <c r="E51" s="9">
        <v>6.8237234318974903E-3</v>
      </c>
      <c r="F51" s="9">
        <v>1.6898901167294866E-9</v>
      </c>
      <c r="G51" s="9">
        <v>7.7477454519009302E-3</v>
      </c>
      <c r="H51" s="9">
        <v>6.5545031213698479E-7</v>
      </c>
      <c r="I51" s="9">
        <v>7.1057134636420896E-2</v>
      </c>
      <c r="J51" s="9">
        <v>2.7135615225382104E-5</v>
      </c>
      <c r="K51" s="9">
        <v>1.104980611037288</v>
      </c>
      <c r="L51" s="9">
        <v>0.81266055780914437</v>
      </c>
      <c r="M51" s="9">
        <v>5.0668394214370499E-2</v>
      </c>
      <c r="N51" s="9">
        <v>5.0954818142656677E-10</v>
      </c>
      <c r="O51" s="9">
        <v>0.524301608571902</v>
      </c>
      <c r="P51" s="9">
        <v>0.3091667918944675</v>
      </c>
      <c r="Q51" s="30" t="s">
        <v>306</v>
      </c>
    </row>
    <row r="52" spans="1:17" x14ac:dyDescent="0.3">
      <c r="A52" s="66" t="s">
        <v>390</v>
      </c>
      <c r="B52" s="30" t="s">
        <v>249</v>
      </c>
      <c r="C52" s="9">
        <v>6.4450603721609906E-2</v>
      </c>
      <c r="D52" s="9">
        <v>1.1151783903140533E-3</v>
      </c>
      <c r="E52" s="9">
        <v>1.2707086058071E-3</v>
      </c>
      <c r="F52" s="9">
        <v>4.5139856434617265E-5</v>
      </c>
      <c r="G52" s="9">
        <v>4.4366336425092301E-2</v>
      </c>
      <c r="H52" s="9">
        <v>7.7209765540478092E-2</v>
      </c>
      <c r="I52" s="9">
        <v>7.0694563880118501E-3</v>
      </c>
      <c r="J52" s="9">
        <v>5.1594240448816775E-3</v>
      </c>
      <c r="K52" s="9">
        <v>6.8505024798307695E-2</v>
      </c>
      <c r="L52" s="9">
        <v>5.4675920482138984E-5</v>
      </c>
      <c r="M52" s="9">
        <v>0.18034690772419401</v>
      </c>
      <c r="N52" s="9">
        <v>9.3930214022444058E-2</v>
      </c>
      <c r="O52" s="9">
        <v>1.4344048812814703</v>
      </c>
      <c r="P52" s="9">
        <v>0.6428733646541811</v>
      </c>
      <c r="Q52" s="30" t="s">
        <v>306</v>
      </c>
    </row>
    <row r="53" spans="1:17" x14ac:dyDescent="0.3">
      <c r="A53" s="66" t="s">
        <v>48</v>
      </c>
      <c r="B53" s="30" t="s">
        <v>231</v>
      </c>
      <c r="C53" s="9">
        <v>0.44254394379804901</v>
      </c>
      <c r="D53" s="9">
        <v>2.5193376064841955E-2</v>
      </c>
      <c r="E53" s="9">
        <v>8.9715306801971303E-2</v>
      </c>
      <c r="F53" s="9">
        <v>7.0101215876583467E-7</v>
      </c>
      <c r="G53" s="9">
        <v>1.1987927980092663</v>
      </c>
      <c r="H53" s="9">
        <v>0.70777991789132577</v>
      </c>
      <c r="I53" s="9">
        <v>0.101101863864355</v>
      </c>
      <c r="J53" s="9">
        <v>1.7695955811802833E-11</v>
      </c>
      <c r="K53" s="9">
        <v>6.4072629202812398E-2</v>
      </c>
      <c r="L53" s="9">
        <v>0</v>
      </c>
      <c r="M53" s="9">
        <v>0.28562410562269602</v>
      </c>
      <c r="N53" s="9">
        <v>4.6518344731794059E-14</v>
      </c>
      <c r="O53" s="9">
        <v>0.15531165693846799</v>
      </c>
      <c r="P53" s="9">
        <v>3.5107327859162929E-5</v>
      </c>
      <c r="Q53" s="30" t="s">
        <v>306</v>
      </c>
    </row>
    <row r="54" spans="1:17" x14ac:dyDescent="0.3">
      <c r="A54" s="66" t="s">
        <v>56</v>
      </c>
      <c r="B54" s="30" t="s">
        <v>231</v>
      </c>
      <c r="C54" s="9">
        <v>0.61487419634469498</v>
      </c>
      <c r="D54" s="9">
        <v>0.29722644266442688</v>
      </c>
      <c r="E54" s="9">
        <v>0.11497612010644399</v>
      </c>
      <c r="F54" s="9">
        <v>2.451437602912776E-6</v>
      </c>
      <c r="G54" s="9">
        <v>0.36579725332776702</v>
      </c>
      <c r="H54" s="9">
        <v>8.3058015069880531E-2</v>
      </c>
      <c r="I54" s="9">
        <v>0.11700148373123399</v>
      </c>
      <c r="J54" s="9">
        <v>3.3288372058848381E-11</v>
      </c>
      <c r="K54" s="9">
        <v>8.6098811695477701E-2</v>
      </c>
      <c r="L54" s="9">
        <v>0</v>
      </c>
      <c r="M54" s="9">
        <v>0.36344248424685399</v>
      </c>
      <c r="N54" s="9">
        <v>1.1442269634120983E-5</v>
      </c>
      <c r="O54" s="9">
        <v>0.22051404701899999</v>
      </c>
      <c r="P54" s="9">
        <v>2.4691620789502045E-3</v>
      </c>
      <c r="Q54" s="30" t="s">
        <v>306</v>
      </c>
    </row>
    <row r="55" spans="1:17" x14ac:dyDescent="0.3">
      <c r="A55" s="66" t="s">
        <v>54</v>
      </c>
      <c r="B55" s="30" t="s">
        <v>231</v>
      </c>
      <c r="C55" s="9">
        <v>0.48435507282990897</v>
      </c>
      <c r="D55" s="9">
        <v>8.0869870770913233E-2</v>
      </c>
      <c r="E55" s="9">
        <v>0.132669114696055</v>
      </c>
      <c r="F55" s="9">
        <v>2.1094584098602098E-5</v>
      </c>
      <c r="G55" s="9">
        <v>1.1256649161912267</v>
      </c>
      <c r="H55" s="9">
        <v>0.81018652294496252</v>
      </c>
      <c r="I55" s="9">
        <v>9.3087700386859207E-2</v>
      </c>
      <c r="J55" s="9">
        <v>2.1094984647973547E-9</v>
      </c>
      <c r="K55" s="9">
        <v>8.2877003111346603E-2</v>
      </c>
      <c r="L55" s="9">
        <v>0</v>
      </c>
      <c r="M55" s="9">
        <v>0.23112423351606101</v>
      </c>
      <c r="N55" s="9">
        <v>2.560862154554755E-7</v>
      </c>
      <c r="O55" s="9">
        <v>0.27160596293626199</v>
      </c>
      <c r="P55" s="9">
        <v>3.2441246796502954E-3</v>
      </c>
      <c r="Q55" s="30" t="s">
        <v>306</v>
      </c>
    </row>
    <row r="56" spans="1:17" x14ac:dyDescent="0.3">
      <c r="A56" s="66" t="s">
        <v>118</v>
      </c>
      <c r="B56" s="30" t="s">
        <v>238</v>
      </c>
      <c r="C56" s="9">
        <v>0.44312373587284398</v>
      </c>
      <c r="D56" s="9">
        <v>8.8179375235300617E-2</v>
      </c>
      <c r="E56" s="9">
        <v>0.22819639394779601</v>
      </c>
      <c r="F56" s="9">
        <v>4.3822553233838768E-3</v>
      </c>
      <c r="G56" s="9">
        <v>0.30610361132497599</v>
      </c>
      <c r="H56" s="9">
        <v>5.1167792172234439E-2</v>
      </c>
      <c r="I56" s="9">
        <v>0.76367813058242295</v>
      </c>
      <c r="J56" s="9">
        <v>0.63259276591971247</v>
      </c>
      <c r="K56" s="9">
        <v>0.76314987486879504</v>
      </c>
      <c r="L56" s="9">
        <v>0.5240885090959615</v>
      </c>
      <c r="M56" s="9">
        <v>0.40769463553510898</v>
      </c>
      <c r="N56" s="9">
        <v>3.033396733946625E-2</v>
      </c>
      <c r="O56" s="9">
        <v>1.7158071819261462</v>
      </c>
      <c r="P56" s="9">
        <v>0.33035184211741309</v>
      </c>
      <c r="Q56" s="30" t="s">
        <v>306</v>
      </c>
    </row>
    <row r="57" spans="1:17" x14ac:dyDescent="0.3">
      <c r="A57" s="66" t="s">
        <v>216</v>
      </c>
      <c r="B57" s="30" t="s">
        <v>252</v>
      </c>
      <c r="C57" s="9">
        <v>0.58845882201451305</v>
      </c>
      <c r="D57" s="9">
        <v>4.1489645722893154E-2</v>
      </c>
      <c r="E57" s="9">
        <v>0.41214860628423999</v>
      </c>
      <c r="F57" s="9">
        <v>4.624232254866889E-2</v>
      </c>
      <c r="G57" s="9">
        <v>0.88953874583404002</v>
      </c>
      <c r="H57" s="9">
        <v>0.7258734291430029</v>
      </c>
      <c r="I57" s="9">
        <v>0.76468372213691005</v>
      </c>
      <c r="J57" s="9">
        <v>0.38104134356432529</v>
      </c>
      <c r="K57" s="9">
        <v>0.90438525122883895</v>
      </c>
      <c r="L57" s="9">
        <v>0.63454277404840809</v>
      </c>
      <c r="M57" s="9">
        <v>0.74168030293416098</v>
      </c>
      <c r="N57" s="9">
        <v>0.14698245486309591</v>
      </c>
      <c r="O57" s="9">
        <v>0.99091655164386006</v>
      </c>
      <c r="P57" s="9">
        <v>0.97820197569914502</v>
      </c>
      <c r="Q57" s="30" t="s">
        <v>306</v>
      </c>
    </row>
    <row r="58" spans="1:17" x14ac:dyDescent="0.3">
      <c r="A58" s="66" t="s">
        <v>161</v>
      </c>
      <c r="B58" s="30" t="s">
        <v>259</v>
      </c>
      <c r="C58" s="9">
        <v>8.3363135022262197E-2</v>
      </c>
      <c r="D58" s="9">
        <v>0</v>
      </c>
      <c r="E58" s="9">
        <v>0.179173074259631</v>
      </c>
      <c r="F58" s="9">
        <v>3.665831299021205E-4</v>
      </c>
      <c r="G58" s="9">
        <v>0.222927214017488</v>
      </c>
      <c r="H58" s="9">
        <v>7.3512067147118998E-5</v>
      </c>
      <c r="I58" s="9">
        <v>0.30216928430198498</v>
      </c>
      <c r="J58" s="9">
        <v>1.8303405365801551E-3</v>
      </c>
      <c r="K58" s="9">
        <v>0.25939211927359301</v>
      </c>
      <c r="L58" s="9">
        <v>9.5545712452960174E-8</v>
      </c>
      <c r="M58" s="9">
        <v>0.226334397404651</v>
      </c>
      <c r="N58" s="9">
        <v>1.1420560191988116E-6</v>
      </c>
      <c r="O58" s="9">
        <v>0.45885135078233003</v>
      </c>
      <c r="P58" s="9">
        <v>3.5707820870418905E-2</v>
      </c>
      <c r="Q58" s="30" t="s">
        <v>306</v>
      </c>
    </row>
    <row r="59" spans="1:17" x14ac:dyDescent="0.3">
      <c r="A59" s="66" t="s">
        <v>209</v>
      </c>
      <c r="B59" s="30" t="s">
        <v>247</v>
      </c>
      <c r="C59" s="9">
        <v>2.0445500868074009</v>
      </c>
      <c r="D59" s="9">
        <v>6.4087880042342782E-3</v>
      </c>
      <c r="E59" s="9">
        <v>0.62825088826487197</v>
      </c>
      <c r="F59" s="9">
        <v>0.41131504343234282</v>
      </c>
      <c r="G59" s="9">
        <v>0.48625498019994801</v>
      </c>
      <c r="H59" s="9">
        <v>5.622456648793972E-2</v>
      </c>
      <c r="I59" s="9">
        <v>1.6855496112123061</v>
      </c>
      <c r="J59" s="9">
        <v>0.11483784168071676</v>
      </c>
      <c r="K59" s="9">
        <v>0.56372077998367898</v>
      </c>
      <c r="L59" s="9">
        <v>2.5420242647739899E-2</v>
      </c>
      <c r="M59" s="9">
        <v>0.66517798447188703</v>
      </c>
      <c r="N59" s="9">
        <v>9.8734486770666985E-2</v>
      </c>
      <c r="O59" s="9">
        <v>1.1190079990625879</v>
      </c>
      <c r="P59" s="9">
        <v>0.72226971234108162</v>
      </c>
      <c r="Q59" s="30" t="s">
        <v>306</v>
      </c>
    </row>
    <row r="60" spans="1:17" x14ac:dyDescent="0.3">
      <c r="A60" s="66" t="s">
        <v>146</v>
      </c>
      <c r="B60" s="30" t="s">
        <v>244</v>
      </c>
      <c r="C60" s="9">
        <v>0.26054753583842899</v>
      </c>
      <c r="D60" s="9">
        <v>8.8632582216541245E-4</v>
      </c>
      <c r="E60" s="9">
        <v>7.5969128313807296E-2</v>
      </c>
      <c r="F60" s="9">
        <v>7.367215115738901E-7</v>
      </c>
      <c r="G60" s="9">
        <v>5.7194110402769997E-2</v>
      </c>
      <c r="H60" s="9">
        <v>1.2601364396402914E-11</v>
      </c>
      <c r="I60" s="9">
        <v>0.103066976647255</v>
      </c>
      <c r="J60" s="9">
        <v>1.6936055017291451E-6</v>
      </c>
      <c r="K60" s="9">
        <v>0.110304760401071</v>
      </c>
      <c r="L60" s="9">
        <v>4.3389625226097905E-11</v>
      </c>
      <c r="M60" s="9">
        <v>5.1147622126584698E-2</v>
      </c>
      <c r="N60" s="9">
        <v>0</v>
      </c>
      <c r="O60" s="9">
        <v>0.40689847968290999</v>
      </c>
      <c r="P60" s="9">
        <v>8.9409008327950845E-3</v>
      </c>
      <c r="Q60" s="30" t="s">
        <v>306</v>
      </c>
    </row>
    <row r="61" spans="1:17" x14ac:dyDescent="0.3">
      <c r="A61" s="66" t="s">
        <v>383</v>
      </c>
      <c r="B61" s="30" t="s">
        <v>238</v>
      </c>
      <c r="C61" s="9">
        <v>0.111136438071872</v>
      </c>
      <c r="D61" s="9">
        <v>3.0872031442363834E-7</v>
      </c>
      <c r="E61" s="9">
        <v>0.118365597472982</v>
      </c>
      <c r="F61" s="9">
        <v>1.8747748724678992E-5</v>
      </c>
      <c r="G61" s="9">
        <v>0.15835842724083601</v>
      </c>
      <c r="H61" s="9">
        <v>1.3763435427321946E-3</v>
      </c>
      <c r="I61" s="9">
        <v>9.6732111289969697E-2</v>
      </c>
      <c r="J61" s="9">
        <v>2.6787604889833005E-7</v>
      </c>
      <c r="K61" s="9">
        <v>0.256422973133764</v>
      </c>
      <c r="L61" s="9">
        <v>1.4930787597544626E-4</v>
      </c>
      <c r="M61" s="9">
        <v>9.7674487901807702E-2</v>
      </c>
      <c r="N61" s="9">
        <v>1.340305644248474E-11</v>
      </c>
      <c r="O61" s="9">
        <v>0.73909963206942797</v>
      </c>
      <c r="P61" s="9">
        <v>0.52337619434482674</v>
      </c>
      <c r="Q61" s="30" t="s">
        <v>306</v>
      </c>
    </row>
    <row r="62" spans="1:17" x14ac:dyDescent="0.3">
      <c r="A62" s="66" t="s">
        <v>80</v>
      </c>
      <c r="B62" s="30" t="s">
        <v>236</v>
      </c>
      <c r="C62" s="9">
        <v>0.28135920357536398</v>
      </c>
      <c r="D62" s="9">
        <v>1.3370210650842651E-6</v>
      </c>
      <c r="E62" s="9">
        <v>0.32286924349649998</v>
      </c>
      <c r="F62" s="9">
        <v>9.3667382298013857E-3</v>
      </c>
      <c r="G62" s="9">
        <v>0.432100067960069</v>
      </c>
      <c r="H62" s="9">
        <v>8.0754869048640376E-3</v>
      </c>
      <c r="I62" s="9">
        <v>0.66138121962946095</v>
      </c>
      <c r="J62" s="9">
        <v>0.15691144167647142</v>
      </c>
      <c r="K62" s="9">
        <v>0.36449770135692799</v>
      </c>
      <c r="L62" s="9">
        <v>4.4247106881778464E-6</v>
      </c>
      <c r="M62" s="9">
        <v>0.46012997246598802</v>
      </c>
      <c r="N62" s="9">
        <v>2.2816912001644152E-4</v>
      </c>
      <c r="O62" s="9">
        <v>0.566741809538575</v>
      </c>
      <c r="P62" s="9">
        <v>0.18712344574975204</v>
      </c>
      <c r="Q62" s="30" t="s">
        <v>306</v>
      </c>
    </row>
    <row r="63" spans="1:17" x14ac:dyDescent="0.3">
      <c r="A63" s="66" t="s">
        <v>207</v>
      </c>
      <c r="B63" s="30" t="s">
        <v>250</v>
      </c>
      <c r="C63" s="9">
        <v>0.79404514606610599</v>
      </c>
      <c r="D63" s="9">
        <v>0.43937258694276227</v>
      </c>
      <c r="E63" s="9">
        <v>0.71145203405198798</v>
      </c>
      <c r="F63" s="9">
        <v>0.43615406856738481</v>
      </c>
      <c r="G63" s="9">
        <v>0.75975115134501203</v>
      </c>
      <c r="H63" s="9">
        <v>0.42021420541098231</v>
      </c>
      <c r="I63" s="9">
        <v>0.93004150906859895</v>
      </c>
      <c r="J63" s="9">
        <v>0.8235045675093805</v>
      </c>
      <c r="K63" s="9">
        <v>1.0588971679450669</v>
      </c>
      <c r="L63" s="9">
        <v>0.8179809024325817</v>
      </c>
      <c r="M63" s="9">
        <v>0.41634727500601498</v>
      </c>
      <c r="N63" s="9">
        <v>6.2385321857816312E-4</v>
      </c>
      <c r="O63" s="9">
        <v>0.38018351040864101</v>
      </c>
      <c r="P63" s="9">
        <v>2.8293173097408975E-3</v>
      </c>
      <c r="Q63" s="30" t="s">
        <v>306</v>
      </c>
    </row>
    <row r="64" spans="1:17" x14ac:dyDescent="0.3">
      <c r="A64" s="66" t="s">
        <v>293</v>
      </c>
      <c r="B64" s="30" t="s">
        <v>247</v>
      </c>
      <c r="C64" s="9">
        <v>0.182366477612454</v>
      </c>
      <c r="D64" s="9">
        <v>1.0160619742238808E-6</v>
      </c>
      <c r="E64" s="9">
        <v>0.25809691520093098</v>
      </c>
      <c r="F64" s="9">
        <v>7.7347331021502264E-3</v>
      </c>
      <c r="G64" s="9">
        <v>0.94615047543676301</v>
      </c>
      <c r="H64" s="9">
        <v>0.89584919419043474</v>
      </c>
      <c r="I64" s="9">
        <v>0.26635283748094302</v>
      </c>
      <c r="J64" s="9">
        <v>1.0931907375053562E-3</v>
      </c>
      <c r="K64" s="9">
        <v>0.53022849825311602</v>
      </c>
      <c r="L64" s="9">
        <v>2.4867287963782903E-2</v>
      </c>
      <c r="M64" s="9">
        <v>1.2622022130433239</v>
      </c>
      <c r="N64" s="9">
        <v>0.40678539869695174</v>
      </c>
      <c r="O64" s="9">
        <v>1.1764777920578473</v>
      </c>
      <c r="P64" s="9">
        <v>0.68282931775322631</v>
      </c>
      <c r="Q64" s="30" t="s">
        <v>306</v>
      </c>
    </row>
    <row r="65" spans="1:17" x14ac:dyDescent="0.3">
      <c r="A65" s="66" t="s">
        <v>115</v>
      </c>
      <c r="B65" s="30" t="s">
        <v>240</v>
      </c>
      <c r="C65" s="9">
        <v>7.6957738858633495E-2</v>
      </c>
      <c r="D65" s="9">
        <v>9.1760272713514723E-9</v>
      </c>
      <c r="E65" s="9">
        <v>0.16866456532853599</v>
      </c>
      <c r="F65" s="9">
        <v>6.0611445885205839E-4</v>
      </c>
      <c r="G65" s="9">
        <v>0.29558938493460002</v>
      </c>
      <c r="H65" s="9">
        <v>6.379410687947118E-3</v>
      </c>
      <c r="I65" s="9">
        <v>9.2106461068990605E-2</v>
      </c>
      <c r="J65" s="9">
        <v>1.4000600376962158E-3</v>
      </c>
      <c r="K65" s="9">
        <v>0.307197752163265</v>
      </c>
      <c r="L65" s="9">
        <v>1.5206542947963753E-2</v>
      </c>
      <c r="M65" s="9">
        <v>3.6576387903337815</v>
      </c>
      <c r="N65" s="9">
        <v>6.0711129667989638E-7</v>
      </c>
      <c r="O65" s="9">
        <v>1.8399618861139371</v>
      </c>
      <c r="P65" s="9">
        <v>9.0735579225081797E-2</v>
      </c>
      <c r="Q65" s="30" t="s">
        <v>306</v>
      </c>
    </row>
    <row r="66" spans="1:17" x14ac:dyDescent="0.3">
      <c r="A66" s="66" t="s">
        <v>208</v>
      </c>
      <c r="B66" s="30" t="s">
        <v>250</v>
      </c>
      <c r="C66" s="9">
        <v>0.29267625367314398</v>
      </c>
      <c r="D66" s="9">
        <v>4.6345704265926546E-4</v>
      </c>
      <c r="E66" s="9">
        <v>0.57152069039472297</v>
      </c>
      <c r="F66" s="9">
        <v>0.19828435028090774</v>
      </c>
      <c r="G66" s="9">
        <v>0.67376145095293705</v>
      </c>
      <c r="H66" s="9">
        <v>0.23596679467185466</v>
      </c>
      <c r="I66" s="9">
        <v>0.53399662334887399</v>
      </c>
      <c r="J66" s="9">
        <v>0.12512384578527824</v>
      </c>
      <c r="K66" s="9">
        <v>1.1707787154538849</v>
      </c>
      <c r="L66" s="9">
        <v>0.59787297505466563</v>
      </c>
      <c r="M66" s="9">
        <v>0.25250665550025703</v>
      </c>
      <c r="N66" s="9">
        <v>7.0651095662732644E-6</v>
      </c>
      <c r="O66" s="9">
        <v>0.268524254505565</v>
      </c>
      <c r="P66" s="9">
        <v>1.0850364698374859E-3</v>
      </c>
      <c r="Q66" s="30" t="s">
        <v>306</v>
      </c>
    </row>
    <row r="67" spans="1:17" x14ac:dyDescent="0.3">
      <c r="A67" s="66" t="s">
        <v>104</v>
      </c>
      <c r="B67" s="30" t="s">
        <v>236</v>
      </c>
      <c r="C67" s="9">
        <v>0.57709921833466704</v>
      </c>
      <c r="D67" s="9">
        <v>0.10128181987572116</v>
      </c>
      <c r="E67" s="9">
        <v>0.54585686109789799</v>
      </c>
      <c r="F67" s="9">
        <v>0.1827981402508132</v>
      </c>
      <c r="G67" s="9">
        <v>0.43312843337721002</v>
      </c>
      <c r="H67" s="9">
        <v>4.5096323505100733E-2</v>
      </c>
      <c r="I67" s="9">
        <v>0.66354120098106995</v>
      </c>
      <c r="J67" s="9">
        <v>0.31601148890117892</v>
      </c>
      <c r="K67" s="9">
        <v>0.49114103062515302</v>
      </c>
      <c r="L67" s="9">
        <v>1.363272385804315E-2</v>
      </c>
      <c r="M67" s="9">
        <v>0.45003950641229101</v>
      </c>
      <c r="N67" s="9">
        <v>6.3717107794055705E-3</v>
      </c>
      <c r="O67" s="9">
        <v>0.67406638307879896</v>
      </c>
      <c r="P67" s="9">
        <v>0.39254817738041115</v>
      </c>
      <c r="Q67" s="30" t="s">
        <v>306</v>
      </c>
    </row>
    <row r="68" spans="1:17" x14ac:dyDescent="0.3">
      <c r="A68" s="66" t="s">
        <v>386</v>
      </c>
      <c r="B68" s="30" t="s">
        <v>242</v>
      </c>
      <c r="C68" s="9">
        <v>2.908161083817637</v>
      </c>
      <c r="D68" s="9">
        <v>0.19675813462579816</v>
      </c>
      <c r="E68" s="9">
        <v>7.0064537913406499E-2</v>
      </c>
      <c r="F68" s="9">
        <v>0.11540445622943518</v>
      </c>
      <c r="G68" s="9">
        <v>0.147168611831132</v>
      </c>
      <c r="H68" s="9">
        <v>0.28809820125230645</v>
      </c>
      <c r="I68" s="9">
        <v>0.183711169729568</v>
      </c>
      <c r="J68" s="9">
        <v>1.4074050422532292E-3</v>
      </c>
      <c r="K68" s="9">
        <v>3.4229717327031499E-2</v>
      </c>
      <c r="L68" s="9">
        <v>4.9899407383868777E-8</v>
      </c>
      <c r="M68" s="9">
        <v>3.1126490387332399E-2</v>
      </c>
      <c r="N68" s="9">
        <v>3.1179375314938085E-6</v>
      </c>
      <c r="O68" s="9">
        <v>3.8663949557833602E-2</v>
      </c>
      <c r="P68" s="9">
        <v>6.8280705495955551E-3</v>
      </c>
      <c r="Q68" s="30" t="s">
        <v>306</v>
      </c>
    </row>
    <row r="69" spans="1:17" x14ac:dyDescent="0.3">
      <c r="A69" s="66" t="s">
        <v>140</v>
      </c>
      <c r="B69" s="30" t="s">
        <v>242</v>
      </c>
      <c r="C69" s="9">
        <v>2.6770628434595736</v>
      </c>
      <c r="D69" s="9">
        <v>7.7623032261618929E-3</v>
      </c>
      <c r="E69" s="9">
        <v>0.67004466485634695</v>
      </c>
      <c r="F69" s="9">
        <v>0.43235474332718338</v>
      </c>
      <c r="G69" s="9">
        <v>0.16763118184626599</v>
      </c>
      <c r="H69" s="9">
        <v>2.1146618541292295E-3</v>
      </c>
      <c r="I69" s="9">
        <v>0.42256344045947603</v>
      </c>
      <c r="J69" s="9">
        <v>0.14960235903629959</v>
      </c>
      <c r="K69" s="9">
        <v>4.653504814914224</v>
      </c>
      <c r="L69" s="9">
        <v>2.3459336695452748E-9</v>
      </c>
      <c r="M69" s="9">
        <v>1.8211165032869114</v>
      </c>
      <c r="N69" s="9">
        <v>2.008217060444828E-2</v>
      </c>
      <c r="O69" s="9">
        <v>1.6208508953956176</v>
      </c>
      <c r="P69" s="9">
        <v>0.36515184696987368</v>
      </c>
      <c r="Q69" s="30" t="s">
        <v>306</v>
      </c>
    </row>
    <row r="70" spans="1:17" x14ac:dyDescent="0.3">
      <c r="A70" s="66" t="s">
        <v>427</v>
      </c>
      <c r="B70" s="30" t="s">
        <v>252</v>
      </c>
      <c r="C70" s="9">
        <v>0.61153913658430603</v>
      </c>
      <c r="D70" s="9">
        <v>6.9091247367748965E-2</v>
      </c>
      <c r="E70" s="9">
        <v>0.62106201815110695</v>
      </c>
      <c r="F70" s="9">
        <v>0.26200893493774036</v>
      </c>
      <c r="G70" s="9">
        <v>0.75748365952712804</v>
      </c>
      <c r="H70" s="9">
        <v>0.406526495752907</v>
      </c>
      <c r="I70" s="9">
        <v>0.782735100650365</v>
      </c>
      <c r="J70" s="9">
        <v>0.43413808506411611</v>
      </c>
      <c r="K70" s="9">
        <v>0.44798268293229399</v>
      </c>
      <c r="L70" s="9">
        <v>7.6195047541693928E-4</v>
      </c>
      <c r="M70" s="9">
        <v>0.97101723133796303</v>
      </c>
      <c r="N70" s="9">
        <v>0.88448429433643372</v>
      </c>
      <c r="O70" s="9">
        <v>0.754626827552629</v>
      </c>
      <c r="P70" s="9">
        <v>0.39484806322692578</v>
      </c>
      <c r="Q70" s="30" t="s">
        <v>306</v>
      </c>
    </row>
    <row r="71" spans="1:17" x14ac:dyDescent="0.3">
      <c r="A71" s="66" t="s">
        <v>425</v>
      </c>
      <c r="B71" s="30" t="s">
        <v>250</v>
      </c>
      <c r="C71" s="9">
        <v>0.28750199572888102</v>
      </c>
      <c r="D71" s="9">
        <v>8.672851363027867E-3</v>
      </c>
      <c r="E71" s="9">
        <v>7.3277338600190201E-2</v>
      </c>
      <c r="F71" s="9">
        <v>8.1161468168389206E-7</v>
      </c>
      <c r="G71" s="9">
        <v>0.13763183722731501</v>
      </c>
      <c r="H71" s="9">
        <v>8.0907600105151189E-6</v>
      </c>
      <c r="I71" s="9">
        <v>0.112079111777785</v>
      </c>
      <c r="J71" s="9">
        <v>6.0024723524954027E-7</v>
      </c>
      <c r="K71" s="9">
        <v>0.167804231250956</v>
      </c>
      <c r="L71" s="9">
        <v>1.7171441113461583E-7</v>
      </c>
      <c r="M71" s="9">
        <v>2.6265284196311099E-2</v>
      </c>
      <c r="N71" s="9">
        <v>0</v>
      </c>
      <c r="O71" s="9">
        <v>0.10126497080673801</v>
      </c>
      <c r="P71" s="9">
        <v>8.838507031438958E-5</v>
      </c>
      <c r="Q71" s="30" t="s">
        <v>306</v>
      </c>
    </row>
    <row r="72" spans="1:17" x14ac:dyDescent="0.3">
      <c r="A72" s="66" t="s">
        <v>42</v>
      </c>
      <c r="B72" s="30" t="s">
        <v>231</v>
      </c>
      <c r="C72" s="9">
        <v>0.76211484316273703</v>
      </c>
      <c r="D72" s="9">
        <v>0.36922124470910789</v>
      </c>
      <c r="E72" s="9">
        <v>0.42356329588945502</v>
      </c>
      <c r="F72" s="9">
        <v>4.0632965130538157E-2</v>
      </c>
      <c r="G72" s="9">
        <v>0.22536891416666199</v>
      </c>
      <c r="H72" s="9">
        <v>1.1276383441560789E-5</v>
      </c>
      <c r="I72" s="9">
        <v>1.0613299049386575</v>
      </c>
      <c r="J72" s="9">
        <v>0.87173140960580375</v>
      </c>
      <c r="K72" s="9">
        <v>0.46815549266162598</v>
      </c>
      <c r="L72" s="9">
        <v>1.2774707445746269E-3</v>
      </c>
      <c r="M72" s="9">
        <v>0.14447552995978</v>
      </c>
      <c r="N72" s="9">
        <v>0</v>
      </c>
      <c r="O72" s="9">
        <v>0.33315510331603598</v>
      </c>
      <c r="P72" s="9">
        <v>6.5213068867708834E-4</v>
      </c>
      <c r="Q72" s="30" t="s">
        <v>306</v>
      </c>
    </row>
    <row r="73" spans="1:17" x14ac:dyDescent="0.3">
      <c r="A73" s="66" t="s">
        <v>17</v>
      </c>
      <c r="B73" s="30" t="s">
        <v>263</v>
      </c>
      <c r="C73" s="9">
        <v>0.22889452449418901</v>
      </c>
      <c r="D73" s="9">
        <v>2.8961160136731223E-9</v>
      </c>
      <c r="E73" s="9">
        <v>0.17185912908857801</v>
      </c>
      <c r="F73" s="9">
        <v>2.5020480954873747E-6</v>
      </c>
      <c r="G73" s="9">
        <v>0.161632018820212</v>
      </c>
      <c r="H73" s="9">
        <v>5.5690013711640063E-9</v>
      </c>
      <c r="I73" s="9">
        <v>0.32507448436402397</v>
      </c>
      <c r="J73" s="9">
        <v>3.9500806322090298E-5</v>
      </c>
      <c r="K73" s="9">
        <v>0.34496109341609899</v>
      </c>
      <c r="L73" s="9">
        <v>2.4263626552389894E-8</v>
      </c>
      <c r="M73" s="9">
        <v>0.110930077805992</v>
      </c>
      <c r="N73" s="9">
        <v>0</v>
      </c>
      <c r="O73" s="9">
        <v>0.46480444980563002</v>
      </c>
      <c r="P73" s="9">
        <v>4.188404802602308E-2</v>
      </c>
      <c r="Q73" s="30" t="s">
        <v>306</v>
      </c>
    </row>
    <row r="74" spans="1:17" x14ac:dyDescent="0.3">
      <c r="A74" s="66" t="s">
        <v>163</v>
      </c>
      <c r="B74" s="30" t="s">
        <v>247</v>
      </c>
      <c r="C74" s="9">
        <v>0.21563884259510599</v>
      </c>
      <c r="D74" s="9">
        <v>6.5484291433826058E-8</v>
      </c>
      <c r="E74" s="9">
        <v>0.50947689729424095</v>
      </c>
      <c r="F74" s="9">
        <v>0.14170648870116997</v>
      </c>
      <c r="G74" s="9">
        <v>0.17181966296735701</v>
      </c>
      <c r="H74" s="9">
        <v>4.5028463602214686E-7</v>
      </c>
      <c r="I74" s="9">
        <v>0.17610572356837501</v>
      </c>
      <c r="J74" s="9">
        <v>1.8184184158442918E-9</v>
      </c>
      <c r="K74" s="9">
        <v>1.0186365092725893</v>
      </c>
      <c r="L74" s="9">
        <v>0.9336393094932498</v>
      </c>
      <c r="M74" s="9">
        <v>0.179889736986795</v>
      </c>
      <c r="N74" s="9">
        <v>1.3467138515466104E-10</v>
      </c>
      <c r="O74" s="9">
        <v>0.88446187418163102</v>
      </c>
      <c r="P74" s="9">
        <v>0.69750056127274185</v>
      </c>
      <c r="Q74" s="30" t="s">
        <v>306</v>
      </c>
    </row>
    <row r="75" spans="1:17" x14ac:dyDescent="0.3">
      <c r="A75" s="66" t="s">
        <v>75</v>
      </c>
      <c r="B75" s="30" t="s">
        <v>236</v>
      </c>
      <c r="C75" s="9">
        <v>0.156938149346593</v>
      </c>
      <c r="D75" s="9">
        <v>1.1867107296836821E-10</v>
      </c>
      <c r="E75" s="9">
        <v>0.48540895413471402</v>
      </c>
      <c r="F75" s="9">
        <v>6.5121938261005097E-2</v>
      </c>
      <c r="G75" s="9">
        <v>1.6870160265065306</v>
      </c>
      <c r="H75" s="9">
        <v>0.21366222219763031</v>
      </c>
      <c r="I75" s="9">
        <v>0.42553313857588398</v>
      </c>
      <c r="J75" s="9">
        <v>2.3016408390648113E-2</v>
      </c>
      <c r="K75" s="9">
        <v>0.79268044194044196</v>
      </c>
      <c r="L75" s="9">
        <v>0.41433386012960571</v>
      </c>
      <c r="M75" s="9">
        <v>0.46189807192629301</v>
      </c>
      <c r="N75" s="9">
        <v>3.0305334469266088E-3</v>
      </c>
      <c r="O75" s="9">
        <v>0.85314931626391899</v>
      </c>
      <c r="P75" s="9">
        <v>0.59876817003292859</v>
      </c>
      <c r="Q75" s="30" t="s">
        <v>306</v>
      </c>
    </row>
    <row r="76" spans="1:17" x14ac:dyDescent="0.3">
      <c r="A76" s="66" t="s">
        <v>122</v>
      </c>
      <c r="B76" s="30" t="s">
        <v>235</v>
      </c>
      <c r="C76" s="9">
        <v>2.4283868435409692</v>
      </c>
      <c r="D76" s="9">
        <v>2.9781956492367367E-3</v>
      </c>
      <c r="E76" s="9">
        <v>0.60455470084620899</v>
      </c>
      <c r="F76" s="9">
        <v>0.33022332808316213</v>
      </c>
      <c r="G76" s="9">
        <v>0.20451074264253299</v>
      </c>
      <c r="H76" s="9">
        <v>3.203574072911719E-3</v>
      </c>
      <c r="I76" s="9">
        <v>1.4827293324706825</v>
      </c>
      <c r="J76" s="9">
        <v>0.3724455552785958</v>
      </c>
      <c r="K76" s="9">
        <v>0.85027498284788505</v>
      </c>
      <c r="L76" s="9">
        <v>0.45834720204530011</v>
      </c>
      <c r="M76" s="9">
        <v>0.95775411683882306</v>
      </c>
      <c r="N76" s="9">
        <v>0.83167606912422198</v>
      </c>
      <c r="O76" s="9">
        <v>0.76824441983217295</v>
      </c>
      <c r="P76" s="9">
        <v>0.56578026815339544</v>
      </c>
      <c r="Q76" s="30" t="s">
        <v>306</v>
      </c>
    </row>
    <row r="77" spans="1:17" x14ac:dyDescent="0.3">
      <c r="A77" s="66" t="s">
        <v>9</v>
      </c>
      <c r="B77" s="30" t="s">
        <v>263</v>
      </c>
      <c r="C77" s="9">
        <v>0.92810913434423503</v>
      </c>
      <c r="D77" s="9">
        <v>0.89965207625356458</v>
      </c>
      <c r="E77" s="9">
        <v>0.28779974826920102</v>
      </c>
      <c r="F77" s="9">
        <v>0.14587251508179644</v>
      </c>
      <c r="G77" s="9">
        <v>1.49799449951343E-2</v>
      </c>
      <c r="H77" s="9">
        <v>1.418081281267769E-2</v>
      </c>
      <c r="I77" s="9">
        <v>7.6422701147217498E-2</v>
      </c>
      <c r="J77" s="9">
        <v>2.6628448052311571E-3</v>
      </c>
      <c r="K77" s="9">
        <v>8.20099278436838E-2</v>
      </c>
      <c r="L77" s="9">
        <v>5.4373722374922995E-4</v>
      </c>
      <c r="M77" s="9">
        <v>4.6486644593682701E-2</v>
      </c>
      <c r="N77" s="9">
        <v>5.961103708935811E-2</v>
      </c>
      <c r="O77" s="9">
        <v>3.1042229270075827</v>
      </c>
      <c r="P77" s="9">
        <v>0.16180934792606583</v>
      </c>
      <c r="Q77" s="30" t="s">
        <v>306</v>
      </c>
    </row>
    <row r="78" spans="1:17" x14ac:dyDescent="0.3">
      <c r="A78" s="66" t="s">
        <v>25</v>
      </c>
      <c r="B78" s="30" t="s">
        <v>254</v>
      </c>
      <c r="C78" s="9">
        <v>0.53042382404045296</v>
      </c>
      <c r="D78" s="9">
        <v>1.1789879098353828E-2</v>
      </c>
      <c r="E78" s="9">
        <v>0.78051942141422304</v>
      </c>
      <c r="F78" s="9">
        <v>0.57836492856467436</v>
      </c>
      <c r="G78" s="9">
        <v>0.44379589174554701</v>
      </c>
      <c r="H78" s="9">
        <v>8.2247598648614861E-3</v>
      </c>
      <c r="I78" s="9">
        <v>0.40583910890145303</v>
      </c>
      <c r="J78" s="9">
        <v>1.7398452736503422E-3</v>
      </c>
      <c r="K78" s="9">
        <v>0.288105281549554</v>
      </c>
      <c r="L78" s="9">
        <v>4.4337677973516065E-10</v>
      </c>
      <c r="M78" s="9">
        <v>0.17175860419406899</v>
      </c>
      <c r="N78" s="9">
        <v>0</v>
      </c>
      <c r="O78" s="9">
        <v>0.58724092103256897</v>
      </c>
      <c r="P78" s="9">
        <v>9.3707678180309339E-2</v>
      </c>
      <c r="Q78" s="30" t="s">
        <v>306</v>
      </c>
    </row>
    <row r="79" spans="1:17" x14ac:dyDescent="0.3">
      <c r="A79" s="66" t="s">
        <v>190</v>
      </c>
      <c r="B79" s="30" t="s">
        <v>268</v>
      </c>
      <c r="C79" s="9">
        <v>0.229545846167891</v>
      </c>
      <c r="D79" s="9">
        <v>5.8399351998694726E-7</v>
      </c>
      <c r="E79" s="9">
        <v>0.28934649704876397</v>
      </c>
      <c r="F79" s="9">
        <v>2.1080451019696023E-2</v>
      </c>
      <c r="G79" s="9">
        <v>0.55468032461019601</v>
      </c>
      <c r="H79" s="9">
        <v>0.10601845536515486</v>
      </c>
      <c r="I79" s="9">
        <v>0.41633557921845699</v>
      </c>
      <c r="J79" s="9">
        <v>1.4320277867203801E-2</v>
      </c>
      <c r="K79" s="9">
        <v>2.458624184088035</v>
      </c>
      <c r="L79" s="9">
        <v>7.5677517634153979E-5</v>
      </c>
      <c r="M79" s="9">
        <v>2.0879533861414528</v>
      </c>
      <c r="N79" s="9">
        <v>3.8775509663750984E-3</v>
      </c>
      <c r="O79" s="9">
        <v>1.5608771079676909</v>
      </c>
      <c r="P79" s="9">
        <v>0.1491417545187349</v>
      </c>
      <c r="Q79" s="30" t="s">
        <v>306</v>
      </c>
    </row>
    <row r="80" spans="1:17" x14ac:dyDescent="0.3">
      <c r="A80" s="66" t="s">
        <v>78</v>
      </c>
      <c r="B80" s="30" t="s">
        <v>232</v>
      </c>
      <c r="C80" s="9">
        <v>0.207171405121018</v>
      </c>
      <c r="D80" s="9">
        <v>6.6597590712147436E-6</v>
      </c>
      <c r="E80" s="9">
        <v>0.26712939001616598</v>
      </c>
      <c r="F80" s="9">
        <v>4.1172717521420488E-4</v>
      </c>
      <c r="G80" s="9">
        <v>0.14587033612075301</v>
      </c>
      <c r="H80" s="9">
        <v>4.1119062288430541E-7</v>
      </c>
      <c r="I80" s="9">
        <v>0.52112544385194204</v>
      </c>
      <c r="J80" s="9">
        <v>4.8304451134274839E-2</v>
      </c>
      <c r="K80" s="9">
        <v>0.61798222363767397</v>
      </c>
      <c r="L80" s="9">
        <v>2.0747642089100404E-2</v>
      </c>
      <c r="M80" s="9">
        <v>0.12205868384236999</v>
      </c>
      <c r="N80" s="9">
        <v>0</v>
      </c>
      <c r="O80" s="9">
        <v>0.46581466031413499</v>
      </c>
      <c r="P80" s="9">
        <v>6.6374882498267285E-2</v>
      </c>
      <c r="Q80" s="30" t="s">
        <v>306</v>
      </c>
    </row>
    <row r="81" spans="1:17" x14ac:dyDescent="0.3">
      <c r="A81" s="66" t="s">
        <v>117</v>
      </c>
      <c r="B81" s="30" t="s">
        <v>240</v>
      </c>
      <c r="C81" s="9">
        <v>2.0885628879915927</v>
      </c>
      <c r="D81" s="9">
        <v>3.5019931355550149E-2</v>
      </c>
      <c r="E81" s="9">
        <v>0.80743172724772005</v>
      </c>
      <c r="F81" s="9">
        <v>0.68570092191862986</v>
      </c>
      <c r="G81" s="9">
        <v>0.27029065331519297</v>
      </c>
      <c r="H81" s="9">
        <v>2.0204317684072715E-3</v>
      </c>
      <c r="I81" s="9">
        <v>1.5934116261820459</v>
      </c>
      <c r="J81" s="9">
        <v>0.33627239858470592</v>
      </c>
      <c r="K81" s="9">
        <v>1.1931116648378208</v>
      </c>
      <c r="L81" s="9">
        <v>0.55743909102884293</v>
      </c>
      <c r="M81" s="9">
        <v>0.134953401683921</v>
      </c>
      <c r="N81" s="9">
        <v>3.0531133177191805E-14</v>
      </c>
      <c r="O81" s="9">
        <v>0.71122912570562502</v>
      </c>
      <c r="P81" s="9">
        <v>0.29855605492293247</v>
      </c>
      <c r="Q81" s="30" t="s">
        <v>306</v>
      </c>
    </row>
    <row r="82" spans="1:17" x14ac:dyDescent="0.3">
      <c r="A82" s="66" t="s">
        <v>401</v>
      </c>
      <c r="B82" s="30" t="s">
        <v>250</v>
      </c>
      <c r="C82" s="9">
        <v>6.6522287759611803E-2</v>
      </c>
      <c r="D82" s="9">
        <v>0</v>
      </c>
      <c r="E82" s="9">
        <v>0.70559212437094898</v>
      </c>
      <c r="F82" s="9">
        <v>0.43099457683270248</v>
      </c>
      <c r="G82" s="9">
        <v>0.841279030572604</v>
      </c>
      <c r="H82" s="9">
        <v>0.64661482131417347</v>
      </c>
      <c r="I82" s="9">
        <v>0.13547772447534301</v>
      </c>
      <c r="J82" s="9">
        <v>2.4438194875520125E-6</v>
      </c>
      <c r="K82" s="9">
        <v>0.58473360363096105</v>
      </c>
      <c r="L82" s="9">
        <v>0.10915763536523049</v>
      </c>
      <c r="M82" s="9">
        <v>0.15865146209101599</v>
      </c>
      <c r="N82" s="9">
        <v>7.8148598703364769E-13</v>
      </c>
      <c r="O82" s="9">
        <v>0.61378393955126198</v>
      </c>
      <c r="P82" s="9">
        <v>0.20815578317839412</v>
      </c>
      <c r="Q82" s="30" t="s">
        <v>306</v>
      </c>
    </row>
    <row r="83" spans="1:17" x14ac:dyDescent="0.3">
      <c r="A83" s="66" t="s">
        <v>191</v>
      </c>
      <c r="B83" s="30" t="s">
        <v>242</v>
      </c>
      <c r="C83" s="9">
        <v>2.8646356458696801E-2</v>
      </c>
      <c r="D83" s="9">
        <v>4.1254269796953125E-6</v>
      </c>
      <c r="E83" s="9">
        <v>0.106960089929007</v>
      </c>
      <c r="F83" s="9">
        <v>1.3337437786626882E-3</v>
      </c>
      <c r="G83" s="9">
        <v>0.31846976704923602</v>
      </c>
      <c r="H83" s="9">
        <v>7.9665630770330731E-2</v>
      </c>
      <c r="I83" s="9">
        <v>1.1409504090561213</v>
      </c>
      <c r="J83" s="9">
        <v>0.8336737626611207</v>
      </c>
      <c r="K83" s="9">
        <v>0.12975995067388099</v>
      </c>
      <c r="L83" s="9">
        <v>1.7269932319197157E-4</v>
      </c>
      <c r="M83" s="9">
        <v>0.17218626085431901</v>
      </c>
      <c r="N83" s="9">
        <v>1.0793029284041911E-3</v>
      </c>
      <c r="O83" s="9">
        <v>0.41828613536676201</v>
      </c>
      <c r="P83" s="9">
        <v>0.19388358317158327</v>
      </c>
      <c r="Q83" s="30" t="s">
        <v>306</v>
      </c>
    </row>
    <row r="84" spans="1:17" x14ac:dyDescent="0.3">
      <c r="A84" s="66" t="s">
        <v>395</v>
      </c>
      <c r="B84" s="30" t="s">
        <v>228</v>
      </c>
      <c r="C84" s="9">
        <v>0.98464664551480996</v>
      </c>
      <c r="D84" s="9">
        <v>0.97231468595647141</v>
      </c>
      <c r="E84" s="9">
        <v>0.52771165362984696</v>
      </c>
      <c r="F84" s="9">
        <v>0.11255229293165747</v>
      </c>
      <c r="G84" s="9">
        <v>0.60069465309232795</v>
      </c>
      <c r="H84" s="9">
        <v>9.5463478840910332E-2</v>
      </c>
      <c r="I84" s="9">
        <v>1.8742891263519064</v>
      </c>
      <c r="J84" s="9">
        <v>8.2874638639870213E-2</v>
      </c>
      <c r="K84" s="9">
        <v>0.32471620874690998</v>
      </c>
      <c r="L84" s="9">
        <v>5.7637240991059713E-7</v>
      </c>
      <c r="M84" s="9">
        <v>1.1745829814826223</v>
      </c>
      <c r="N84" s="9">
        <v>0.47265595418905881</v>
      </c>
      <c r="O84" s="9">
        <v>0.31452639953841899</v>
      </c>
      <c r="P84" s="9">
        <v>2.1278160453941486E-2</v>
      </c>
      <c r="Q84" s="30" t="s">
        <v>306</v>
      </c>
    </row>
    <row r="85" spans="1:17" x14ac:dyDescent="0.3">
      <c r="A85" s="66" t="s">
        <v>76</v>
      </c>
      <c r="B85" s="30" t="s">
        <v>257</v>
      </c>
      <c r="C85" s="9">
        <v>0.145019043306745</v>
      </c>
      <c r="D85" s="9">
        <v>3.1295929736607775E-8</v>
      </c>
      <c r="E85" s="9">
        <v>7.3746587818221798E-2</v>
      </c>
      <c r="F85" s="9">
        <v>2.1622022561285092E-7</v>
      </c>
      <c r="G85" s="9">
        <v>7.5200085807019396E-2</v>
      </c>
      <c r="H85" s="9">
        <v>1.0872618361190689E-9</v>
      </c>
      <c r="I85" s="9">
        <v>0.16086362259296799</v>
      </c>
      <c r="J85" s="9">
        <v>6.8204833582385938E-5</v>
      </c>
      <c r="K85" s="9">
        <v>0.16321575975240801</v>
      </c>
      <c r="L85" s="9">
        <v>4.6374015738592789E-13</v>
      </c>
      <c r="M85" s="9">
        <v>7.2269221141385204E-2</v>
      </c>
      <c r="N85" s="9">
        <v>0</v>
      </c>
      <c r="O85" s="9">
        <v>0.75761795646619701</v>
      </c>
      <c r="P85" s="9">
        <v>0.38001410404203739</v>
      </c>
      <c r="Q85" s="30" t="s">
        <v>306</v>
      </c>
    </row>
    <row r="86" spans="1:17" x14ac:dyDescent="0.3">
      <c r="A86" s="66" t="s">
        <v>30</v>
      </c>
      <c r="B86" s="30" t="s">
        <v>264</v>
      </c>
      <c r="C86" s="9">
        <v>5.5781876023168309</v>
      </c>
      <c r="D86" s="9">
        <v>8.3543122739088482E-2</v>
      </c>
      <c r="E86" s="9">
        <v>0.38051040924944501</v>
      </c>
      <c r="F86" s="9">
        <v>0.39356450690514466</v>
      </c>
      <c r="G86" s="9">
        <v>0.19643328278282399</v>
      </c>
      <c r="H86" s="9">
        <v>7.7909981051771826E-2</v>
      </c>
      <c r="I86" s="9">
        <v>16.121818814702163</v>
      </c>
      <c r="J86" s="9">
        <v>1.5823405983291461E-2</v>
      </c>
      <c r="K86" s="9">
        <v>1.6542002696360985</v>
      </c>
      <c r="L86" s="9">
        <v>0.58141741626183141</v>
      </c>
      <c r="M86" s="9">
        <v>0.83939910766851999</v>
      </c>
      <c r="N86" s="9">
        <v>0.86033889192866819</v>
      </c>
      <c r="O86" s="9">
        <v>0.19118824740450099</v>
      </c>
      <c r="P86" s="9">
        <v>0.45346790881754917</v>
      </c>
      <c r="Q86" s="30" t="s">
        <v>306</v>
      </c>
    </row>
    <row r="87" spans="1:17" x14ac:dyDescent="0.3">
      <c r="A87" s="66" t="s">
        <v>73</v>
      </c>
      <c r="B87" s="30" t="s">
        <v>256</v>
      </c>
      <c r="C87" s="9">
        <v>4.1388533040498797E-2</v>
      </c>
      <c r="D87" s="9">
        <v>0</v>
      </c>
      <c r="E87" s="9">
        <v>0.35115251937094399</v>
      </c>
      <c r="F87" s="9">
        <v>3.1955685898140684E-2</v>
      </c>
      <c r="G87" s="9">
        <v>0.24644449293527099</v>
      </c>
      <c r="H87" s="9">
        <v>2.7004577420919329E-4</v>
      </c>
      <c r="I87" s="9">
        <v>0.16162767625521701</v>
      </c>
      <c r="J87" s="9">
        <v>5.2016321929748699E-6</v>
      </c>
      <c r="K87" s="9">
        <v>0.13245865951062299</v>
      </c>
      <c r="L87" s="9">
        <v>5.6233054468446397E-7</v>
      </c>
      <c r="M87" s="9">
        <v>7.0206608682019597E-2</v>
      </c>
      <c r="N87" s="9">
        <v>0</v>
      </c>
      <c r="O87" s="9">
        <v>0.37533007472690499</v>
      </c>
      <c r="P87" s="9">
        <v>2.4341185112891628E-2</v>
      </c>
      <c r="Q87" s="30" t="s">
        <v>306</v>
      </c>
    </row>
    <row r="88" spans="1:17" x14ac:dyDescent="0.3">
      <c r="A88" s="66" t="s">
        <v>380</v>
      </c>
      <c r="B88" s="30" t="s">
        <v>231</v>
      </c>
      <c r="C88" s="9">
        <v>0.100740196091546</v>
      </c>
      <c r="D88" s="9">
        <v>5.2764634597244342E-3</v>
      </c>
      <c r="E88" s="9">
        <v>1.1017493937252E-2</v>
      </c>
      <c r="F88" s="9">
        <v>7.8326234387304794E-13</v>
      </c>
      <c r="G88" s="9">
        <v>2.96626655797189E-3</v>
      </c>
      <c r="H88" s="9">
        <v>7.1164174553217663E-10</v>
      </c>
      <c r="I88" s="9">
        <v>6.3487418767211895E-2</v>
      </c>
      <c r="J88" s="9">
        <v>5.3951720052503038E-4</v>
      </c>
      <c r="K88" s="9">
        <v>1.8297672182524101E-2</v>
      </c>
      <c r="L88" s="9">
        <v>6.4171723490602517E-10</v>
      </c>
      <c r="M88" s="9">
        <v>7.3928409877663803E-3</v>
      </c>
      <c r="N88" s="9">
        <v>4.3427769269577254E-8</v>
      </c>
      <c r="O88" s="9">
        <v>0.52710454025696796</v>
      </c>
      <c r="P88" s="9">
        <v>0.28625293805202878</v>
      </c>
      <c r="Q88" s="30" t="s">
        <v>306</v>
      </c>
    </row>
    <row r="89" spans="1:17" x14ac:dyDescent="0.3">
      <c r="A89" s="66" t="s">
        <v>103</v>
      </c>
      <c r="B89" s="30" t="s">
        <v>240</v>
      </c>
      <c r="C89" s="9">
        <v>3.56668816737084E-3</v>
      </c>
      <c r="D89" s="9">
        <v>0</v>
      </c>
      <c r="E89" s="9">
        <v>4.3992002773013301E-2</v>
      </c>
      <c r="F89" s="9">
        <v>4.3211489941796799E-10</v>
      </c>
      <c r="G89" s="9">
        <v>9.3175619335426604E-2</v>
      </c>
      <c r="H89" s="9">
        <v>3.8693446750559524E-5</v>
      </c>
      <c r="I89" s="9">
        <v>1.15362117873158E-2</v>
      </c>
      <c r="J89" s="9">
        <v>0</v>
      </c>
      <c r="K89" s="9">
        <v>0.31544834489943302</v>
      </c>
      <c r="L89" s="9">
        <v>5.0042651575288311E-4</v>
      </c>
      <c r="M89" s="9">
        <v>0.100748266071905</v>
      </c>
      <c r="N89" s="9">
        <v>2.9090652109431403E-10</v>
      </c>
      <c r="O89" s="9">
        <v>0.77331670280258102</v>
      </c>
      <c r="P89" s="9">
        <v>0.53788524095721357</v>
      </c>
      <c r="Q89" s="30" t="s">
        <v>306</v>
      </c>
    </row>
    <row r="90" spans="1:17" x14ac:dyDescent="0.3">
      <c r="A90" s="66" t="s">
        <v>408</v>
      </c>
      <c r="B90" s="30" t="s">
        <v>231</v>
      </c>
      <c r="C90" s="9">
        <v>0</v>
      </c>
      <c r="D90" s="9" t="e">
        <v>#N/A</v>
      </c>
      <c r="E90" s="9">
        <v>0.16443713459880399</v>
      </c>
      <c r="F90" s="9">
        <v>5.0057342604235222E-2</v>
      </c>
      <c r="G90" s="9">
        <v>0.35410892114791698</v>
      </c>
      <c r="H90" s="9">
        <v>0.15019060583897315</v>
      </c>
      <c r="I90" s="9">
        <v>3.0421060079866499E-2</v>
      </c>
      <c r="J90" s="9">
        <v>6.7817671739886287E-2</v>
      </c>
      <c r="K90" s="9">
        <v>2.1122759268076043</v>
      </c>
      <c r="L90" s="9">
        <v>0.52668184492470638</v>
      </c>
      <c r="M90" s="9">
        <v>1.198776885409101</v>
      </c>
      <c r="N90" s="9">
        <v>0.81453399915269054</v>
      </c>
      <c r="O90" s="9">
        <v>0.13789313319430899</v>
      </c>
      <c r="P90" s="9">
        <v>0.36495858097268952</v>
      </c>
      <c r="Q90" s="30" t="s">
        <v>306</v>
      </c>
    </row>
    <row r="91" spans="1:17" x14ac:dyDescent="0.3">
      <c r="A91" s="66" t="s">
        <v>15</v>
      </c>
      <c r="B91" s="30" t="s">
        <v>227</v>
      </c>
      <c r="C91" s="9">
        <v>0.43873708492021601</v>
      </c>
      <c r="D91" s="9">
        <v>2.0818905587514092E-3</v>
      </c>
      <c r="E91" s="9">
        <v>0.12362460071376399</v>
      </c>
      <c r="F91" s="9">
        <v>1.6431300160490991E-6</v>
      </c>
      <c r="G91" s="9">
        <v>0.12666159710087599</v>
      </c>
      <c r="H91" s="9">
        <v>4.3809400551708677E-11</v>
      </c>
      <c r="I91" s="9">
        <v>0.30019383627148299</v>
      </c>
      <c r="J91" s="9">
        <v>4.3361836528965636E-4</v>
      </c>
      <c r="K91" s="9">
        <v>0.30947007609407901</v>
      </c>
      <c r="L91" s="9">
        <v>6.2998504912759046E-7</v>
      </c>
      <c r="M91" s="9">
        <v>0.24629308951294299</v>
      </c>
      <c r="N91" s="9">
        <v>8.822942376696119E-13</v>
      </c>
      <c r="O91" s="9">
        <v>0.68593701935057205</v>
      </c>
      <c r="P91" s="9">
        <v>0.29600355576200221</v>
      </c>
      <c r="Q91" s="30" t="s">
        <v>306</v>
      </c>
    </row>
    <row r="92" spans="1:17" x14ac:dyDescent="0.3">
      <c r="A92" s="66" t="s">
        <v>396</v>
      </c>
      <c r="B92" s="30" t="s">
        <v>228</v>
      </c>
      <c r="C92" s="9">
        <v>0.55664290708519404</v>
      </c>
      <c r="D92" s="9">
        <v>0.2356226191464571</v>
      </c>
      <c r="E92" s="9">
        <v>0.117940590991624</v>
      </c>
      <c r="F92" s="9">
        <v>1.3571631042486043E-4</v>
      </c>
      <c r="G92" s="9">
        <v>0.145899614139651</v>
      </c>
      <c r="H92" s="9">
        <v>1.7059251117110819E-3</v>
      </c>
      <c r="I92" s="9">
        <v>0.47757391139391597</v>
      </c>
      <c r="J92" s="9">
        <v>0.18614189768854317</v>
      </c>
      <c r="K92" s="9">
        <v>0.175946975757029</v>
      </c>
      <c r="L92" s="9">
        <v>4.3057897558906877E-4</v>
      </c>
      <c r="M92" s="9">
        <v>5.1611050078583201E-2</v>
      </c>
      <c r="N92" s="9">
        <v>1.849242980966892E-11</v>
      </c>
      <c r="O92" s="9">
        <v>0.57287705406470302</v>
      </c>
      <c r="P92" s="9">
        <v>0.22676626326789406</v>
      </c>
      <c r="Q92" s="30" t="s">
        <v>306</v>
      </c>
    </row>
    <row r="93" spans="1:17" x14ac:dyDescent="0.3">
      <c r="A93" s="66" t="s">
        <v>391</v>
      </c>
      <c r="B93" s="30" t="s">
        <v>265</v>
      </c>
      <c r="C93" s="9">
        <v>1.15516503211787E-2</v>
      </c>
      <c r="D93" s="9">
        <v>0</v>
      </c>
      <c r="E93" s="9">
        <v>2.8339272545935299E-2</v>
      </c>
      <c r="F93" s="9">
        <v>1.255662240851052E-13</v>
      </c>
      <c r="G93" s="9">
        <v>5.5632420260864603E-2</v>
      </c>
      <c r="H93" s="9">
        <v>1.9984014443252818E-15</v>
      </c>
      <c r="I93" s="9">
        <v>0.17825435512662099</v>
      </c>
      <c r="J93" s="9">
        <v>1.6743762022208841E-5</v>
      </c>
      <c r="K93" s="9">
        <v>7.9119023001731306E-2</v>
      </c>
      <c r="L93" s="9">
        <v>0</v>
      </c>
      <c r="M93" s="9">
        <v>9.9993173126983696E-3</v>
      </c>
      <c r="N93" s="9">
        <v>0</v>
      </c>
      <c r="O93" s="9">
        <v>0.19631355527663899</v>
      </c>
      <c r="P93" s="9">
        <v>1.6298317552676522E-4</v>
      </c>
      <c r="Q93" s="30" t="s">
        <v>306</v>
      </c>
    </row>
    <row r="94" spans="1:17" x14ac:dyDescent="0.3">
      <c r="A94" s="66" t="s">
        <v>169</v>
      </c>
      <c r="B94" s="30" t="s">
        <v>247</v>
      </c>
      <c r="C94" s="9">
        <v>0.15107110216630901</v>
      </c>
      <c r="D94" s="9">
        <v>4.6780357365605596E-12</v>
      </c>
      <c r="E94" s="9">
        <v>0.24374015667464</v>
      </c>
      <c r="F94" s="9">
        <v>2.0315633054276416E-3</v>
      </c>
      <c r="G94" s="9">
        <v>0.39803821277977403</v>
      </c>
      <c r="H94" s="9">
        <v>2.3728990216042911E-2</v>
      </c>
      <c r="I94" s="9">
        <v>0.29335938454734001</v>
      </c>
      <c r="J94" s="9">
        <v>3.3546357912506153E-4</v>
      </c>
      <c r="K94" s="9">
        <v>0.27459983847693797</v>
      </c>
      <c r="L94" s="9">
        <v>1.2307922570009566E-8</v>
      </c>
      <c r="M94" s="9">
        <v>0.21987885324665901</v>
      </c>
      <c r="N94" s="9">
        <v>6.1301941300939689E-10</v>
      </c>
      <c r="O94" s="9">
        <v>0.36185884375097199</v>
      </c>
      <c r="P94" s="9">
        <v>2.3148273017053023E-2</v>
      </c>
      <c r="Q94" s="30" t="s">
        <v>306</v>
      </c>
    </row>
    <row r="95" spans="1:17" x14ac:dyDescent="0.3">
      <c r="A95" s="66" t="s">
        <v>51</v>
      </c>
      <c r="B95" s="30" t="s">
        <v>231</v>
      </c>
      <c r="C95" s="9">
        <v>0.86612705887564001</v>
      </c>
      <c r="D95" s="9">
        <v>0.67654397615850481</v>
      </c>
      <c r="E95" s="9">
        <v>0.112068024728828</v>
      </c>
      <c r="F95" s="9">
        <v>8.9886813432027424E-5</v>
      </c>
      <c r="G95" s="9">
        <v>0.160975848803629</v>
      </c>
      <c r="H95" s="9">
        <v>5.4349104994244612E-7</v>
      </c>
      <c r="I95" s="9">
        <v>0.66599865222416998</v>
      </c>
      <c r="J95" s="9">
        <v>0.28363736518677773</v>
      </c>
      <c r="K95" s="9">
        <v>0.48567256473558001</v>
      </c>
      <c r="L95" s="9">
        <v>1.0176087466823858E-2</v>
      </c>
      <c r="M95" s="9">
        <v>0.23189029490788601</v>
      </c>
      <c r="N95" s="9">
        <v>4.0752384911080242E-8</v>
      </c>
      <c r="O95" s="9">
        <v>1.0637658357925512</v>
      </c>
      <c r="P95" s="9">
        <v>0.8593861057637906</v>
      </c>
      <c r="Q95" s="30" t="s">
        <v>306</v>
      </c>
    </row>
    <row r="96" spans="1:17" x14ac:dyDescent="0.3">
      <c r="A96" s="66" t="s">
        <v>206</v>
      </c>
      <c r="B96" s="30" t="s">
        <v>252</v>
      </c>
      <c r="C96" s="9">
        <v>0.131318810338237</v>
      </c>
      <c r="D96" s="9">
        <v>2.2204460492503131E-16</v>
      </c>
      <c r="E96" s="9">
        <v>0.28411194926468197</v>
      </c>
      <c r="F96" s="9">
        <v>5.6071231353334028E-3</v>
      </c>
      <c r="G96" s="9">
        <v>0.22728264273540399</v>
      </c>
      <c r="H96" s="9">
        <v>3.6272250123481342E-6</v>
      </c>
      <c r="I96" s="9">
        <v>0.19339301329252701</v>
      </c>
      <c r="J96" s="9">
        <v>1.0532525962503314E-8</v>
      </c>
      <c r="K96" s="9">
        <v>0.84416382229408005</v>
      </c>
      <c r="L96" s="9">
        <v>0.42571427811460949</v>
      </c>
      <c r="M96" s="9">
        <v>0.20509744629010901</v>
      </c>
      <c r="N96" s="9">
        <v>7.7715611723760958E-15</v>
      </c>
      <c r="O96" s="9">
        <v>0.84724071137558798</v>
      </c>
      <c r="P96" s="9">
        <v>0.60321189378657292</v>
      </c>
      <c r="Q96" s="30" t="s">
        <v>306</v>
      </c>
    </row>
    <row r="97" spans="1:17" x14ac:dyDescent="0.3">
      <c r="A97" s="66" t="s">
        <v>147</v>
      </c>
      <c r="B97" s="30" t="s">
        <v>245</v>
      </c>
      <c r="C97" s="9">
        <v>0.31169674755764398</v>
      </c>
      <c r="D97" s="9">
        <v>1.1295592636766827E-2</v>
      </c>
      <c r="E97" s="9">
        <v>1.502077050924759</v>
      </c>
      <c r="F97" s="9">
        <v>0.53020851322529028</v>
      </c>
      <c r="G97" s="9">
        <v>0.39364946777646898</v>
      </c>
      <c r="H97" s="9">
        <v>7.9584750713877828E-2</v>
      </c>
      <c r="I97" s="9">
        <v>0.41908295202945001</v>
      </c>
      <c r="J97" s="9">
        <v>8.5093789641339068E-2</v>
      </c>
      <c r="K97" s="9">
        <v>0.50534068105030405</v>
      </c>
      <c r="L97" s="9">
        <v>7.1045005177317821E-2</v>
      </c>
      <c r="M97" s="9">
        <v>0.63463674344189902</v>
      </c>
      <c r="N97" s="9">
        <v>0.25553438597081013</v>
      </c>
      <c r="O97" s="9">
        <v>0.97314228767106203</v>
      </c>
      <c r="P97" s="9">
        <v>0.95993448201017473</v>
      </c>
      <c r="Q97" s="30" t="s">
        <v>306</v>
      </c>
    </row>
    <row r="98" spans="1:17" x14ac:dyDescent="0.3">
      <c r="A98" s="66" t="s">
        <v>141</v>
      </c>
      <c r="B98" s="30" t="s">
        <v>242</v>
      </c>
      <c r="C98" s="9">
        <v>1.9347358413083291</v>
      </c>
      <c r="D98" s="9">
        <v>3.3122450991613706E-2</v>
      </c>
      <c r="E98" s="9">
        <v>0.73459521801660999</v>
      </c>
      <c r="F98" s="9">
        <v>0.50032672427929126</v>
      </c>
      <c r="G98" s="9">
        <v>7.1283369859247006E-2</v>
      </c>
      <c r="H98" s="9">
        <v>7.4538264449586222E-11</v>
      </c>
      <c r="I98" s="9">
        <v>0.20566543359624101</v>
      </c>
      <c r="J98" s="9">
        <v>9.6619455864677128E-4</v>
      </c>
      <c r="K98" s="9">
        <v>0.55931132483506296</v>
      </c>
      <c r="L98" s="9">
        <v>3.0273220699656544E-2</v>
      </c>
      <c r="M98" s="9">
        <v>0.78612708863005698</v>
      </c>
      <c r="N98" s="9">
        <v>0.45380851135432132</v>
      </c>
      <c r="O98" s="9">
        <v>0.70429272365211204</v>
      </c>
      <c r="P98" s="9">
        <v>0.37331899193245599</v>
      </c>
      <c r="Q98" s="30" t="s">
        <v>306</v>
      </c>
    </row>
    <row r="99" spans="1:17" x14ac:dyDescent="0.3">
      <c r="A99" s="66" t="s">
        <v>162</v>
      </c>
      <c r="B99" s="30" t="s">
        <v>242</v>
      </c>
      <c r="C99" s="9">
        <v>1.8600153170117284</v>
      </c>
      <c r="D99" s="9">
        <v>0.10119966623043786</v>
      </c>
      <c r="E99" s="9">
        <v>0.78497870812182902</v>
      </c>
      <c r="F99" s="9">
        <v>0.65873440839873787</v>
      </c>
      <c r="G99" s="9">
        <v>0.39504993547207801</v>
      </c>
      <c r="H99" s="9">
        <v>4.322913392697747E-3</v>
      </c>
      <c r="I99" s="9">
        <v>0.18514075834378299</v>
      </c>
      <c r="J99" s="9">
        <v>4.6076193955979505E-4</v>
      </c>
      <c r="K99" s="9">
        <v>0.43156833020688001</v>
      </c>
      <c r="L99" s="9">
        <v>8.2558008911742808E-3</v>
      </c>
      <c r="M99" s="9">
        <v>0.87600014028316797</v>
      </c>
      <c r="N99" s="9">
        <v>0.58852837070934516</v>
      </c>
      <c r="O99" s="9">
        <v>0.42791866631486503</v>
      </c>
      <c r="P99" s="9">
        <v>1.0791083553912673E-2</v>
      </c>
      <c r="Q99" s="30" t="s">
        <v>306</v>
      </c>
    </row>
    <row r="100" spans="1:17" x14ac:dyDescent="0.3">
      <c r="A100" s="66" t="s">
        <v>158</v>
      </c>
      <c r="B100" s="30" t="s">
        <v>245</v>
      </c>
      <c r="C100" s="9">
        <v>1.0495425971466927</v>
      </c>
      <c r="D100" s="9">
        <v>0.88515776335656682</v>
      </c>
      <c r="E100" s="9">
        <v>0.82606768562841604</v>
      </c>
      <c r="F100" s="9">
        <v>0.75775822302594942</v>
      </c>
      <c r="G100" s="9">
        <v>0.87075728876484804</v>
      </c>
      <c r="H100" s="9">
        <v>0.73091618184092444</v>
      </c>
      <c r="I100" s="9">
        <v>0.96233896218537696</v>
      </c>
      <c r="J100" s="9">
        <v>0.90047463957296348</v>
      </c>
      <c r="K100" s="9">
        <v>0.84142112780010303</v>
      </c>
      <c r="L100" s="9">
        <v>0.42837845114857753</v>
      </c>
      <c r="M100" s="9">
        <v>0.44761719757538299</v>
      </c>
      <c r="N100" s="9">
        <v>5.8272876346243674E-4</v>
      </c>
      <c r="O100" s="9">
        <v>1.0582228364984325</v>
      </c>
      <c r="P100" s="9">
        <v>0.86261689953714182</v>
      </c>
      <c r="Q100" s="30" t="s">
        <v>306</v>
      </c>
    </row>
    <row r="101" spans="1:17" x14ac:dyDescent="0.3">
      <c r="A101" s="66" t="s">
        <v>402</v>
      </c>
      <c r="B101" s="30" t="s">
        <v>251</v>
      </c>
      <c r="C101" s="9">
        <v>2.0021694585073802E-2</v>
      </c>
      <c r="D101" s="9">
        <v>2.3874193567885116E-2</v>
      </c>
      <c r="E101" s="9">
        <v>0.134013237553679</v>
      </c>
      <c r="F101" s="9">
        <v>1.8001860068779796E-2</v>
      </c>
      <c r="G101" s="9">
        <v>2.4597229266540101E-2</v>
      </c>
      <c r="H101" s="9">
        <v>3.2020867883382431E-2</v>
      </c>
      <c r="I101" s="9">
        <v>6.33142005527628E-3</v>
      </c>
      <c r="J101" s="9">
        <v>3.9112177124839276E-3</v>
      </c>
      <c r="K101" s="9">
        <v>0.95410867041098302</v>
      </c>
      <c r="L101" s="9">
        <v>0.93698508563889127</v>
      </c>
      <c r="M101" s="9">
        <v>5.0113426293961802E-2</v>
      </c>
      <c r="N101" s="9">
        <v>1.1568610657208822E-5</v>
      </c>
      <c r="O101" s="9">
        <v>0.34976045416354501</v>
      </c>
      <c r="P101" s="9">
        <v>0.11617384466120007</v>
      </c>
      <c r="Q101" s="30" t="s">
        <v>306</v>
      </c>
    </row>
    <row r="102" spans="1:17" x14ac:dyDescent="0.3">
      <c r="A102" s="66" t="s">
        <v>6</v>
      </c>
      <c r="B102" s="30" t="s">
        <v>226</v>
      </c>
      <c r="C102" s="9">
        <v>3.9544682177944139</v>
      </c>
      <c r="D102" s="9">
        <v>1.0991113763725302E-4</v>
      </c>
      <c r="E102" s="9">
        <v>0.202239682932532</v>
      </c>
      <c r="F102" s="9">
        <v>3.6164812137128299E-3</v>
      </c>
      <c r="G102" s="9">
        <v>8.8400562081446296E-2</v>
      </c>
      <c r="H102" s="9">
        <v>1.6829395099726696E-8</v>
      </c>
      <c r="I102" s="9">
        <v>0.85942080585079195</v>
      </c>
      <c r="J102" s="9">
        <v>0.78442548081661356</v>
      </c>
      <c r="K102" s="9">
        <v>0.130602050491639</v>
      </c>
      <c r="L102" s="9">
        <v>6.6478103577516379E-8</v>
      </c>
      <c r="M102" s="9">
        <v>0.14924429549547999</v>
      </c>
      <c r="N102" s="9">
        <v>8.4510176634466916E-13</v>
      </c>
      <c r="O102" s="9">
        <v>0.425054019956426</v>
      </c>
      <c r="P102" s="9">
        <v>1.056971184669997E-2</v>
      </c>
      <c r="Q102" s="30" t="s">
        <v>306</v>
      </c>
    </row>
    <row r="103" spans="1:17" x14ac:dyDescent="0.3">
      <c r="A103" s="66" t="s">
        <v>113</v>
      </c>
      <c r="B103" s="30" t="s">
        <v>240</v>
      </c>
      <c r="C103" s="9">
        <v>0.104955956619873</v>
      </c>
      <c r="D103" s="9">
        <v>2.4415966031729686E-2</v>
      </c>
      <c r="E103" s="9">
        <v>1.0061939425649038</v>
      </c>
      <c r="F103" s="9">
        <v>0.9932101619212238</v>
      </c>
      <c r="G103" s="9">
        <v>0.124596198217013</v>
      </c>
      <c r="H103" s="9">
        <v>6.0918809527334306E-2</v>
      </c>
      <c r="I103" s="9">
        <v>0.304029927709076</v>
      </c>
      <c r="J103" s="9">
        <v>0.13075179787738234</v>
      </c>
      <c r="K103" s="9">
        <v>0.52238529997852901</v>
      </c>
      <c r="L103" s="9">
        <v>0.34896161639792345</v>
      </c>
      <c r="M103" s="9">
        <v>0.26387001922480602</v>
      </c>
      <c r="N103" s="9">
        <v>0.19376865192992498</v>
      </c>
      <c r="O103" s="9">
        <v>0.72805706703108797</v>
      </c>
      <c r="P103" s="9">
        <v>0.72804428368147533</v>
      </c>
      <c r="Q103" s="30" t="s">
        <v>306</v>
      </c>
    </row>
    <row r="104" spans="1:17" x14ac:dyDescent="0.3">
      <c r="A104" s="66" t="s">
        <v>389</v>
      </c>
      <c r="B104" s="30" t="s">
        <v>260</v>
      </c>
      <c r="C104" s="9">
        <v>0.19195497388000901</v>
      </c>
      <c r="D104" s="9">
        <v>3.1916976672206276E-2</v>
      </c>
      <c r="E104" s="9">
        <v>0.235640312941792</v>
      </c>
      <c r="F104" s="9">
        <v>4.6854988668252329E-2</v>
      </c>
      <c r="G104" s="9">
        <v>0.143520565061833</v>
      </c>
      <c r="H104" s="9">
        <v>1.7743743213882723E-4</v>
      </c>
      <c r="I104" s="9">
        <v>6.1173410481070903E-2</v>
      </c>
      <c r="J104" s="9">
        <v>2.4681449347124795E-3</v>
      </c>
      <c r="K104" s="9">
        <v>2.7848735031877202E-2</v>
      </c>
      <c r="L104" s="9">
        <v>2.9380164967562905E-8</v>
      </c>
      <c r="M104" s="9">
        <v>0.358006094410598</v>
      </c>
      <c r="N104" s="9">
        <v>4.4542132093284836E-3</v>
      </c>
      <c r="O104" s="9">
        <v>0.29623633823058498</v>
      </c>
      <c r="P104" s="9">
        <v>7.3081836847494808E-2</v>
      </c>
      <c r="Q104" s="30" t="s">
        <v>306</v>
      </c>
    </row>
    <row r="105" spans="1:17" x14ac:dyDescent="0.3">
      <c r="A105" s="66" t="s">
        <v>412</v>
      </c>
      <c r="B105" s="30" t="s">
        <v>237</v>
      </c>
      <c r="C105" s="9">
        <v>1.4549907524536901E-2</v>
      </c>
      <c r="D105" s="9">
        <v>1.4423968021356148E-2</v>
      </c>
      <c r="E105" s="9">
        <v>3.2964128095201203E-2</v>
      </c>
      <c r="F105" s="9">
        <v>4.2451084941258155E-2</v>
      </c>
      <c r="G105" s="9">
        <v>5.3615288410090098E-2</v>
      </c>
      <c r="H105" s="9">
        <v>9.5546790395745762E-2</v>
      </c>
      <c r="I105" s="9">
        <v>2.2322820060314798E-2</v>
      </c>
      <c r="J105" s="9">
        <v>3.3051915192061854E-2</v>
      </c>
      <c r="K105" s="9">
        <v>0.111256488661107</v>
      </c>
      <c r="L105" s="9">
        <v>8.0157282294107679E-3</v>
      </c>
      <c r="M105" s="9">
        <v>3.2999752990282398E-2</v>
      </c>
      <c r="N105" s="9">
        <v>3.6021957670432037E-2</v>
      </c>
      <c r="O105" s="9">
        <v>0.97338919947984104</v>
      </c>
      <c r="P105" s="9">
        <v>0.96850732790526994</v>
      </c>
      <c r="Q105" s="30" t="s">
        <v>306</v>
      </c>
    </row>
    <row r="106" spans="1:17" x14ac:dyDescent="0.3">
      <c r="A106" s="66" t="s">
        <v>98</v>
      </c>
      <c r="B106" s="30" t="s">
        <v>239</v>
      </c>
      <c r="C106" s="9">
        <v>11.54191351850136</v>
      </c>
      <c r="D106" s="9">
        <v>3.8305187740268476E-3</v>
      </c>
      <c r="E106" s="9">
        <v>1.5729903498738567</v>
      </c>
      <c r="F106" s="9">
        <v>0.53778869769364901</v>
      </c>
      <c r="G106" s="9">
        <v>0.292197138787338</v>
      </c>
      <c r="H106" s="9">
        <v>0.10828476109302798</v>
      </c>
      <c r="I106" s="9">
        <v>2.7800550423091996</v>
      </c>
      <c r="J106" s="9">
        <v>0.10354096515251743</v>
      </c>
      <c r="K106" s="9">
        <v>1.3083034305882622</v>
      </c>
      <c r="L106" s="9">
        <v>0.66794359873441755</v>
      </c>
      <c r="M106" s="9">
        <v>3.6443720015448489</v>
      </c>
      <c r="N106" s="9">
        <v>0.11617952277198107</v>
      </c>
      <c r="O106" s="9">
        <v>0.74579385733327797</v>
      </c>
      <c r="P106" s="9">
        <v>0.74171288598766605</v>
      </c>
      <c r="Q106" s="30" t="s">
        <v>306</v>
      </c>
    </row>
    <row r="107" spans="1:17" ht="16.2" thickBot="1" x14ac:dyDescent="0.35">
      <c r="A107" s="67" t="s">
        <v>94</v>
      </c>
      <c r="B107" s="31" t="s">
        <v>238</v>
      </c>
      <c r="C107" s="67">
        <v>1.08811729383169E-2</v>
      </c>
      <c r="D107" s="31">
        <v>1.6154693632808304E-6</v>
      </c>
      <c r="E107" s="67">
        <v>5.0272504634145697E-2</v>
      </c>
      <c r="F107" s="31">
        <v>1.3217356581107786E-5</v>
      </c>
      <c r="G107" s="67">
        <v>7.6303267889130097E-2</v>
      </c>
      <c r="H107" s="31">
        <v>9.0431281548308817E-4</v>
      </c>
      <c r="I107" s="67">
        <v>3.7487402657078103E-2</v>
      </c>
      <c r="J107" s="31">
        <v>7.0408573920932582E-5</v>
      </c>
      <c r="K107" s="67">
        <v>2.0909080441377601E-2</v>
      </c>
      <c r="L107" s="31">
        <v>5.483518560334133E-7</v>
      </c>
      <c r="M107" s="67">
        <v>1.15834258676892E-2</v>
      </c>
      <c r="N107" s="31">
        <v>1.1053589906717676E-6</v>
      </c>
      <c r="O107" s="67">
        <v>0.42997155429078598</v>
      </c>
      <c r="P107" s="31">
        <v>0.18130891772019275</v>
      </c>
      <c r="Q107" s="31" t="s">
        <v>306</v>
      </c>
    </row>
    <row r="108" spans="1:17" x14ac:dyDescent="0.3">
      <c r="A108" s="65" t="s">
        <v>135</v>
      </c>
      <c r="B108" s="29" t="s">
        <v>242</v>
      </c>
      <c r="C108" s="9">
        <v>117.75299190467929</v>
      </c>
      <c r="D108" s="9">
        <v>0</v>
      </c>
      <c r="E108" s="9">
        <v>1.3966568699130999</v>
      </c>
      <c r="F108" s="9">
        <v>0.39708189997558341</v>
      </c>
      <c r="G108" s="9">
        <v>1.1122718379689605</v>
      </c>
      <c r="H108" s="9">
        <v>0.81007105246228095</v>
      </c>
      <c r="I108" s="9">
        <v>7.5206078505877079</v>
      </c>
      <c r="J108" s="9">
        <v>3.3186077151581284E-4</v>
      </c>
      <c r="K108" s="9">
        <v>6.7274968947317726</v>
      </c>
      <c r="L108" s="9">
        <v>7.2688385366337371E-7</v>
      </c>
      <c r="M108" s="9">
        <v>2.3840655152330994</v>
      </c>
      <c r="N108" s="9">
        <v>2.1555544229223678E-4</v>
      </c>
      <c r="O108" s="9">
        <v>0.79822970265953097</v>
      </c>
      <c r="P108" s="9">
        <v>0.73426103022031386</v>
      </c>
      <c r="Q108" s="29" t="s">
        <v>305</v>
      </c>
    </row>
    <row r="109" spans="1:17" x14ac:dyDescent="0.3">
      <c r="A109" s="66" t="s">
        <v>19</v>
      </c>
      <c r="B109" s="30" t="s">
        <v>228</v>
      </c>
      <c r="C109" s="9">
        <v>1.0452430165994502</v>
      </c>
      <c r="D109" s="9">
        <v>0.87305328069745758</v>
      </c>
      <c r="E109" s="9">
        <v>3.815557798367724</v>
      </c>
      <c r="F109" s="9">
        <v>4.155821915524327E-3</v>
      </c>
      <c r="G109" s="9">
        <v>1.6733955878744811</v>
      </c>
      <c r="H109" s="9">
        <v>0.20349318121402449</v>
      </c>
      <c r="I109" s="9">
        <v>1.1448543299874963</v>
      </c>
      <c r="J109" s="9">
        <v>0.67315727987507845</v>
      </c>
      <c r="K109" s="9">
        <v>3.9461741809163309</v>
      </c>
      <c r="L109" s="9">
        <v>6.2466849470865782E-9</v>
      </c>
      <c r="M109" s="9">
        <v>1.1915938252942853</v>
      </c>
      <c r="N109" s="9">
        <v>0.55454607843995696</v>
      </c>
      <c r="O109" s="9">
        <v>0.62535312040602398</v>
      </c>
      <c r="P109" s="9">
        <v>0.29592500442130298</v>
      </c>
      <c r="Q109" s="30" t="s">
        <v>305</v>
      </c>
    </row>
    <row r="110" spans="1:17" x14ac:dyDescent="0.3">
      <c r="A110" s="66" t="s">
        <v>181</v>
      </c>
      <c r="B110" s="30" t="s">
        <v>244</v>
      </c>
      <c r="C110" s="9">
        <v>5.5908785834641295</v>
      </c>
      <c r="D110" s="9">
        <v>5.0504492561387337E-6</v>
      </c>
      <c r="E110" s="9">
        <v>4.79676916168731</v>
      </c>
      <c r="F110" s="9">
        <v>1.1598465012919723E-3</v>
      </c>
      <c r="G110" s="9">
        <v>9.9497009400577792</v>
      </c>
      <c r="H110" s="9">
        <v>1.618899791999695E-9</v>
      </c>
      <c r="I110" s="9">
        <v>7.139530036878786</v>
      </c>
      <c r="J110" s="9">
        <v>5.5343951643749278E-9</v>
      </c>
      <c r="K110" s="9">
        <v>2.5585186396144461</v>
      </c>
      <c r="L110" s="9">
        <v>7.7356131768177017E-3</v>
      </c>
      <c r="M110" s="9">
        <v>10.574609137348947</v>
      </c>
      <c r="N110" s="9">
        <v>0</v>
      </c>
      <c r="O110" s="9">
        <v>0.83102315167822904</v>
      </c>
      <c r="P110" s="9">
        <v>0.70185212023550814</v>
      </c>
      <c r="Q110" s="30" t="s">
        <v>305</v>
      </c>
    </row>
    <row r="111" spans="1:17" x14ac:dyDescent="0.3">
      <c r="A111" s="66" t="s">
        <v>50</v>
      </c>
      <c r="B111" s="30" t="s">
        <v>231</v>
      </c>
      <c r="C111" s="9">
        <v>622.9610794405562</v>
      </c>
      <c r="D111" s="9">
        <v>0</v>
      </c>
      <c r="E111" s="9">
        <v>1111.088341466366</v>
      </c>
      <c r="F111" s="9">
        <v>0</v>
      </c>
      <c r="G111" s="9">
        <v>344.13906660228844</v>
      </c>
      <c r="H111" s="9">
        <v>0</v>
      </c>
      <c r="I111" s="9">
        <v>202.24713446287549</v>
      </c>
      <c r="J111" s="9">
        <v>0</v>
      </c>
      <c r="K111" s="9">
        <v>123.6450721483812</v>
      </c>
      <c r="L111" s="9">
        <v>0</v>
      </c>
      <c r="M111" s="9">
        <v>122.0158286317138</v>
      </c>
      <c r="N111" s="9">
        <v>0</v>
      </c>
      <c r="O111" s="9">
        <v>3.2519518391011228</v>
      </c>
      <c r="P111" s="9">
        <v>1.972233221098052E-2</v>
      </c>
      <c r="Q111" s="30" t="s">
        <v>305</v>
      </c>
    </row>
    <row r="112" spans="1:17" x14ac:dyDescent="0.3">
      <c r="A112" s="66" t="s">
        <v>52</v>
      </c>
      <c r="B112" s="30" t="s">
        <v>231</v>
      </c>
      <c r="C112" s="9">
        <v>5.178301647263849</v>
      </c>
      <c r="D112" s="9">
        <v>0.11217927999335908</v>
      </c>
      <c r="E112" s="9">
        <v>1.896213743502712</v>
      </c>
      <c r="F112" s="9">
        <v>0.46747772190780945</v>
      </c>
      <c r="G112" s="9">
        <v>5.9717319688996833</v>
      </c>
      <c r="H112" s="9">
        <v>1.4763417714291793E-2</v>
      </c>
      <c r="I112" s="9">
        <v>14.395783307070539</v>
      </c>
      <c r="J112" s="9">
        <v>0.14536379472639038</v>
      </c>
      <c r="K112" s="9">
        <v>6.8553425209354044</v>
      </c>
      <c r="L112" s="9">
        <v>0.24273901477157533</v>
      </c>
      <c r="M112" s="9">
        <v>15.969175659962827</v>
      </c>
      <c r="N112" s="9">
        <v>4.1144468208740292E-3</v>
      </c>
      <c r="O112" s="9">
        <v>3.0210039992746287</v>
      </c>
      <c r="P112" s="9">
        <v>0.21613229951611468</v>
      </c>
      <c r="Q112" s="30" t="s">
        <v>305</v>
      </c>
    </row>
    <row r="113" spans="1:17" x14ac:dyDescent="0.3">
      <c r="A113" s="66" t="s">
        <v>63</v>
      </c>
      <c r="B113" s="30" t="s">
        <v>231</v>
      </c>
      <c r="C113" s="9">
        <v>298.23942616954008</v>
      </c>
      <c r="D113" s="9">
        <v>0</v>
      </c>
      <c r="E113" s="9">
        <v>33.653965417956051</v>
      </c>
      <c r="F113" s="9">
        <v>4.4408920985006262E-16</v>
      </c>
      <c r="G113" s="9">
        <v>4.7978827493029907</v>
      </c>
      <c r="H113" s="9">
        <v>1.1388389282718236E-6</v>
      </c>
      <c r="I113" s="9">
        <v>9.0546265966529678</v>
      </c>
      <c r="J113" s="9">
        <v>2.4287029282066275E-4</v>
      </c>
      <c r="K113" s="9">
        <v>3.3815991741340383</v>
      </c>
      <c r="L113" s="9">
        <v>7.3421005091411917E-4</v>
      </c>
      <c r="M113" s="9">
        <v>8.1805078641744391</v>
      </c>
      <c r="N113" s="9">
        <v>0</v>
      </c>
      <c r="O113" s="9">
        <v>0.72137992449653598</v>
      </c>
      <c r="P113" s="9">
        <v>0.23188548300749046</v>
      </c>
      <c r="Q113" s="30" t="s">
        <v>305</v>
      </c>
    </row>
    <row r="114" spans="1:17" x14ac:dyDescent="0.3">
      <c r="A114" s="66" t="s">
        <v>377</v>
      </c>
      <c r="B114" s="30" t="s">
        <v>231</v>
      </c>
      <c r="C114" s="9">
        <v>6.7533380108674272</v>
      </c>
      <c r="D114" s="9">
        <v>1.9444120012367394E-3</v>
      </c>
      <c r="E114" s="9">
        <v>8.0735881240076399E-2</v>
      </c>
      <c r="F114" s="9">
        <v>6.9464643915884139E-6</v>
      </c>
      <c r="G114" s="9">
        <v>9.0963967264434693</v>
      </c>
      <c r="H114" s="9">
        <v>2.8160259337490778E-3</v>
      </c>
      <c r="I114" s="9">
        <v>11.090453542152073</v>
      </c>
      <c r="J114" s="9">
        <v>2.2841407273521686E-4</v>
      </c>
      <c r="K114" s="9">
        <v>0.85819354545639703</v>
      </c>
      <c r="L114" s="9">
        <v>0.78063529509252239</v>
      </c>
      <c r="M114" s="9">
        <v>7.4328140609073694</v>
      </c>
      <c r="N114" s="9">
        <v>3.1931195938028623E-5</v>
      </c>
      <c r="O114" s="9">
        <v>0.285144544926003</v>
      </c>
      <c r="P114" s="9">
        <v>0.13726882553773556</v>
      </c>
      <c r="Q114" s="30" t="s">
        <v>305</v>
      </c>
    </row>
    <row r="115" spans="1:17" x14ac:dyDescent="0.3">
      <c r="A115" s="66" t="s">
        <v>151</v>
      </c>
      <c r="B115" s="30" t="s">
        <v>242</v>
      </c>
      <c r="C115" s="9">
        <v>7.8926742574342663</v>
      </c>
      <c r="D115" s="9">
        <v>1.7208456881689926E-14</v>
      </c>
      <c r="E115" s="9">
        <v>3.7361174270397628</v>
      </c>
      <c r="F115" s="9">
        <v>3.0194752996630658E-3</v>
      </c>
      <c r="G115" s="9">
        <v>3.2333283794137428</v>
      </c>
      <c r="H115" s="9">
        <v>3.8356427854999708E-3</v>
      </c>
      <c r="I115" s="9">
        <v>17.083639162195407</v>
      </c>
      <c r="J115" s="9">
        <v>2.4286128663675299E-12</v>
      </c>
      <c r="K115" s="9">
        <v>2.5448496051031522</v>
      </c>
      <c r="L115" s="9">
        <v>4.9573377198020019E-4</v>
      </c>
      <c r="M115" s="9">
        <v>12.423647561946481</v>
      </c>
      <c r="N115" s="9">
        <v>0</v>
      </c>
      <c r="O115" s="9">
        <v>2.1083365091543982</v>
      </c>
      <c r="P115" s="9">
        <v>4.2557168248142596E-2</v>
      </c>
      <c r="Q115" s="30" t="s">
        <v>305</v>
      </c>
    </row>
    <row r="116" spans="1:17" x14ac:dyDescent="0.3">
      <c r="A116" s="66" t="s">
        <v>399</v>
      </c>
      <c r="B116" s="30" t="s">
        <v>247</v>
      </c>
      <c r="C116" s="9">
        <v>2.654498115340961</v>
      </c>
      <c r="D116" s="9">
        <v>1.3431981872522702E-2</v>
      </c>
      <c r="E116" s="9">
        <v>2.9112710556051589</v>
      </c>
      <c r="F116" s="9">
        <v>2.657309882637704E-2</v>
      </c>
      <c r="G116" s="9">
        <v>6.4918757670470848</v>
      </c>
      <c r="H116" s="9">
        <v>1.5977863968785755E-5</v>
      </c>
      <c r="I116" s="9">
        <v>6.9239524674490829</v>
      </c>
      <c r="J116" s="9">
        <v>2.3081668354407725E-8</v>
      </c>
      <c r="K116" s="9">
        <v>4.6102891458273749</v>
      </c>
      <c r="L116" s="9">
        <v>2.2346357979596831E-6</v>
      </c>
      <c r="M116" s="9">
        <v>19.514599355378909</v>
      </c>
      <c r="N116" s="9">
        <v>0</v>
      </c>
      <c r="O116" s="9">
        <v>2.9453880995059527</v>
      </c>
      <c r="P116" s="9">
        <v>1.1042957247625607E-2</v>
      </c>
      <c r="Q116" s="30" t="s">
        <v>305</v>
      </c>
    </row>
    <row r="117" spans="1:17" x14ac:dyDescent="0.3">
      <c r="A117" s="66" t="s">
        <v>152</v>
      </c>
      <c r="B117" s="30" t="s">
        <v>240</v>
      </c>
      <c r="C117" s="9">
        <v>4.0405707787491041</v>
      </c>
      <c r="D117" s="9">
        <v>2.0933862669703762E-2</v>
      </c>
      <c r="E117" s="9">
        <v>1.867360540925981</v>
      </c>
      <c r="F117" s="9">
        <v>0.32603429989482968</v>
      </c>
      <c r="G117" s="9">
        <v>5.9920518924549917</v>
      </c>
      <c r="H117" s="9">
        <v>4.0031345063854973E-2</v>
      </c>
      <c r="I117" s="9">
        <v>1.2480670280032289</v>
      </c>
      <c r="J117" s="9">
        <v>0.70990520079779174</v>
      </c>
      <c r="K117" s="9">
        <v>2.0420378452588936</v>
      </c>
      <c r="L117" s="9">
        <v>0.14437628286155824</v>
      </c>
      <c r="M117" s="9">
        <v>0.89465591318376303</v>
      </c>
      <c r="N117" s="9">
        <v>0.85741663016866398</v>
      </c>
      <c r="O117" s="9">
        <v>1.129739256183885</v>
      </c>
      <c r="P117" s="9">
        <v>0.88334700103854358</v>
      </c>
      <c r="Q117" s="30" t="s">
        <v>305</v>
      </c>
    </row>
    <row r="118" spans="1:17" x14ac:dyDescent="0.3">
      <c r="A118" s="66" t="s">
        <v>44</v>
      </c>
      <c r="B118" s="30" t="s">
        <v>231</v>
      </c>
      <c r="C118" s="9">
        <v>21.094828253033683</v>
      </c>
      <c r="D118" s="9">
        <v>2.8345511493554909E-9</v>
      </c>
      <c r="E118" s="9">
        <v>17.629399310254232</v>
      </c>
      <c r="F118" s="9">
        <v>4.7312368081642298E-5</v>
      </c>
      <c r="G118" s="9">
        <v>27.68264495947718</v>
      </c>
      <c r="H118" s="9">
        <v>0</v>
      </c>
      <c r="I118" s="9">
        <v>8.7915089422501627</v>
      </c>
      <c r="J118" s="9">
        <v>1.4059313182546163E-6</v>
      </c>
      <c r="K118" s="9">
        <v>6.9340035672319669</v>
      </c>
      <c r="L118" s="9">
        <v>4.6589765378968195E-10</v>
      </c>
      <c r="M118" s="9">
        <v>4.8379904152514612</v>
      </c>
      <c r="N118" s="9">
        <v>5.9206162195124534E-10</v>
      </c>
      <c r="O118" s="9">
        <v>1.3741547124434015</v>
      </c>
      <c r="P118" s="9">
        <v>0.60494241919391867</v>
      </c>
      <c r="Q118" s="30" t="s">
        <v>305</v>
      </c>
    </row>
    <row r="119" spans="1:17" x14ac:dyDescent="0.3">
      <c r="A119" s="66" t="s">
        <v>378</v>
      </c>
      <c r="B119" s="30" t="s">
        <v>231</v>
      </c>
      <c r="C119" s="9">
        <v>6599.9168672910364</v>
      </c>
      <c r="D119" s="9">
        <v>8.9193786356744909E-8</v>
      </c>
      <c r="E119" s="9">
        <v>4380.1803540436558</v>
      </c>
      <c r="F119" s="9">
        <v>1.262323578998803E-13</v>
      </c>
      <c r="G119" s="9">
        <v>453.95016964547682</v>
      </c>
      <c r="H119" s="9">
        <v>0</v>
      </c>
      <c r="I119" s="9">
        <v>290.18689518547308</v>
      </c>
      <c r="J119" s="9">
        <v>0</v>
      </c>
      <c r="K119" s="9">
        <v>3936.2931659592073</v>
      </c>
      <c r="L119" s="9">
        <v>5.4290953288571586E-8</v>
      </c>
      <c r="M119" s="9">
        <v>56.447251030712984</v>
      </c>
      <c r="N119" s="9">
        <v>0</v>
      </c>
      <c r="O119" s="9">
        <v>1.6397161634442479</v>
      </c>
      <c r="P119" s="9">
        <v>0.32330808297478242</v>
      </c>
      <c r="Q119" s="30" t="s">
        <v>305</v>
      </c>
    </row>
    <row r="120" spans="1:17" x14ac:dyDescent="0.3">
      <c r="A120" s="66" t="s">
        <v>120</v>
      </c>
      <c r="B120" s="30" t="s">
        <v>235</v>
      </c>
      <c r="C120" s="9">
        <v>3.2346153119658192</v>
      </c>
      <c r="D120" s="9">
        <v>9.2307452402740076E-5</v>
      </c>
      <c r="E120" s="9">
        <v>0.93678872008750003</v>
      </c>
      <c r="F120" s="9">
        <v>0.90382215442327907</v>
      </c>
      <c r="G120" s="9">
        <v>0.28897510278138699</v>
      </c>
      <c r="H120" s="9">
        <v>1.8046392301939496E-2</v>
      </c>
      <c r="I120" s="9">
        <v>2.397343042684394</v>
      </c>
      <c r="J120" s="9">
        <v>4.4856086959616293E-2</v>
      </c>
      <c r="K120" s="9">
        <v>0.42336803154597502</v>
      </c>
      <c r="L120" s="9">
        <v>1.3628884342125058E-3</v>
      </c>
      <c r="M120" s="9">
        <v>0.71742069370587003</v>
      </c>
      <c r="N120" s="9">
        <v>0.15935326461673616</v>
      </c>
      <c r="O120" s="9">
        <v>0.59541767859096895</v>
      </c>
      <c r="P120" s="9">
        <v>0.3770245361002883</v>
      </c>
      <c r="Q120" s="30" t="s">
        <v>305</v>
      </c>
    </row>
    <row r="121" spans="1:17" x14ac:dyDescent="0.3">
      <c r="A121" s="66" t="s">
        <v>71</v>
      </c>
      <c r="B121" s="30" t="s">
        <v>266</v>
      </c>
      <c r="C121" s="9">
        <v>2.0486675664936524</v>
      </c>
      <c r="D121" s="9">
        <v>2.2510657203447249E-3</v>
      </c>
      <c r="E121" s="9">
        <v>0.57658306935695802</v>
      </c>
      <c r="F121" s="9">
        <v>0.16788359145884491</v>
      </c>
      <c r="G121" s="9">
        <v>0.91530895737266404</v>
      </c>
      <c r="H121" s="9">
        <v>0.78974476273043237</v>
      </c>
      <c r="I121" s="9">
        <v>2.2149498263590366</v>
      </c>
      <c r="J121" s="9">
        <v>2.0057571057330303E-2</v>
      </c>
      <c r="K121" s="9">
        <v>0.85910654083775095</v>
      </c>
      <c r="L121" s="9">
        <v>0.49153740924589095</v>
      </c>
      <c r="M121" s="9">
        <v>3.2188715997229775</v>
      </c>
      <c r="N121" s="9">
        <v>2.4024404687850165E-10</v>
      </c>
      <c r="O121" s="9">
        <v>1.217939178413477</v>
      </c>
      <c r="P121" s="9">
        <v>0.51966921624281692</v>
      </c>
      <c r="Q121" s="30" t="s">
        <v>305</v>
      </c>
    </row>
    <row r="122" spans="1:17" x14ac:dyDescent="0.3">
      <c r="A122" s="66" t="s">
        <v>381</v>
      </c>
      <c r="B122" s="30" t="s">
        <v>231</v>
      </c>
      <c r="C122" s="9">
        <v>14.493996883168204</v>
      </c>
      <c r="D122" s="9">
        <v>0</v>
      </c>
      <c r="E122" s="9">
        <v>7.2595282428197079</v>
      </c>
      <c r="F122" s="9">
        <v>5.0335869506978881E-6</v>
      </c>
      <c r="G122" s="9">
        <v>3.2685909545464651</v>
      </c>
      <c r="H122" s="9">
        <v>1.3176898166222806E-4</v>
      </c>
      <c r="I122" s="9">
        <v>4.4782887490760208</v>
      </c>
      <c r="J122" s="9">
        <v>4.9819655569172117E-4</v>
      </c>
      <c r="K122" s="9">
        <v>2.1232366681204633</v>
      </c>
      <c r="L122" s="9">
        <v>1.795797827143264E-2</v>
      </c>
      <c r="M122" s="9">
        <v>4.3787167425827027</v>
      </c>
      <c r="N122" s="9">
        <v>3.3306690738754696E-16</v>
      </c>
      <c r="O122" s="9">
        <v>1.1076197858286849</v>
      </c>
      <c r="P122" s="9">
        <v>0.73804434508620531</v>
      </c>
      <c r="Q122" s="30" t="s">
        <v>305</v>
      </c>
    </row>
    <row r="123" spans="1:17" x14ac:dyDescent="0.3">
      <c r="A123" s="66" t="s">
        <v>423</v>
      </c>
      <c r="B123" s="30" t="s">
        <v>246</v>
      </c>
      <c r="C123" s="9">
        <v>7.2535538760547471</v>
      </c>
      <c r="D123" s="9">
        <v>8.6077923599632289E-3</v>
      </c>
      <c r="E123" s="9">
        <v>7.1784473093496741</v>
      </c>
      <c r="F123" s="9">
        <v>2.0128617872404275E-2</v>
      </c>
      <c r="G123" s="9">
        <v>0.28141741969555201</v>
      </c>
      <c r="H123" s="9">
        <v>4.5382533640291323E-2</v>
      </c>
      <c r="I123" s="9">
        <v>0.135871134835021</v>
      </c>
      <c r="J123" s="9">
        <v>9.5863838830323456E-3</v>
      </c>
      <c r="K123" s="9">
        <v>1.755569652653225</v>
      </c>
      <c r="L123" s="9">
        <v>0.36351295869341105</v>
      </c>
      <c r="M123" s="9">
        <v>0.77441191509005702</v>
      </c>
      <c r="N123" s="9">
        <v>0.41881975089108625</v>
      </c>
      <c r="O123" s="9">
        <v>0.84616749386759704</v>
      </c>
      <c r="P123" s="9">
        <v>0.76757639301904512</v>
      </c>
      <c r="Q123" s="30" t="s">
        <v>305</v>
      </c>
    </row>
    <row r="124" spans="1:17" x14ac:dyDescent="0.3">
      <c r="A124" s="66" t="s">
        <v>7</v>
      </c>
      <c r="B124" s="30" t="s">
        <v>253</v>
      </c>
      <c r="C124" s="9">
        <v>21.295359019967016</v>
      </c>
      <c r="D124" s="9">
        <v>1.1102230246251565E-16</v>
      </c>
      <c r="E124" s="9">
        <v>10.637514776548841</v>
      </c>
      <c r="F124" s="9">
        <v>2.6111574799037029E-6</v>
      </c>
      <c r="G124" s="9">
        <v>6.4971143024846549</v>
      </c>
      <c r="H124" s="9">
        <v>1.9597369171897583E-8</v>
      </c>
      <c r="I124" s="9">
        <v>4.3774535777541068</v>
      </c>
      <c r="J124" s="9">
        <v>4.1112653783018538E-2</v>
      </c>
      <c r="K124" s="9">
        <v>50.745702497044981</v>
      </c>
      <c r="L124" s="9">
        <v>3.3558822387647069E-11</v>
      </c>
      <c r="M124" s="9">
        <v>14.11848869741268</v>
      </c>
      <c r="N124" s="9">
        <v>0</v>
      </c>
      <c r="O124" s="9">
        <v>3.684118356887498</v>
      </c>
      <c r="P124" s="9">
        <v>1.8578059428326577E-2</v>
      </c>
      <c r="Q124" s="30" t="s">
        <v>305</v>
      </c>
    </row>
    <row r="125" spans="1:17" x14ac:dyDescent="0.3">
      <c r="A125" s="66" t="s">
        <v>144</v>
      </c>
      <c r="B125" s="30" t="s">
        <v>238</v>
      </c>
      <c r="C125" s="9">
        <v>3.5526287739940678</v>
      </c>
      <c r="D125" s="9">
        <v>5.2661889726746125E-7</v>
      </c>
      <c r="E125" s="9">
        <v>1.1289740398503021</v>
      </c>
      <c r="F125" s="9">
        <v>0.74939591894219437</v>
      </c>
      <c r="G125" s="9">
        <v>0.77433143704741303</v>
      </c>
      <c r="H125" s="9">
        <v>0.4325317308322949</v>
      </c>
      <c r="I125" s="9">
        <v>1.630653273599544</v>
      </c>
      <c r="J125" s="9">
        <v>0.34965379315566303</v>
      </c>
      <c r="K125" s="9">
        <v>0.24874180569363499</v>
      </c>
      <c r="L125" s="9">
        <v>4.077052935924641E-6</v>
      </c>
      <c r="M125" s="9">
        <v>2.6839778821434388</v>
      </c>
      <c r="N125" s="9">
        <v>1.0352881107955625E-8</v>
      </c>
      <c r="O125" s="9">
        <v>0.455509320560822</v>
      </c>
      <c r="P125" s="9">
        <v>3.9531656678312155E-3</v>
      </c>
      <c r="Q125" s="30" t="s">
        <v>305</v>
      </c>
    </row>
    <row r="126" spans="1:17" x14ac:dyDescent="0.3">
      <c r="A126" s="66" t="s">
        <v>11</v>
      </c>
      <c r="B126" s="30" t="s">
        <v>253</v>
      </c>
      <c r="C126" s="9">
        <v>43.730842371017715</v>
      </c>
      <c r="D126" s="9">
        <v>0</v>
      </c>
      <c r="E126" s="9">
        <v>12.921684612439435</v>
      </c>
      <c r="F126" s="9">
        <v>1.8056138284539003E-7</v>
      </c>
      <c r="G126" s="9">
        <v>5.804507511864891</v>
      </c>
      <c r="H126" s="9">
        <v>7.0334761348433972E-8</v>
      </c>
      <c r="I126" s="9">
        <v>8.9633705088789366</v>
      </c>
      <c r="J126" s="9">
        <v>6.7276292434748086E-6</v>
      </c>
      <c r="K126" s="9">
        <v>92.387724212464505</v>
      </c>
      <c r="L126" s="9">
        <v>0</v>
      </c>
      <c r="M126" s="9">
        <v>13.644388808173364</v>
      </c>
      <c r="N126" s="9">
        <v>0</v>
      </c>
      <c r="O126" s="9">
        <v>2.0508797470219662</v>
      </c>
      <c r="P126" s="9">
        <v>8.070797321059664E-2</v>
      </c>
      <c r="Q126" s="30" t="s">
        <v>305</v>
      </c>
    </row>
    <row r="127" spans="1:17" x14ac:dyDescent="0.3">
      <c r="A127" s="66" t="s">
        <v>170</v>
      </c>
      <c r="B127" s="30" t="s">
        <v>243</v>
      </c>
      <c r="C127" s="9">
        <v>5.6241924068908675</v>
      </c>
      <c r="D127" s="9">
        <v>3.4527372719670435E-3</v>
      </c>
      <c r="E127" s="9">
        <v>14.162416820388163</v>
      </c>
      <c r="F127" s="9">
        <v>1.9873505840592998E-3</v>
      </c>
      <c r="G127" s="9">
        <v>55.070398970423895</v>
      </c>
      <c r="H127" s="9">
        <v>2.3180568575753568E-11</v>
      </c>
      <c r="I127" s="9">
        <v>2.3823028957926193</v>
      </c>
      <c r="J127" s="9">
        <v>8.0391696009570524E-2</v>
      </c>
      <c r="K127" s="9">
        <v>0.14272210540621599</v>
      </c>
      <c r="L127" s="9">
        <v>4.2049734474625788E-2</v>
      </c>
      <c r="M127" s="9">
        <v>52.550911876421878</v>
      </c>
      <c r="N127" s="9">
        <v>4.3170679678072865E-5</v>
      </c>
      <c r="O127" s="9">
        <v>3.4763431115808237</v>
      </c>
      <c r="P127" s="9">
        <v>0.19242244585123625</v>
      </c>
      <c r="Q127" s="30" t="s">
        <v>305</v>
      </c>
    </row>
    <row r="128" spans="1:17" x14ac:dyDescent="0.3">
      <c r="A128" s="66" t="s">
        <v>173</v>
      </c>
      <c r="B128" s="30" t="s">
        <v>243</v>
      </c>
      <c r="C128" s="9">
        <v>477.89642009873921</v>
      </c>
      <c r="D128" s="9">
        <v>2.7618134065010569E-4</v>
      </c>
      <c r="E128" s="9">
        <v>1463.2134914802825</v>
      </c>
      <c r="F128" s="9">
        <v>1.0048242040783251E-4</v>
      </c>
      <c r="G128" s="9">
        <v>1395.0236034206123</v>
      </c>
      <c r="H128" s="9">
        <v>5.0937032369802182E-13</v>
      </c>
      <c r="I128" s="9">
        <v>18.604586409060577</v>
      </c>
      <c r="J128" s="9">
        <v>5.4983585380516953E-3</v>
      </c>
      <c r="K128" s="9">
        <v>9.832132870182658</v>
      </c>
      <c r="L128" s="9">
        <v>0.16884726810880202</v>
      </c>
      <c r="M128" s="9">
        <v>64.742419988046947</v>
      </c>
      <c r="N128" s="9">
        <v>9.9273274234423781E-6</v>
      </c>
      <c r="O128" s="9">
        <v>0</v>
      </c>
      <c r="P128" s="9" t="e">
        <v>#N/A</v>
      </c>
      <c r="Q128" s="30" t="s">
        <v>305</v>
      </c>
    </row>
    <row r="129" spans="1:17" x14ac:dyDescent="0.3">
      <c r="A129" s="66" t="s">
        <v>176</v>
      </c>
      <c r="B129" s="30" t="s">
        <v>243</v>
      </c>
      <c r="C129" s="9">
        <v>2.9730881126254799E-2</v>
      </c>
      <c r="D129" s="9">
        <v>4.4077948925656862E-2</v>
      </c>
      <c r="E129" s="9">
        <v>0.79957492845953304</v>
      </c>
      <c r="F129" s="9">
        <v>0.8360035980945455</v>
      </c>
      <c r="G129" s="9">
        <v>3.3404519549105531</v>
      </c>
      <c r="H129" s="9">
        <v>0.2549552240285401</v>
      </c>
      <c r="I129" s="9">
        <v>4.1850121732876238</v>
      </c>
      <c r="J129" s="9">
        <v>0.42929948197047529</v>
      </c>
      <c r="K129" s="9">
        <v>0.27937855486119001</v>
      </c>
      <c r="L129" s="9">
        <v>0.52239392847985044</v>
      </c>
      <c r="M129" s="9">
        <v>29.17648461080644</v>
      </c>
      <c r="N129" s="9">
        <v>7.9045107958495842E-2</v>
      </c>
      <c r="O129" s="9">
        <v>0.14410674880735999</v>
      </c>
      <c r="P129" s="9">
        <v>0.38131168726758791</v>
      </c>
      <c r="Q129" s="30" t="s">
        <v>305</v>
      </c>
    </row>
    <row r="130" spans="1:17" x14ac:dyDescent="0.3">
      <c r="A130" s="66" t="s">
        <v>142</v>
      </c>
      <c r="B130" s="30" t="s">
        <v>243</v>
      </c>
      <c r="C130" s="9">
        <v>15.600429632897074</v>
      </c>
      <c r="D130" s="9">
        <v>0</v>
      </c>
      <c r="E130" s="9">
        <v>5.2105080487069566</v>
      </c>
      <c r="F130" s="9">
        <v>1.8016929278608096E-5</v>
      </c>
      <c r="G130" s="9">
        <v>6.8454391588643961</v>
      </c>
      <c r="H130" s="9">
        <v>4.3169683383581514E-9</v>
      </c>
      <c r="I130" s="9">
        <v>4.3219184897048279</v>
      </c>
      <c r="J130" s="9">
        <v>1.2879421724883766E-2</v>
      </c>
      <c r="K130" s="9">
        <v>7.1888236675965</v>
      </c>
      <c r="L130" s="9">
        <v>3.6102121292458378E-11</v>
      </c>
      <c r="M130" s="9">
        <v>49.064401238062956</v>
      </c>
      <c r="N130" s="9">
        <v>0</v>
      </c>
      <c r="O130" s="9">
        <v>2.4564796713668549</v>
      </c>
      <c r="P130" s="9">
        <v>2.0524545436972907E-3</v>
      </c>
      <c r="Q130" s="30" t="s">
        <v>305</v>
      </c>
    </row>
    <row r="131" spans="1:17" x14ac:dyDescent="0.3">
      <c r="A131" s="66" t="s">
        <v>417</v>
      </c>
      <c r="B131" s="30" t="s">
        <v>243</v>
      </c>
      <c r="C131" s="9">
        <v>9.0675087219311806E-2</v>
      </c>
      <c r="D131" s="9">
        <v>0.1673481822466808</v>
      </c>
      <c r="E131" s="9">
        <v>0.54371617824906404</v>
      </c>
      <c r="F131" s="9">
        <v>0.58452266613327697</v>
      </c>
      <c r="G131" s="9">
        <v>1.9673575620771198</v>
      </c>
      <c r="H131" s="9">
        <v>0.48450718462116127</v>
      </c>
      <c r="I131" s="9">
        <v>7.2706403829270521</v>
      </c>
      <c r="J131" s="9">
        <v>0.24946222843286514</v>
      </c>
      <c r="K131" s="9">
        <v>17.688379828000699</v>
      </c>
      <c r="L131" s="9">
        <v>3.8206907759957831E-3</v>
      </c>
      <c r="M131" s="9">
        <v>30.780679180441282</v>
      </c>
      <c r="N131" s="9">
        <v>6.3652759106717416E-2</v>
      </c>
      <c r="O131" s="9">
        <v>4.0655251629546898</v>
      </c>
      <c r="P131" s="9">
        <v>0.20028992633579079</v>
      </c>
      <c r="Q131" s="30" t="s">
        <v>305</v>
      </c>
    </row>
    <row r="132" spans="1:17" x14ac:dyDescent="0.3">
      <c r="A132" s="66" t="s">
        <v>215</v>
      </c>
      <c r="B132" s="30" t="s">
        <v>250</v>
      </c>
      <c r="C132" s="9">
        <v>1.0585611196936704</v>
      </c>
      <c r="D132" s="9">
        <v>0.83627090055090592</v>
      </c>
      <c r="E132" s="9">
        <v>2.009168668906772</v>
      </c>
      <c r="F132" s="9">
        <v>0.12017436567094164</v>
      </c>
      <c r="G132" s="9">
        <v>3.9346578274064696</v>
      </c>
      <c r="H132" s="9">
        <v>4.1975144757422367E-4</v>
      </c>
      <c r="I132" s="9">
        <v>1.0806001344224272</v>
      </c>
      <c r="J132" s="9">
        <v>0.7904189379315123</v>
      </c>
      <c r="K132" s="9">
        <v>0.53495427761454695</v>
      </c>
      <c r="L132" s="9">
        <v>3.0002547649599087E-3</v>
      </c>
      <c r="M132" s="9">
        <v>3.1050309423382298</v>
      </c>
      <c r="N132" s="9">
        <v>4.5765073952708235E-9</v>
      </c>
      <c r="O132" s="9">
        <v>1.6149260823632494</v>
      </c>
      <c r="P132" s="9">
        <v>0.14653065072914528</v>
      </c>
      <c r="Q132" s="30" t="s">
        <v>305</v>
      </c>
    </row>
    <row r="133" spans="1:17" x14ac:dyDescent="0.3">
      <c r="A133" s="66" t="s">
        <v>186</v>
      </c>
      <c r="B133" s="30" t="s">
        <v>249</v>
      </c>
      <c r="C133" s="9">
        <v>3.100863041215697</v>
      </c>
      <c r="D133" s="9">
        <v>2.6822126421899739E-2</v>
      </c>
      <c r="E133" s="9">
        <v>0.92452119434866997</v>
      </c>
      <c r="F133" s="9">
        <v>0.8849095645451871</v>
      </c>
      <c r="G133" s="9">
        <v>4.4647976549297468</v>
      </c>
      <c r="H133" s="9">
        <v>9.1749438017205698E-3</v>
      </c>
      <c r="I133" s="9">
        <v>1.2096749031487457</v>
      </c>
      <c r="J133" s="9">
        <v>0.80465417607680223</v>
      </c>
      <c r="K133" s="9">
        <v>0.61855668617794901</v>
      </c>
      <c r="L133" s="9">
        <v>0.45685555020644764</v>
      </c>
      <c r="M133" s="9">
        <v>2.6208964474084451</v>
      </c>
      <c r="N133" s="9">
        <v>3.0490068166563966E-2</v>
      </c>
      <c r="O133" s="9">
        <v>2.0421569965971531</v>
      </c>
      <c r="P133" s="9">
        <v>0.29306453644368247</v>
      </c>
      <c r="Q133" s="30" t="s">
        <v>305</v>
      </c>
    </row>
    <row r="134" spans="1:17" x14ac:dyDescent="0.3">
      <c r="A134" s="66" t="s">
        <v>177</v>
      </c>
      <c r="B134" s="30" t="s">
        <v>249</v>
      </c>
      <c r="C134" s="9">
        <v>37.956502599845777</v>
      </c>
      <c r="D134" s="9">
        <v>0</v>
      </c>
      <c r="E134" s="9">
        <v>12.365500813598267</v>
      </c>
      <c r="F134" s="9">
        <v>2.1720094356414421E-7</v>
      </c>
      <c r="G134" s="9">
        <v>1.1242862936395059</v>
      </c>
      <c r="H134" s="9">
        <v>0.81964492950001511</v>
      </c>
      <c r="I134" s="9">
        <v>11.952380358923682</v>
      </c>
      <c r="J134" s="9">
        <v>2.4113041797724222E-6</v>
      </c>
      <c r="K134" s="9">
        <v>10.737979331778861</v>
      </c>
      <c r="L134" s="9">
        <v>0</v>
      </c>
      <c r="M134" s="9">
        <v>1.9193230308217613</v>
      </c>
      <c r="N134" s="9">
        <v>6.2269560756217368E-3</v>
      </c>
      <c r="O134" s="9">
        <v>0.98136627042876501</v>
      </c>
      <c r="P134" s="9">
        <v>0.97296684336230943</v>
      </c>
      <c r="Q134" s="30" t="s">
        <v>305</v>
      </c>
    </row>
    <row r="135" spans="1:17" x14ac:dyDescent="0.3">
      <c r="A135" s="66" t="s">
        <v>195</v>
      </c>
      <c r="B135" s="30" t="s">
        <v>250</v>
      </c>
      <c r="C135" s="9">
        <v>3.1005863048864937</v>
      </c>
      <c r="D135" s="9">
        <v>1.0756616128279051E-2</v>
      </c>
      <c r="E135" s="9">
        <v>1.271583210578922</v>
      </c>
      <c r="F135" s="9">
        <v>0.56973514091609934</v>
      </c>
      <c r="G135" s="9">
        <v>0.66471015052981097</v>
      </c>
      <c r="H135" s="9">
        <v>0.46174538733909076</v>
      </c>
      <c r="I135" s="9">
        <v>3.2401858714073697</v>
      </c>
      <c r="J135" s="9">
        <v>3.9175650022906128E-2</v>
      </c>
      <c r="K135" s="9">
        <v>0.71994414588884703</v>
      </c>
      <c r="L135" s="9">
        <v>0.18628462884186003</v>
      </c>
      <c r="M135" s="9">
        <v>1.1608260681643638</v>
      </c>
      <c r="N135" s="9">
        <v>0.55587436761018694</v>
      </c>
      <c r="O135" s="9">
        <v>0.95468663765997297</v>
      </c>
      <c r="P135" s="9">
        <v>0.90338232044368338</v>
      </c>
      <c r="Q135" s="30" t="s">
        <v>305</v>
      </c>
    </row>
    <row r="136" spans="1:17" x14ac:dyDescent="0.3">
      <c r="A136" s="66" t="s">
        <v>59</v>
      </c>
      <c r="B136" s="30" t="s">
        <v>232</v>
      </c>
      <c r="C136" s="9">
        <v>310.44945638905381</v>
      </c>
      <c r="D136" s="9">
        <v>0</v>
      </c>
      <c r="E136" s="9">
        <v>47.83850736867997</v>
      </c>
      <c r="F136" s="9">
        <v>0</v>
      </c>
      <c r="G136" s="9">
        <v>30.46529539369779</v>
      </c>
      <c r="H136" s="9">
        <v>0</v>
      </c>
      <c r="I136" s="9">
        <v>34.598507386393884</v>
      </c>
      <c r="J136" s="9">
        <v>4.2566812741284821E-8</v>
      </c>
      <c r="K136" s="9">
        <v>13.0928152111165</v>
      </c>
      <c r="L136" s="9">
        <v>0</v>
      </c>
      <c r="M136" s="9">
        <v>93.099964940546371</v>
      </c>
      <c r="N136" s="9">
        <v>0</v>
      </c>
      <c r="O136" s="9">
        <v>11.453416022179786</v>
      </c>
      <c r="P136" s="9">
        <v>1.0129370420219885E-5</v>
      </c>
      <c r="Q136" s="30" t="s">
        <v>305</v>
      </c>
    </row>
    <row r="137" spans="1:17" x14ac:dyDescent="0.3">
      <c r="A137" s="66" t="s">
        <v>420</v>
      </c>
      <c r="B137" s="30" t="s">
        <v>257</v>
      </c>
      <c r="C137" s="9">
        <v>8.5122852748610729</v>
      </c>
      <c r="D137" s="9">
        <v>9.4906549967799236E-6</v>
      </c>
      <c r="E137" s="9">
        <v>3.7088418305318211</v>
      </c>
      <c r="F137" s="9">
        <v>5.658378923803542E-2</v>
      </c>
      <c r="G137" s="9">
        <v>1.9710845907274319</v>
      </c>
      <c r="H137" s="9">
        <v>0.20243782715117331</v>
      </c>
      <c r="I137" s="9">
        <v>9.2578815016181935</v>
      </c>
      <c r="J137" s="9">
        <v>2.9823112355220616E-6</v>
      </c>
      <c r="K137" s="9">
        <v>3.2225562748900103</v>
      </c>
      <c r="L137" s="9">
        <v>2.6292331811675895E-3</v>
      </c>
      <c r="M137" s="9">
        <v>6.1968482107256859</v>
      </c>
      <c r="N137" s="9">
        <v>3.6758566523964475E-8</v>
      </c>
      <c r="O137" s="9">
        <v>2.4344019613827732</v>
      </c>
      <c r="P137" s="9">
        <v>0.10605322210716006</v>
      </c>
      <c r="Q137" s="30" t="s">
        <v>305</v>
      </c>
    </row>
    <row r="138" spans="1:17" x14ac:dyDescent="0.3">
      <c r="A138" s="66" t="s">
        <v>100</v>
      </c>
      <c r="B138" s="30" t="s">
        <v>236</v>
      </c>
      <c r="C138" s="9">
        <v>26.455224978416744</v>
      </c>
      <c r="D138" s="9">
        <v>2.8643754035329039E-14</v>
      </c>
      <c r="E138" s="9">
        <v>20.339295280292429</v>
      </c>
      <c r="F138" s="9">
        <v>7.0641250626835017E-9</v>
      </c>
      <c r="G138" s="9">
        <v>4.9334018590156212</v>
      </c>
      <c r="H138" s="9">
        <v>1.7887603101729432E-5</v>
      </c>
      <c r="I138" s="9">
        <v>15.360080511235573</v>
      </c>
      <c r="J138" s="9">
        <v>1.7354617742881828E-10</v>
      </c>
      <c r="K138" s="9">
        <v>2.1102295445589498</v>
      </c>
      <c r="L138" s="9">
        <v>6.6802411645959792E-2</v>
      </c>
      <c r="M138" s="9">
        <v>5.5981443486589519</v>
      </c>
      <c r="N138" s="9">
        <v>4.1600056732704616E-13</v>
      </c>
      <c r="O138" s="9">
        <v>2.5386442641910181</v>
      </c>
      <c r="P138" s="9">
        <v>0.17420975624504742</v>
      </c>
      <c r="Q138" s="30" t="s">
        <v>305</v>
      </c>
    </row>
    <row r="139" spans="1:17" x14ac:dyDescent="0.3">
      <c r="A139" s="66" t="s">
        <v>136</v>
      </c>
      <c r="B139" s="30" t="s">
        <v>242</v>
      </c>
      <c r="C139" s="9">
        <v>5.7286505299345576</v>
      </c>
      <c r="D139" s="9">
        <v>5.7967904316669205E-6</v>
      </c>
      <c r="E139" s="9">
        <v>2.7736970171290776</v>
      </c>
      <c r="F139" s="9">
        <v>3.7273441478057001E-2</v>
      </c>
      <c r="G139" s="9">
        <v>3.5308747099463536</v>
      </c>
      <c r="H139" s="9">
        <v>9.0996962978173723E-4</v>
      </c>
      <c r="I139" s="9">
        <v>2.5976635853502015</v>
      </c>
      <c r="J139" s="9">
        <v>3.0423765874372233E-2</v>
      </c>
      <c r="K139" s="9">
        <v>4.3052433171184941</v>
      </c>
      <c r="L139" s="9">
        <v>2.0657752123343087E-6</v>
      </c>
      <c r="M139" s="9">
        <v>8.380952230462043</v>
      </c>
      <c r="N139" s="9">
        <v>0</v>
      </c>
      <c r="O139" s="9">
        <v>2.0528646953809697</v>
      </c>
      <c r="P139" s="9">
        <v>7.3510390656420288E-2</v>
      </c>
      <c r="Q139" s="30" t="s">
        <v>305</v>
      </c>
    </row>
    <row r="140" spans="1:17" x14ac:dyDescent="0.3">
      <c r="A140" s="66" t="s">
        <v>148</v>
      </c>
      <c r="B140" s="30" t="s">
        <v>242</v>
      </c>
      <c r="C140" s="9">
        <v>0.35261443168368101</v>
      </c>
      <c r="D140" s="9">
        <v>0.57530037397566147</v>
      </c>
      <c r="E140" s="9">
        <v>18.812983812601104</v>
      </c>
      <c r="F140" s="9">
        <v>0.11906720181800434</v>
      </c>
      <c r="G140" s="9">
        <v>1456.0637331685257</v>
      </c>
      <c r="H140" s="9">
        <v>1.1471869774237753E-5</v>
      </c>
      <c r="I140" s="9">
        <v>16.627453063685767</v>
      </c>
      <c r="J140" s="9">
        <v>1.8296636086529761E-2</v>
      </c>
      <c r="K140" s="9">
        <v>128.79938203854158</v>
      </c>
      <c r="L140" s="9">
        <v>3.1126212718390889E-12</v>
      </c>
      <c r="M140" s="9">
        <v>1967.1459362105527</v>
      </c>
      <c r="N140" s="9">
        <v>3.2101754894653389E-5</v>
      </c>
      <c r="O140" s="9">
        <v>1.2902891455810173</v>
      </c>
      <c r="P140" s="9">
        <v>0.79373132403091207</v>
      </c>
      <c r="Q140" s="30" t="s">
        <v>305</v>
      </c>
    </row>
    <row r="141" spans="1:17" x14ac:dyDescent="0.3">
      <c r="A141" s="66" t="s">
        <v>426</v>
      </c>
      <c r="B141" s="30" t="s">
        <v>251</v>
      </c>
      <c r="C141" s="9">
        <v>2.0586974787677428</v>
      </c>
      <c r="D141" s="9">
        <v>0.38016675153591517</v>
      </c>
      <c r="E141" s="9">
        <v>0.53505962857804201</v>
      </c>
      <c r="F141" s="9">
        <v>0.51137462988579863</v>
      </c>
      <c r="G141" s="9">
        <v>19.971483324760456</v>
      </c>
      <c r="H141" s="9">
        <v>5.8789971473014457E-3</v>
      </c>
      <c r="I141" s="9">
        <v>0.82758032034211704</v>
      </c>
      <c r="J141" s="9">
        <v>0.83081512049214623</v>
      </c>
      <c r="K141" s="9">
        <v>1.2484037578258291</v>
      </c>
      <c r="L141" s="9">
        <v>0.83331369059262128</v>
      </c>
      <c r="M141" s="9">
        <v>40.748089635992109</v>
      </c>
      <c r="N141" s="9">
        <v>5.8501154585036352E-2</v>
      </c>
      <c r="O141" s="9">
        <v>0.19306014331597501</v>
      </c>
      <c r="P141" s="9">
        <v>0.4348645285054773</v>
      </c>
      <c r="Q141" s="30" t="s">
        <v>305</v>
      </c>
    </row>
    <row r="142" spans="1:17" x14ac:dyDescent="0.3">
      <c r="A142" s="66" t="s">
        <v>60</v>
      </c>
      <c r="B142" s="30" t="s">
        <v>233</v>
      </c>
      <c r="C142" s="9">
        <v>5.2453041360883335</v>
      </c>
      <c r="D142" s="9">
        <v>2.4107022233987863E-7</v>
      </c>
      <c r="E142" s="9">
        <v>10.325937349068138</v>
      </c>
      <c r="F142" s="9">
        <v>5.0987154376347377E-7</v>
      </c>
      <c r="G142" s="9">
        <v>2.1795125912493836</v>
      </c>
      <c r="H142" s="9">
        <v>5.5258207869303022E-2</v>
      </c>
      <c r="I142" s="9">
        <v>6.0224028219224488</v>
      </c>
      <c r="J142" s="9">
        <v>1.6292702588183161E-6</v>
      </c>
      <c r="K142" s="9">
        <v>2.6574548626143284</v>
      </c>
      <c r="L142" s="9">
        <v>2.1044632705202737E-4</v>
      </c>
      <c r="M142" s="9">
        <v>0.77762022320364899</v>
      </c>
      <c r="N142" s="9">
        <v>0.30469119466103733</v>
      </c>
      <c r="O142" s="9">
        <v>1.0539572390408365</v>
      </c>
      <c r="P142" s="9">
        <v>0.89790488260156875</v>
      </c>
      <c r="Q142" s="30" t="s">
        <v>305</v>
      </c>
    </row>
    <row r="143" spans="1:17" x14ac:dyDescent="0.3">
      <c r="A143" s="66" t="s">
        <v>109</v>
      </c>
      <c r="B143" s="30" t="s">
        <v>237</v>
      </c>
      <c r="C143" s="9">
        <v>1.7248600655139574</v>
      </c>
      <c r="D143" s="9">
        <v>0.18909636854754819</v>
      </c>
      <c r="E143" s="9">
        <v>1.367870486582123</v>
      </c>
      <c r="F143" s="9">
        <v>0.5693418767603482</v>
      </c>
      <c r="G143" s="9">
        <v>1.8056817477751868</v>
      </c>
      <c r="H143" s="9">
        <v>0.19516665109168918</v>
      </c>
      <c r="I143" s="9">
        <v>1.8362395125403836</v>
      </c>
      <c r="J143" s="9">
        <v>0.31585676943397312</v>
      </c>
      <c r="K143" s="9">
        <v>1.8092003868509596</v>
      </c>
      <c r="L143" s="9">
        <v>0.21004247988987834</v>
      </c>
      <c r="M143" s="9">
        <v>8.2360071406346336</v>
      </c>
      <c r="N143" s="9">
        <v>4.2188474935755949E-15</v>
      </c>
      <c r="O143" s="9">
        <v>1.259175944383172</v>
      </c>
      <c r="P143" s="9">
        <v>0.58628923457804805</v>
      </c>
      <c r="Q143" s="30" t="s">
        <v>305</v>
      </c>
    </row>
    <row r="144" spans="1:17" x14ac:dyDescent="0.3">
      <c r="A144" s="66" t="s">
        <v>300</v>
      </c>
      <c r="B144" s="30" t="s">
        <v>237</v>
      </c>
      <c r="C144" s="9">
        <v>18.383952685764008</v>
      </c>
      <c r="D144" s="9">
        <v>7.4874506594824197E-10</v>
      </c>
      <c r="E144" s="9">
        <v>26.346673274048499</v>
      </c>
      <c r="F144" s="9">
        <v>4.5434336747307569E-6</v>
      </c>
      <c r="G144" s="9">
        <v>9.3661034374293752</v>
      </c>
      <c r="H144" s="9">
        <v>8.977133260346104E-5</v>
      </c>
      <c r="I144" s="9">
        <v>4.9678195756996875</v>
      </c>
      <c r="J144" s="9">
        <v>1.4061145612836445E-2</v>
      </c>
      <c r="K144" s="9">
        <v>4.2093160310874467</v>
      </c>
      <c r="L144" s="9">
        <v>2.7480718440854646E-2</v>
      </c>
      <c r="M144" s="9">
        <v>1.3510602956653195</v>
      </c>
      <c r="N144" s="9">
        <v>0.51313399523983261</v>
      </c>
      <c r="O144" s="9">
        <v>6.5492382113106207E-2</v>
      </c>
      <c r="P144" s="9">
        <v>0.2058399224838674</v>
      </c>
      <c r="Q144" s="30" t="s">
        <v>305</v>
      </c>
    </row>
    <row r="145" spans="1:17" x14ac:dyDescent="0.3">
      <c r="A145" s="66" t="s">
        <v>84</v>
      </c>
      <c r="B145" s="30" t="s">
        <v>237</v>
      </c>
      <c r="C145" s="9">
        <v>56.583842411755754</v>
      </c>
      <c r="D145" s="9">
        <v>0</v>
      </c>
      <c r="E145" s="9">
        <v>34.824767128530681</v>
      </c>
      <c r="F145" s="9">
        <v>0</v>
      </c>
      <c r="G145" s="9">
        <v>14.196951114435103</v>
      </c>
      <c r="H145" s="9">
        <v>2.9796165534889951E-12</v>
      </c>
      <c r="I145" s="9">
        <v>58.74400673639007</v>
      </c>
      <c r="J145" s="9">
        <v>0</v>
      </c>
      <c r="K145" s="9">
        <v>15.591399623190627</v>
      </c>
      <c r="L145" s="9">
        <v>2.2226664952995634E-13</v>
      </c>
      <c r="M145" s="9">
        <v>19.145574309395855</v>
      </c>
      <c r="N145" s="9">
        <v>0</v>
      </c>
      <c r="O145" s="9">
        <v>1.2131810614398579</v>
      </c>
      <c r="P145" s="9">
        <v>0.71011261129525138</v>
      </c>
      <c r="Q145" s="30" t="s">
        <v>305</v>
      </c>
    </row>
    <row r="146" spans="1:17" x14ac:dyDescent="0.3">
      <c r="A146" s="66" t="s">
        <v>43</v>
      </c>
      <c r="B146" s="30" t="s">
        <v>231</v>
      </c>
      <c r="C146" s="9">
        <v>11.138367194142893</v>
      </c>
      <c r="D146" s="9">
        <v>4.9678481209014524E-4</v>
      </c>
      <c r="E146" s="9">
        <v>2.6575184465843349</v>
      </c>
      <c r="F146" s="9">
        <v>0.16670585967144469</v>
      </c>
      <c r="G146" s="9">
        <v>2.6453079875314756</v>
      </c>
      <c r="H146" s="9">
        <v>7.5936881467734474E-2</v>
      </c>
      <c r="I146" s="9">
        <v>2.9613252595645863</v>
      </c>
      <c r="J146" s="9">
        <v>0.12527669490675575</v>
      </c>
      <c r="K146" s="9">
        <v>1.5509530847250725</v>
      </c>
      <c r="L146" s="9">
        <v>0.47664918319624083</v>
      </c>
      <c r="M146" s="9">
        <v>7.1591755144850699</v>
      </c>
      <c r="N146" s="9">
        <v>1.8863650717326763E-4</v>
      </c>
      <c r="O146" s="9">
        <v>5.5125915094646771</v>
      </c>
      <c r="P146" s="9">
        <v>0.13888234870009708</v>
      </c>
      <c r="Q146" s="30" t="s">
        <v>305</v>
      </c>
    </row>
    <row r="147" spans="1:17" x14ac:dyDescent="0.3">
      <c r="A147" s="66" t="s">
        <v>105</v>
      </c>
      <c r="B147" s="30" t="s">
        <v>240</v>
      </c>
      <c r="C147" s="9">
        <v>0.22349643725962301</v>
      </c>
      <c r="D147" s="9">
        <v>1.5365333450034768E-9</v>
      </c>
      <c r="E147" s="9">
        <v>0.72229873485086005</v>
      </c>
      <c r="F147" s="9">
        <v>0.43713685625245813</v>
      </c>
      <c r="G147" s="9">
        <v>2.89489849907797</v>
      </c>
      <c r="H147" s="9">
        <v>1.5588025074773415E-2</v>
      </c>
      <c r="I147" s="9">
        <v>0.34877306316117401</v>
      </c>
      <c r="J147" s="9">
        <v>6.4007395826282121E-4</v>
      </c>
      <c r="K147" s="9">
        <v>0.38943379358686903</v>
      </c>
      <c r="L147" s="9">
        <v>5.5547416279555506E-5</v>
      </c>
      <c r="M147" s="9">
        <v>3.2173790304512737</v>
      </c>
      <c r="N147" s="9">
        <v>5.0313958888104082E-8</v>
      </c>
      <c r="O147" s="9">
        <v>2.8496718588538656</v>
      </c>
      <c r="P147" s="9">
        <v>5.3062125586438302E-3</v>
      </c>
      <c r="Q147" s="30" t="s">
        <v>305</v>
      </c>
    </row>
    <row r="148" spans="1:17" x14ac:dyDescent="0.3">
      <c r="A148" s="66" t="s">
        <v>32</v>
      </c>
      <c r="B148" s="30" t="s">
        <v>230</v>
      </c>
      <c r="C148" s="9">
        <v>14.229601261091251</v>
      </c>
      <c r="D148" s="9">
        <v>2.1805108829653364E-9</v>
      </c>
      <c r="E148" s="9">
        <v>26.010230532532571</v>
      </c>
      <c r="F148" s="9">
        <v>2.6962109045403082E-7</v>
      </c>
      <c r="G148" s="9">
        <v>30.896027725610121</v>
      </c>
      <c r="H148" s="9">
        <v>8.0473516739232309E-11</v>
      </c>
      <c r="I148" s="9">
        <v>13.385862531102909</v>
      </c>
      <c r="J148" s="9">
        <v>1.7529445017760992E-7</v>
      </c>
      <c r="K148" s="9">
        <v>30.988006992015535</v>
      </c>
      <c r="L148" s="9">
        <v>1.1102230246251565E-15</v>
      </c>
      <c r="M148" s="9">
        <v>1907.2772853713946</v>
      </c>
      <c r="N148" s="9">
        <v>2.0870878186141084E-5</v>
      </c>
      <c r="O148" s="9">
        <v>2.432456849764205</v>
      </c>
      <c r="P148" s="9">
        <v>0.22887269833824009</v>
      </c>
      <c r="Q148" s="30" t="s">
        <v>305</v>
      </c>
    </row>
    <row r="149" spans="1:17" x14ac:dyDescent="0.3">
      <c r="A149" s="66" t="s">
        <v>95</v>
      </c>
      <c r="B149" s="30" t="s">
        <v>234</v>
      </c>
      <c r="C149" s="9">
        <v>5.1833452510122573</v>
      </c>
      <c r="D149" s="9">
        <v>6.5674687910188823E-11</v>
      </c>
      <c r="E149" s="9">
        <v>2.6797681146236583</v>
      </c>
      <c r="F149" s="9">
        <v>7.7249394875813504E-3</v>
      </c>
      <c r="G149" s="9">
        <v>2.00769086387858</v>
      </c>
      <c r="H149" s="9">
        <v>1.8376087986905487E-2</v>
      </c>
      <c r="I149" s="9">
        <v>4.1218286154061072</v>
      </c>
      <c r="J149" s="9">
        <v>4.4452731162714088E-7</v>
      </c>
      <c r="K149" s="9">
        <v>1.151492880364533</v>
      </c>
      <c r="L149" s="9">
        <v>0.53349946982701979</v>
      </c>
      <c r="M149" s="9">
        <v>2.6277648215017217</v>
      </c>
      <c r="N149" s="9">
        <v>2.7231916832626268E-8</v>
      </c>
      <c r="O149" s="9">
        <v>1.0660117073986137</v>
      </c>
      <c r="P149" s="9">
        <v>0.81952644070438152</v>
      </c>
      <c r="Q149" s="30" t="s">
        <v>305</v>
      </c>
    </row>
    <row r="150" spans="1:17" x14ac:dyDescent="0.3">
      <c r="A150" s="66" t="s">
        <v>155</v>
      </c>
      <c r="B150" s="30" t="s">
        <v>242</v>
      </c>
      <c r="C150" s="9">
        <v>2.0953717682533681</v>
      </c>
      <c r="D150" s="9">
        <v>0.29968775004438841</v>
      </c>
      <c r="E150" s="9">
        <v>10.716457365421359</v>
      </c>
      <c r="F150" s="9">
        <v>2.5455692033936606E-3</v>
      </c>
      <c r="G150" s="9">
        <v>3.6674960976487232</v>
      </c>
      <c r="H150" s="9">
        <v>1.3733223500440261E-2</v>
      </c>
      <c r="I150" s="9">
        <v>1.1554895622489656</v>
      </c>
      <c r="J150" s="9">
        <v>0.86929041660445172</v>
      </c>
      <c r="K150" s="9">
        <v>1.5715660689352187</v>
      </c>
      <c r="L150" s="9">
        <v>0.47905328017504079</v>
      </c>
      <c r="M150" s="9">
        <v>6.6845267257924164</v>
      </c>
      <c r="N150" s="9">
        <v>2.3458080899985134E-7</v>
      </c>
      <c r="O150" s="9">
        <v>2.5611181480383278</v>
      </c>
      <c r="P150" s="9">
        <v>0.15754273640875283</v>
      </c>
      <c r="Q150" s="30" t="s">
        <v>305</v>
      </c>
    </row>
    <row r="151" spans="1:17" x14ac:dyDescent="0.3">
      <c r="A151" s="66" t="s">
        <v>38</v>
      </c>
      <c r="B151" s="30" t="s">
        <v>231</v>
      </c>
      <c r="C151" s="9">
        <v>4.6312724865080588</v>
      </c>
      <c r="D151" s="9">
        <v>1.209522172596067E-4</v>
      </c>
      <c r="E151" s="9">
        <v>19.627763483848376</v>
      </c>
      <c r="F151" s="9">
        <v>2.3218531086666161E-7</v>
      </c>
      <c r="G151" s="9">
        <v>15.453401989000099</v>
      </c>
      <c r="H151" s="9">
        <v>9.8490104960546887E-10</v>
      </c>
      <c r="I151" s="9">
        <v>1.3839656051799358</v>
      </c>
      <c r="J151" s="9">
        <v>0.49302165521750829</v>
      </c>
      <c r="K151" s="9">
        <v>2.3806262307645545</v>
      </c>
      <c r="L151" s="9">
        <v>2.0727963381566794E-2</v>
      </c>
      <c r="M151" s="9">
        <v>5.4544466707820236</v>
      </c>
      <c r="N151" s="9">
        <v>3.0217767177376231E-9</v>
      </c>
      <c r="O151" s="9">
        <v>1.6299237755695779</v>
      </c>
      <c r="P151" s="9">
        <v>0.4423586890268163</v>
      </c>
      <c r="Q151" s="30" t="s">
        <v>305</v>
      </c>
    </row>
    <row r="152" spans="1:17" x14ac:dyDescent="0.3">
      <c r="A152" s="66" t="s">
        <v>31</v>
      </c>
      <c r="B152" s="30" t="s">
        <v>231</v>
      </c>
      <c r="C152" s="9">
        <v>4.2052977385434982</v>
      </c>
      <c r="D152" s="9">
        <v>2.5634611479086189E-6</v>
      </c>
      <c r="E152" s="9">
        <v>1.6927721477409658</v>
      </c>
      <c r="F152" s="9">
        <v>0.3138015900943435</v>
      </c>
      <c r="G152" s="9">
        <v>1.3128064976277096</v>
      </c>
      <c r="H152" s="9">
        <v>0.4825059278109225</v>
      </c>
      <c r="I152" s="9">
        <v>2.1388848282100104</v>
      </c>
      <c r="J152" s="9">
        <v>4.5745587905577589E-2</v>
      </c>
      <c r="K152" s="9">
        <v>2.4788762219813267</v>
      </c>
      <c r="L152" s="9">
        <v>1.4364304190261912E-4</v>
      </c>
      <c r="M152" s="9">
        <v>0.99024553264537996</v>
      </c>
      <c r="N152" s="9">
        <v>0.96770191672071015</v>
      </c>
      <c r="O152" s="9">
        <v>0.66796334554252201</v>
      </c>
      <c r="P152" s="9">
        <v>0.10571784871752887</v>
      </c>
      <c r="Q152" s="30" t="s">
        <v>305</v>
      </c>
    </row>
    <row r="153" spans="1:17" x14ac:dyDescent="0.3">
      <c r="A153" s="66" t="s">
        <v>137</v>
      </c>
      <c r="B153" s="30" t="s">
        <v>237</v>
      </c>
      <c r="C153" s="9">
        <v>89.352394095815384</v>
      </c>
      <c r="D153" s="9">
        <v>0</v>
      </c>
      <c r="E153" s="9">
        <v>50.177229306520736</v>
      </c>
      <c r="F153" s="9">
        <v>0</v>
      </c>
      <c r="G153" s="9">
        <v>15.663480388619107</v>
      </c>
      <c r="H153" s="9">
        <v>0</v>
      </c>
      <c r="I153" s="9">
        <v>42.002238336903815</v>
      </c>
      <c r="J153" s="9">
        <v>0</v>
      </c>
      <c r="K153" s="9">
        <v>48.054073667050375</v>
      </c>
      <c r="L153" s="9">
        <v>0</v>
      </c>
      <c r="M153" s="9">
        <v>284.8585511622216</v>
      </c>
      <c r="N153" s="9">
        <v>0</v>
      </c>
      <c r="O153" s="9">
        <v>1.4011431597108839</v>
      </c>
      <c r="P153" s="9">
        <v>0.64459753498206851</v>
      </c>
      <c r="Q153" s="30" t="s">
        <v>305</v>
      </c>
    </row>
    <row r="154" spans="1:17" x14ac:dyDescent="0.3">
      <c r="A154" s="66" t="s">
        <v>392</v>
      </c>
      <c r="B154" s="30" t="s">
        <v>233</v>
      </c>
      <c r="C154" s="9">
        <v>9.4389069319946177</v>
      </c>
      <c r="D154" s="9">
        <v>9.2231333459480425E-7</v>
      </c>
      <c r="E154" s="9">
        <v>6.5388437613086339</v>
      </c>
      <c r="F154" s="9">
        <v>3.3168073104494766E-4</v>
      </c>
      <c r="G154" s="9">
        <v>1.8661786128631044</v>
      </c>
      <c r="H154" s="9">
        <v>0.15133992933090679</v>
      </c>
      <c r="I154" s="9">
        <v>2.7237617302275714</v>
      </c>
      <c r="J154" s="9">
        <v>3.2393635536389298E-2</v>
      </c>
      <c r="K154" s="9">
        <v>1.8835392522683041</v>
      </c>
      <c r="L154" s="9">
        <v>8.0371039793210586E-2</v>
      </c>
      <c r="M154" s="9">
        <v>1.2500528644424418</v>
      </c>
      <c r="N154" s="9">
        <v>0.48255289235821752</v>
      </c>
      <c r="O154" s="9">
        <v>1.1242905067850515</v>
      </c>
      <c r="P154" s="9">
        <v>0.83969471574096177</v>
      </c>
      <c r="Q154" s="30" t="s">
        <v>305</v>
      </c>
    </row>
    <row r="155" spans="1:17" x14ac:dyDescent="0.3">
      <c r="A155" s="66" t="s">
        <v>394</v>
      </c>
      <c r="B155" s="30" t="s">
        <v>403</v>
      </c>
      <c r="C155" s="9">
        <v>3.3277576610664474</v>
      </c>
      <c r="D155" s="9">
        <v>4.7041874294828645E-6</v>
      </c>
      <c r="E155" s="9">
        <v>2.1165708282280367</v>
      </c>
      <c r="F155" s="9">
        <v>6.6226845994666439E-2</v>
      </c>
      <c r="G155" s="9">
        <v>3.4582995689416562</v>
      </c>
      <c r="H155" s="9">
        <v>7.2089680609344065E-5</v>
      </c>
      <c r="I155" s="9">
        <v>2.7303373034275134</v>
      </c>
      <c r="J155" s="9">
        <v>2.5567859159983941E-3</v>
      </c>
      <c r="K155" s="9">
        <v>1.6047369912908545</v>
      </c>
      <c r="L155" s="9">
        <v>8.2380668525901202E-2</v>
      </c>
      <c r="M155" s="9">
        <v>12.455513769103733</v>
      </c>
      <c r="N155" s="9">
        <v>0</v>
      </c>
      <c r="O155" s="9">
        <v>1.3354078509879324</v>
      </c>
      <c r="P155" s="9">
        <v>0.37342510452656463</v>
      </c>
      <c r="Q155" s="30" t="s">
        <v>305</v>
      </c>
    </row>
    <row r="156" spans="1:17" x14ac:dyDescent="0.3">
      <c r="A156" s="66" t="s">
        <v>211</v>
      </c>
      <c r="B156" s="30" t="s">
        <v>248</v>
      </c>
      <c r="C156" s="9">
        <v>5.609494432722177</v>
      </c>
      <c r="D156" s="9">
        <v>8.5429368357203828E-8</v>
      </c>
      <c r="E156" s="9">
        <v>1.3103536470537145</v>
      </c>
      <c r="F156" s="9">
        <v>0.57271739174968372</v>
      </c>
      <c r="G156" s="9">
        <v>0.85308446882357203</v>
      </c>
      <c r="H156" s="9">
        <v>0.72465259317404629</v>
      </c>
      <c r="I156" s="9">
        <v>3.019777794611286</v>
      </c>
      <c r="J156" s="9">
        <v>5.0511124184937639E-4</v>
      </c>
      <c r="K156" s="9">
        <v>1.7273560020867322</v>
      </c>
      <c r="L156" s="9">
        <v>2.104267082604605E-2</v>
      </c>
      <c r="M156" s="9">
        <v>0.90723616132627505</v>
      </c>
      <c r="N156" s="9">
        <v>0.6667246155800608</v>
      </c>
      <c r="O156" s="9">
        <v>0.68668538340714502</v>
      </c>
      <c r="P156" s="9">
        <v>0.30888818681285446</v>
      </c>
      <c r="Q156" s="30" t="s">
        <v>305</v>
      </c>
    </row>
    <row r="157" spans="1:17" x14ac:dyDescent="0.3">
      <c r="A157" s="66" t="s">
        <v>192</v>
      </c>
      <c r="B157" s="30" t="s">
        <v>246</v>
      </c>
      <c r="C157" s="9">
        <v>3.8080614797385217</v>
      </c>
      <c r="D157" s="9">
        <v>1.1689420707305831E-2</v>
      </c>
      <c r="E157" s="9">
        <v>4.3582399933656015</v>
      </c>
      <c r="F157" s="9">
        <v>1.3957806590707444E-2</v>
      </c>
      <c r="G157" s="9">
        <v>0.46751211287613698</v>
      </c>
      <c r="H157" s="9">
        <v>0.13772300533544857</v>
      </c>
      <c r="I157" s="9">
        <v>0.45106641029136701</v>
      </c>
      <c r="J157" s="9">
        <v>0.21407645459680491</v>
      </c>
      <c r="K157" s="9">
        <v>1.9705690228746351</v>
      </c>
      <c r="L157" s="9">
        <v>0.13603343033051329</v>
      </c>
      <c r="M157" s="9">
        <v>2.0198180800713028</v>
      </c>
      <c r="N157" s="9">
        <v>8.9508392083563759E-3</v>
      </c>
      <c r="O157" s="9">
        <v>0.83992104938717305</v>
      </c>
      <c r="P157" s="9">
        <v>0.73823137179141529</v>
      </c>
      <c r="Q157" s="30" t="s">
        <v>305</v>
      </c>
    </row>
    <row r="158" spans="1:17" x14ac:dyDescent="0.3">
      <c r="A158" s="66" t="s">
        <v>123</v>
      </c>
      <c r="B158" s="30" t="s">
        <v>238</v>
      </c>
      <c r="C158" s="9">
        <v>6.786079894868756</v>
      </c>
      <c r="D158" s="9">
        <v>2.1885050386361016E-6</v>
      </c>
      <c r="E158" s="9">
        <v>5.8147131653025914</v>
      </c>
      <c r="F158" s="9">
        <v>9.4151663879271652E-5</v>
      </c>
      <c r="G158" s="9">
        <v>12.702039235956548</v>
      </c>
      <c r="H158" s="9">
        <v>1.9593215938584763E-12</v>
      </c>
      <c r="I158" s="9">
        <v>6.339088002434905</v>
      </c>
      <c r="J158" s="9">
        <v>1.1474821093315768E-11</v>
      </c>
      <c r="K158" s="9">
        <v>1.8131232550117355</v>
      </c>
      <c r="L158" s="9">
        <v>5.5948496979749018E-2</v>
      </c>
      <c r="M158" s="9">
        <v>17.746512936000531</v>
      </c>
      <c r="N158" s="9">
        <v>0</v>
      </c>
      <c r="O158" s="9">
        <v>0.89162835250367301</v>
      </c>
      <c r="P158" s="9">
        <v>0.7176579729224164</v>
      </c>
      <c r="Q158" s="30" t="s">
        <v>305</v>
      </c>
    </row>
    <row r="159" spans="1:17" x14ac:dyDescent="0.3">
      <c r="A159" s="66" t="s">
        <v>400</v>
      </c>
      <c r="B159" s="30" t="s">
        <v>253</v>
      </c>
      <c r="C159" s="9">
        <v>39.47375827391847</v>
      </c>
      <c r="D159" s="9">
        <v>3.071238011412436E-2</v>
      </c>
      <c r="E159" s="9">
        <v>1.8561181752056284</v>
      </c>
      <c r="F159" s="9">
        <v>0.46135791884864708</v>
      </c>
      <c r="G159" s="9">
        <v>372.35700499129285</v>
      </c>
      <c r="H159" s="9">
        <v>9.8292896222318404E-7</v>
      </c>
      <c r="I159" s="9">
        <v>38.503894289678463</v>
      </c>
      <c r="J159" s="9">
        <v>4.4952829133786509E-2</v>
      </c>
      <c r="K159" s="9">
        <v>3.0692228655578253</v>
      </c>
      <c r="L159" s="9">
        <v>0.1353973821356691</v>
      </c>
      <c r="M159" s="9">
        <v>2.6029803033828167</v>
      </c>
      <c r="N159" s="9">
        <v>0.12028595659439401</v>
      </c>
      <c r="O159" s="9">
        <v>6373.6112172741923</v>
      </c>
      <c r="P159" s="9">
        <v>1.2212453270876722E-15</v>
      </c>
      <c r="Q159" s="30" t="s">
        <v>305</v>
      </c>
    </row>
    <row r="160" spans="1:17" x14ac:dyDescent="0.3">
      <c r="A160" s="66" t="s">
        <v>20</v>
      </c>
      <c r="B160" s="30" t="s">
        <v>253</v>
      </c>
      <c r="C160" s="9">
        <v>2.234663249515644</v>
      </c>
      <c r="D160" s="9">
        <v>2.0197155274489509E-3</v>
      </c>
      <c r="E160" s="9">
        <v>1.7217247160972573</v>
      </c>
      <c r="F160" s="9">
        <v>0.1816832274657062</v>
      </c>
      <c r="G160" s="9">
        <v>1.8625648693149539</v>
      </c>
      <c r="H160" s="9">
        <v>3.6311366218924945E-2</v>
      </c>
      <c r="I160" s="9">
        <v>1.9137915707262074</v>
      </c>
      <c r="J160" s="9">
        <v>1.6002033925415216E-2</v>
      </c>
      <c r="K160" s="9">
        <v>1.0625955143878514</v>
      </c>
      <c r="L160" s="9">
        <v>0.76821685670524176</v>
      </c>
      <c r="M160" s="9">
        <v>4.5222765249161627</v>
      </c>
      <c r="N160" s="9">
        <v>0</v>
      </c>
      <c r="O160" s="9">
        <v>1.2003490916202513</v>
      </c>
      <c r="P160" s="9">
        <v>0.46856327472304138</v>
      </c>
      <c r="Q160" s="30" t="s">
        <v>305</v>
      </c>
    </row>
    <row r="161" spans="1:17" x14ac:dyDescent="0.3">
      <c r="A161" s="66" t="s">
        <v>89</v>
      </c>
      <c r="B161" s="30" t="s">
        <v>234</v>
      </c>
      <c r="C161" s="9">
        <v>5.4682625729836092</v>
      </c>
      <c r="D161" s="9">
        <v>3.6183109841658734E-9</v>
      </c>
      <c r="E161" s="9">
        <v>8.6211391984338075</v>
      </c>
      <c r="F161" s="9">
        <v>1.9056967803798841E-7</v>
      </c>
      <c r="G161" s="9">
        <v>7.7132627536421108</v>
      </c>
      <c r="H161" s="9">
        <v>1.9312562082873796E-7</v>
      </c>
      <c r="I161" s="9">
        <v>6.6885740678674219</v>
      </c>
      <c r="J161" s="9">
        <v>2.7464786001019093E-10</v>
      </c>
      <c r="K161" s="9">
        <v>7.9966055508438849</v>
      </c>
      <c r="L161" s="9">
        <v>0</v>
      </c>
      <c r="M161" s="9">
        <v>18.946822088442616</v>
      </c>
      <c r="N161" s="9">
        <v>0</v>
      </c>
      <c r="O161" s="9">
        <v>2.0392070547880041</v>
      </c>
      <c r="P161" s="9">
        <v>8.9231072933493194E-2</v>
      </c>
      <c r="Q161" s="30" t="s">
        <v>305</v>
      </c>
    </row>
    <row r="162" spans="1:17" x14ac:dyDescent="0.3">
      <c r="A162" s="66" t="s">
        <v>28</v>
      </c>
      <c r="B162" s="30" t="s">
        <v>229</v>
      </c>
      <c r="C162" s="9">
        <v>6.5139510133515657</v>
      </c>
      <c r="D162" s="9">
        <v>3.1302761618778874E-3</v>
      </c>
      <c r="E162" s="9">
        <v>3.4814548306150934</v>
      </c>
      <c r="F162" s="9">
        <v>5.245020079679874E-2</v>
      </c>
      <c r="G162" s="9">
        <v>1.8820206773215118</v>
      </c>
      <c r="H162" s="9">
        <v>0.27957236354792703</v>
      </c>
      <c r="I162" s="9">
        <v>8.6592080864697927</v>
      </c>
      <c r="J162" s="9">
        <v>6.9334126265419016E-5</v>
      </c>
      <c r="K162" s="9">
        <v>0.17423631420538899</v>
      </c>
      <c r="L162" s="9">
        <v>1.0740157428157371E-4</v>
      </c>
      <c r="M162" s="9">
        <v>5.4936110195335799E-2</v>
      </c>
      <c r="N162" s="9">
        <v>0</v>
      </c>
      <c r="O162" s="9">
        <v>7.1950956505457506E-2</v>
      </c>
      <c r="P162" s="9">
        <v>1.3632052908976178E-3</v>
      </c>
      <c r="Q162" s="30" t="s">
        <v>305</v>
      </c>
    </row>
    <row r="163" spans="1:17" x14ac:dyDescent="0.3">
      <c r="A163" s="66" t="s">
        <v>411</v>
      </c>
      <c r="B163" s="30" t="s">
        <v>231</v>
      </c>
      <c r="C163" s="9">
        <v>1.5846410528189436</v>
      </c>
      <c r="D163" s="9">
        <v>0.18681915415604589</v>
      </c>
      <c r="E163" s="9">
        <v>1.6526824572784364</v>
      </c>
      <c r="F163" s="9">
        <v>0.29044514404140953</v>
      </c>
      <c r="G163" s="9">
        <v>2.3432391425936241</v>
      </c>
      <c r="H163" s="9">
        <v>3.113575683131764E-2</v>
      </c>
      <c r="I163" s="9">
        <v>1.2838517132862488</v>
      </c>
      <c r="J163" s="9">
        <v>0.5431197331944464</v>
      </c>
      <c r="K163" s="9">
        <v>1.0458594988373917</v>
      </c>
      <c r="L163" s="9">
        <v>0.87463740001311363</v>
      </c>
      <c r="M163" s="9">
        <v>2.4801315171638332</v>
      </c>
      <c r="N163" s="9">
        <v>3.4557128667811465E-4</v>
      </c>
      <c r="O163" s="9">
        <v>1.1710094723546829</v>
      </c>
      <c r="P163" s="9">
        <v>0.74316287848460982</v>
      </c>
      <c r="Q163" s="30" t="s">
        <v>305</v>
      </c>
    </row>
    <row r="164" spans="1:17" x14ac:dyDescent="0.3">
      <c r="A164" s="66" t="s">
        <v>24</v>
      </c>
      <c r="B164" s="30" t="s">
        <v>230</v>
      </c>
      <c r="C164" s="9">
        <v>9.6222739126347747</v>
      </c>
      <c r="D164" s="9">
        <v>2.3640827871197478E-3</v>
      </c>
      <c r="E164" s="9">
        <v>32.057025982338594</v>
      </c>
      <c r="F164" s="9">
        <v>1.151505339806902E-3</v>
      </c>
      <c r="G164" s="9">
        <v>10.790811442083172</v>
      </c>
      <c r="H164" s="9">
        <v>1.8171944477409774E-3</v>
      </c>
      <c r="I164" s="9">
        <v>59.963310337620598</v>
      </c>
      <c r="J164" s="9">
        <v>1.8823115124161238E-2</v>
      </c>
      <c r="K164" s="9">
        <v>27.919210268355609</v>
      </c>
      <c r="L164" s="9">
        <v>2.7552059856272848E-5</v>
      </c>
      <c r="M164" s="9">
        <v>4.4448204182652393</v>
      </c>
      <c r="N164" s="9">
        <v>2.3221587147737033E-5</v>
      </c>
      <c r="O164" s="9">
        <v>1.5316442516501163</v>
      </c>
      <c r="P164" s="9">
        <v>0.44827147149373436</v>
      </c>
      <c r="Q164" s="30" t="s">
        <v>305</v>
      </c>
    </row>
    <row r="165" spans="1:17" x14ac:dyDescent="0.3">
      <c r="A165" s="66" t="s">
        <v>33</v>
      </c>
      <c r="B165" s="30" t="s">
        <v>230</v>
      </c>
      <c r="C165" s="9">
        <v>1.001142330360691</v>
      </c>
      <c r="D165" s="9">
        <v>0.99688460832973314</v>
      </c>
      <c r="E165" s="9">
        <v>1.9185222085209004</v>
      </c>
      <c r="F165" s="9">
        <v>0.13725157861941506</v>
      </c>
      <c r="G165" s="9">
        <v>2.6542161826443107</v>
      </c>
      <c r="H165" s="9">
        <v>2.9025568427931692E-3</v>
      </c>
      <c r="I165" s="9">
        <v>1.1784130119250571</v>
      </c>
      <c r="J165" s="9">
        <v>0.71285654810494736</v>
      </c>
      <c r="K165" s="9">
        <v>2.4435453784602221</v>
      </c>
      <c r="L165" s="9">
        <v>4.4085957874562265E-4</v>
      </c>
      <c r="M165" s="9">
        <v>8.0582884822335554</v>
      </c>
      <c r="N165" s="9">
        <v>0</v>
      </c>
      <c r="O165" s="9">
        <v>1.5145311130283208</v>
      </c>
      <c r="P165" s="9">
        <v>0.24871128221023953</v>
      </c>
      <c r="Q165" s="30" t="s">
        <v>305</v>
      </c>
    </row>
    <row r="166" spans="1:17" x14ac:dyDescent="0.3">
      <c r="A166" s="66" t="s">
        <v>397</v>
      </c>
      <c r="B166" s="30" t="s">
        <v>230</v>
      </c>
      <c r="C166" s="9">
        <v>7.1114107286136647</v>
      </c>
      <c r="D166" s="9">
        <v>5.4694160311896667E-10</v>
      </c>
      <c r="E166" s="9">
        <v>22.929763367423806</v>
      </c>
      <c r="F166" s="9">
        <v>2.0450308113595383E-13</v>
      </c>
      <c r="G166" s="9">
        <v>21.422863301051187</v>
      </c>
      <c r="H166" s="9">
        <v>5.5511151231257827E-15</v>
      </c>
      <c r="I166" s="9">
        <v>13.205690609762174</v>
      </c>
      <c r="J166" s="9">
        <v>0</v>
      </c>
      <c r="K166" s="9">
        <v>13.387953882537978</v>
      </c>
      <c r="L166" s="9">
        <v>0</v>
      </c>
      <c r="M166" s="9">
        <v>18.428992433144959</v>
      </c>
      <c r="N166" s="9">
        <v>0</v>
      </c>
      <c r="O166" s="9">
        <v>2.3667618615762525</v>
      </c>
      <c r="P166" s="9">
        <v>8.7916299925611119E-3</v>
      </c>
      <c r="Q166" s="30" t="s">
        <v>305</v>
      </c>
    </row>
    <row r="167" spans="1:17" x14ac:dyDescent="0.3">
      <c r="A167" s="66" t="s">
        <v>291</v>
      </c>
      <c r="B167" s="30" t="s">
        <v>234</v>
      </c>
      <c r="C167" s="9">
        <v>3.0565306979046518</v>
      </c>
      <c r="D167" s="9">
        <v>2.0786919067366627E-2</v>
      </c>
      <c r="E167" s="9">
        <v>2.5952081922421675</v>
      </c>
      <c r="F167" s="9">
        <v>0.11523335932775391</v>
      </c>
      <c r="G167" s="9">
        <v>1.0247907648329742</v>
      </c>
      <c r="H167" s="9">
        <v>0.96048908332164418</v>
      </c>
      <c r="I167" s="9">
        <v>2.1199189853846594</v>
      </c>
      <c r="J167" s="9">
        <v>0.25099973581421631</v>
      </c>
      <c r="K167" s="9">
        <v>2.9152454068137237</v>
      </c>
      <c r="L167" s="9">
        <v>6.2560287296098527E-2</v>
      </c>
      <c r="M167" s="9">
        <v>0.86159041805493897</v>
      </c>
      <c r="N167" s="9">
        <v>0.67977945326320621</v>
      </c>
      <c r="O167" s="9">
        <v>0.60393847959062996</v>
      </c>
      <c r="P167" s="9">
        <v>0.47314386384150775</v>
      </c>
      <c r="Q167" s="30" t="s">
        <v>305</v>
      </c>
    </row>
    <row r="168" spans="1:17" x14ac:dyDescent="0.3">
      <c r="A168" s="66" t="s">
        <v>106</v>
      </c>
      <c r="B168" s="30" t="s">
        <v>234</v>
      </c>
      <c r="C168" s="9">
        <v>8.4300934003368031</v>
      </c>
      <c r="D168" s="9">
        <v>1.4432899320127035E-15</v>
      </c>
      <c r="E168" s="9">
        <v>2.766770996361914</v>
      </c>
      <c r="F168" s="9">
        <v>2.361870311412495E-2</v>
      </c>
      <c r="G168" s="9">
        <v>1.2612349174346744</v>
      </c>
      <c r="H168" s="9">
        <v>0.46350021921288143</v>
      </c>
      <c r="I168" s="9">
        <v>3.9664885059004407</v>
      </c>
      <c r="J168" s="9">
        <v>1.6757877257234099E-4</v>
      </c>
      <c r="K168" s="9">
        <v>1.7051404676041053</v>
      </c>
      <c r="L168" s="9">
        <v>5.9514745704259076E-2</v>
      </c>
      <c r="M168" s="9">
        <v>4.7079290213967919</v>
      </c>
      <c r="N168" s="9">
        <v>1.2101430968414206E-14</v>
      </c>
      <c r="O168" s="9">
        <v>0.90624065155655997</v>
      </c>
      <c r="P168" s="9">
        <v>0.79540189702076025</v>
      </c>
      <c r="Q168" s="30" t="s">
        <v>305</v>
      </c>
    </row>
    <row r="169" spans="1:17" x14ac:dyDescent="0.3">
      <c r="A169" s="66" t="s">
        <v>64</v>
      </c>
      <c r="B169" s="30" t="s">
        <v>234</v>
      </c>
      <c r="C169" s="9">
        <v>66.692544467749954</v>
      </c>
      <c r="D169" s="9">
        <v>0</v>
      </c>
      <c r="E169" s="9">
        <v>6.4590893858302305</v>
      </c>
      <c r="F169" s="9">
        <v>2.9756693572646764E-4</v>
      </c>
      <c r="G169" s="9">
        <v>1.4222828053395877</v>
      </c>
      <c r="H169" s="9">
        <v>0.48085503119458495</v>
      </c>
      <c r="I169" s="9">
        <v>3.6373222912630694</v>
      </c>
      <c r="J169" s="9">
        <v>8.4335623964592266E-2</v>
      </c>
      <c r="K169" s="9">
        <v>13.603929134318378</v>
      </c>
      <c r="L169" s="9">
        <v>0</v>
      </c>
      <c r="M169" s="9">
        <v>12.369492933734596</v>
      </c>
      <c r="N169" s="9">
        <v>0</v>
      </c>
      <c r="O169" s="9">
        <v>3.7840018422812953</v>
      </c>
      <c r="P169" s="9">
        <v>2.6061545355091864E-2</v>
      </c>
      <c r="Q169" s="30" t="s">
        <v>305</v>
      </c>
    </row>
    <row r="170" spans="1:17" x14ac:dyDescent="0.3">
      <c r="A170" s="66" t="s">
        <v>171</v>
      </c>
      <c r="B170" s="30" t="s">
        <v>247</v>
      </c>
      <c r="C170" s="9">
        <v>2.0984001691641483</v>
      </c>
      <c r="D170" s="9">
        <v>1.6010514478982385E-3</v>
      </c>
      <c r="E170" s="9">
        <v>1.4230275176588234</v>
      </c>
      <c r="F170" s="9">
        <v>0.34316262074538639</v>
      </c>
      <c r="G170" s="9">
        <v>1.5347611934856129</v>
      </c>
      <c r="H170" s="9">
        <v>0.14614825450245728</v>
      </c>
      <c r="I170" s="9">
        <v>2.3049053359457057</v>
      </c>
      <c r="J170" s="9">
        <v>5.0121783732728353E-3</v>
      </c>
      <c r="K170" s="9">
        <v>1.6779483825862964</v>
      </c>
      <c r="L170" s="9">
        <v>1.3646686466530555E-2</v>
      </c>
      <c r="M170" s="9">
        <v>2.6866194583645755</v>
      </c>
      <c r="N170" s="9">
        <v>7.2479211521425668E-10</v>
      </c>
      <c r="O170" s="9">
        <v>1.3278839007939987</v>
      </c>
      <c r="P170" s="9">
        <v>0.28919840904407212</v>
      </c>
      <c r="Q170" s="30" t="s">
        <v>305</v>
      </c>
    </row>
    <row r="171" spans="1:17" x14ac:dyDescent="0.3">
      <c r="A171" s="66" t="s">
        <v>184</v>
      </c>
      <c r="B171" s="30" t="s">
        <v>245</v>
      </c>
      <c r="C171" s="9">
        <v>3.0260005741903893</v>
      </c>
      <c r="D171" s="9">
        <v>6.2102584314352671E-2</v>
      </c>
      <c r="E171" s="9">
        <v>0.53065783909585496</v>
      </c>
      <c r="F171" s="9">
        <v>0.29659074575723432</v>
      </c>
      <c r="G171" s="9">
        <v>4.7149600590709611</v>
      </c>
      <c r="H171" s="9">
        <v>8.4372094467393133E-3</v>
      </c>
      <c r="I171" s="9">
        <v>6.5730233691489746</v>
      </c>
      <c r="J171" s="9">
        <v>2.0897330704761075E-3</v>
      </c>
      <c r="K171" s="9">
        <v>2.5692328136685076</v>
      </c>
      <c r="L171" s="9">
        <v>3.3061771755105274E-2</v>
      </c>
      <c r="M171" s="9">
        <v>26.955952912744628</v>
      </c>
      <c r="N171" s="9">
        <v>0</v>
      </c>
      <c r="O171" s="9">
        <v>5.755940559856743</v>
      </c>
      <c r="P171" s="9">
        <v>1.752012332719044E-2</v>
      </c>
      <c r="Q171" s="30" t="s">
        <v>305</v>
      </c>
    </row>
    <row r="172" spans="1:17" x14ac:dyDescent="0.3">
      <c r="A172" s="66" t="s">
        <v>393</v>
      </c>
      <c r="B172" s="30" t="s">
        <v>267</v>
      </c>
      <c r="C172" s="9">
        <v>3.8454887271524454</v>
      </c>
      <c r="D172" s="9">
        <v>2.4189864883209511E-3</v>
      </c>
      <c r="E172" s="9">
        <v>1.2434596457353477</v>
      </c>
      <c r="F172" s="9">
        <v>0.68451573222434625</v>
      </c>
      <c r="G172" s="9">
        <v>1.3507854302680429</v>
      </c>
      <c r="H172" s="9">
        <v>0.53645326063078747</v>
      </c>
      <c r="I172" s="9">
        <v>5.7312066867966633</v>
      </c>
      <c r="J172" s="9">
        <v>1.2918398830030764E-4</v>
      </c>
      <c r="K172" s="9">
        <v>2.106282842828386</v>
      </c>
      <c r="L172" s="9">
        <v>2.8601730323367547E-2</v>
      </c>
      <c r="M172" s="9">
        <v>2.2831003760771189</v>
      </c>
      <c r="N172" s="9">
        <v>1.3372559172593834E-2</v>
      </c>
      <c r="O172" s="9">
        <v>6.3136536848946614</v>
      </c>
      <c r="P172" s="9">
        <v>2.8342868102732011E-3</v>
      </c>
      <c r="Q172" s="30" t="s">
        <v>305</v>
      </c>
    </row>
    <row r="173" spans="1:17" x14ac:dyDescent="0.3">
      <c r="A173" s="66" t="s">
        <v>129</v>
      </c>
      <c r="B173" s="30" t="s">
        <v>241</v>
      </c>
      <c r="C173" s="9">
        <v>3353.8281493025352</v>
      </c>
      <c r="D173" s="9">
        <v>0</v>
      </c>
      <c r="E173" s="9">
        <v>5116.4797665035603</v>
      </c>
      <c r="F173" s="9">
        <v>0</v>
      </c>
      <c r="G173" s="9">
        <v>210.77251422870393</v>
      </c>
      <c r="H173" s="9">
        <v>0</v>
      </c>
      <c r="I173" s="9">
        <v>241.0578478073885</v>
      </c>
      <c r="J173" s="9">
        <v>0</v>
      </c>
      <c r="K173" s="9">
        <v>522.51016583607418</v>
      </c>
      <c r="L173" s="9">
        <v>0</v>
      </c>
      <c r="M173" s="9">
        <v>95.464970098759508</v>
      </c>
      <c r="N173" s="9">
        <v>0</v>
      </c>
      <c r="O173" s="9">
        <v>2.9248735090613285</v>
      </c>
      <c r="P173" s="9">
        <v>2.5730379079600518E-2</v>
      </c>
      <c r="Q173" s="30" t="s">
        <v>305</v>
      </c>
    </row>
    <row r="174" spans="1:17" x14ac:dyDescent="0.3">
      <c r="A174" s="66" t="s">
        <v>121</v>
      </c>
      <c r="B174" s="30" t="s">
        <v>241</v>
      </c>
      <c r="C174" s="9">
        <v>17.437744335512473</v>
      </c>
      <c r="D174" s="9">
        <v>0</v>
      </c>
      <c r="E174" s="9">
        <v>9.6973510847171145</v>
      </c>
      <c r="F174" s="9">
        <v>7.1050725114485402E-7</v>
      </c>
      <c r="G174" s="9">
        <v>2.5255433247548957</v>
      </c>
      <c r="H174" s="9">
        <v>3.4118983048885165E-2</v>
      </c>
      <c r="I174" s="9">
        <v>13.376663227375802</v>
      </c>
      <c r="J174" s="9">
        <v>8.5487172896137054E-15</v>
      </c>
      <c r="K174" s="9">
        <v>8.9050259997330876</v>
      </c>
      <c r="L174" s="9">
        <v>4.7406523151494184E-14</v>
      </c>
      <c r="M174" s="9">
        <v>3.8385276410228015</v>
      </c>
      <c r="N174" s="9">
        <v>9.4350450785540829E-9</v>
      </c>
      <c r="O174" s="9">
        <v>1.0642808712927145</v>
      </c>
      <c r="P174" s="9">
        <v>0.89254770405401485</v>
      </c>
      <c r="Q174" s="30" t="s">
        <v>305</v>
      </c>
    </row>
    <row r="175" spans="1:17" x14ac:dyDescent="0.3">
      <c r="A175" s="66" t="s">
        <v>134</v>
      </c>
      <c r="B175" s="30" t="s">
        <v>241</v>
      </c>
      <c r="C175" s="9">
        <v>35.057417334173479</v>
      </c>
      <c r="D175" s="9">
        <v>0</v>
      </c>
      <c r="E175" s="9">
        <v>4.2383117151137677</v>
      </c>
      <c r="F175" s="9">
        <v>6.7749454315436664E-3</v>
      </c>
      <c r="G175" s="9">
        <v>2.1980615042479181</v>
      </c>
      <c r="H175" s="9">
        <v>0.16793894490974137</v>
      </c>
      <c r="I175" s="9">
        <v>12.467440926196646</v>
      </c>
      <c r="J175" s="9">
        <v>2.426755685291937E-9</v>
      </c>
      <c r="K175" s="9">
        <v>4.7103840809882209</v>
      </c>
      <c r="L175" s="9">
        <v>5.0338545554140524E-9</v>
      </c>
      <c r="M175" s="9">
        <v>4.7215566057493863</v>
      </c>
      <c r="N175" s="9">
        <v>9.382938870317048E-11</v>
      </c>
      <c r="O175" s="9">
        <v>1.0679088012707474</v>
      </c>
      <c r="P175" s="9">
        <v>0.89986973604831666</v>
      </c>
      <c r="Q175" s="30" t="s">
        <v>305</v>
      </c>
    </row>
    <row r="176" spans="1:17" x14ac:dyDescent="0.3">
      <c r="A176" s="66" t="s">
        <v>124</v>
      </c>
      <c r="B176" s="30" t="s">
        <v>241</v>
      </c>
      <c r="C176" s="9">
        <v>210.16000240408283</v>
      </c>
      <c r="D176" s="9">
        <v>0</v>
      </c>
      <c r="E176" s="9">
        <v>10.966983463820798</v>
      </c>
      <c r="F176" s="9">
        <v>3.7877897707261354E-8</v>
      </c>
      <c r="G176" s="9">
        <v>7.5866370961245408</v>
      </c>
      <c r="H176" s="9">
        <v>1.9162163125141518E-6</v>
      </c>
      <c r="I176" s="9">
        <v>74.551279742228928</v>
      </c>
      <c r="J176" s="9">
        <v>0</v>
      </c>
      <c r="K176" s="9">
        <v>6.5434704397226557</v>
      </c>
      <c r="L176" s="9">
        <v>2.3860564635214132E-9</v>
      </c>
      <c r="M176" s="9">
        <v>13.359185792754394</v>
      </c>
      <c r="N176" s="9">
        <v>0</v>
      </c>
      <c r="O176" s="9">
        <v>0.62826205518206102</v>
      </c>
      <c r="P176" s="9">
        <v>0.36690822744022544</v>
      </c>
      <c r="Q176" s="30" t="s">
        <v>305</v>
      </c>
    </row>
    <row r="177" spans="1:17" x14ac:dyDescent="0.3">
      <c r="A177" s="66" t="s">
        <v>128</v>
      </c>
      <c r="B177" s="30" t="s">
        <v>241</v>
      </c>
      <c r="C177" s="9">
        <v>39.080647713322406</v>
      </c>
      <c r="D177" s="9">
        <v>0</v>
      </c>
      <c r="E177" s="9">
        <v>4.646846127167195</v>
      </c>
      <c r="F177" s="9">
        <v>4.5915124906316107E-3</v>
      </c>
      <c r="G177" s="9">
        <v>3.4614226721677097</v>
      </c>
      <c r="H177" s="9">
        <v>2.1294022769925758E-2</v>
      </c>
      <c r="I177" s="9">
        <v>19.079793707939665</v>
      </c>
      <c r="J177" s="9">
        <v>2.3314683517128287E-15</v>
      </c>
      <c r="K177" s="9">
        <v>1.7490951485670063</v>
      </c>
      <c r="L177" s="9">
        <v>5.4326358336393543E-2</v>
      </c>
      <c r="M177" s="9">
        <v>4.8109732824778035</v>
      </c>
      <c r="N177" s="9">
        <v>1.8741776131037113E-8</v>
      </c>
      <c r="O177" s="9">
        <v>0.80032292177040798</v>
      </c>
      <c r="P177" s="9">
        <v>0.60216733977904102</v>
      </c>
      <c r="Q177" s="30" t="s">
        <v>305</v>
      </c>
    </row>
    <row r="178" spans="1:17" x14ac:dyDescent="0.3">
      <c r="A178" s="66" t="s">
        <v>374</v>
      </c>
      <c r="B178" s="30" t="s">
        <v>231</v>
      </c>
      <c r="C178" s="9">
        <v>4291.8145813553792</v>
      </c>
      <c r="D178" s="9">
        <v>6.8180473944412512E-7</v>
      </c>
      <c r="E178" s="9">
        <v>1603.283061292927</v>
      </c>
      <c r="F178" s="9">
        <v>1.1263271015948817E-4</v>
      </c>
      <c r="G178" s="9">
        <v>979.980910949894</v>
      </c>
      <c r="H178" s="9">
        <v>0</v>
      </c>
      <c r="I178" s="9">
        <v>305.89846613527334</v>
      </c>
      <c r="J178" s="9">
        <v>9.3313845925668826E-4</v>
      </c>
      <c r="K178" s="9">
        <v>29.467714870912861</v>
      </c>
      <c r="L178" s="9">
        <v>3.9640809441247704E-2</v>
      </c>
      <c r="M178" s="9">
        <v>760.78234551163575</v>
      </c>
      <c r="N178" s="9">
        <v>2.7916420156959276E-4</v>
      </c>
      <c r="O178" s="9">
        <v>32.148608000912212</v>
      </c>
      <c r="P178" s="9">
        <v>6.6503198333519586E-3</v>
      </c>
      <c r="Q178" s="30" t="s">
        <v>305</v>
      </c>
    </row>
    <row r="179" spans="1:17" x14ac:dyDescent="0.3">
      <c r="A179" s="66" t="s">
        <v>37</v>
      </c>
      <c r="B179" s="30" t="s">
        <v>231</v>
      </c>
      <c r="C179" s="9">
        <v>2027.1030789275082</v>
      </c>
      <c r="D179" s="9">
        <v>9.293753763461865E-6</v>
      </c>
      <c r="E179" s="9">
        <v>751.01380695928526</v>
      </c>
      <c r="F179" s="9">
        <v>5.4406892073377566E-4</v>
      </c>
      <c r="G179" s="9">
        <v>7154.6733810550868</v>
      </c>
      <c r="H179" s="9">
        <v>2.3562581552560857E-8</v>
      </c>
      <c r="I179" s="9">
        <v>180.92731747678667</v>
      </c>
      <c r="J179" s="9">
        <v>2.5004303755362667E-3</v>
      </c>
      <c r="K179" s="9">
        <v>16.873371833051742</v>
      </c>
      <c r="L179" s="9">
        <v>9.1539032295016254E-2</v>
      </c>
      <c r="M179" s="9">
        <v>179.81495052198383</v>
      </c>
      <c r="N179" s="9">
        <v>2.0979914694407853E-8</v>
      </c>
      <c r="O179" s="9">
        <v>0.14410674880735999</v>
      </c>
      <c r="P179" s="9">
        <v>0.38109979983150755</v>
      </c>
      <c r="Q179" s="30" t="s">
        <v>305</v>
      </c>
    </row>
    <row r="180" spans="1:17" x14ac:dyDescent="0.3">
      <c r="A180" s="66" t="s">
        <v>375</v>
      </c>
      <c r="B180" s="30" t="s">
        <v>231</v>
      </c>
      <c r="C180" s="9">
        <v>0</v>
      </c>
      <c r="D180" s="9" t="e">
        <v>#N/A</v>
      </c>
      <c r="E180" s="9">
        <v>22.670285641176736</v>
      </c>
      <c r="F180" s="9">
        <v>9.3120938661581887E-2</v>
      </c>
      <c r="G180" s="9">
        <v>76.812831197587386</v>
      </c>
      <c r="H180" s="9">
        <v>6.2072666416347344E-3</v>
      </c>
      <c r="I180" s="9">
        <v>0.36881796000621597</v>
      </c>
      <c r="J180" s="9">
        <v>0.38330269016422114</v>
      </c>
      <c r="K180" s="9">
        <v>5.5831569731310093</v>
      </c>
      <c r="L180" s="9">
        <v>5.1896604275199487E-2</v>
      </c>
      <c r="M180" s="9">
        <v>9.9010634766801733</v>
      </c>
      <c r="N180" s="9">
        <v>3.217327349326593E-2</v>
      </c>
      <c r="O180" s="9">
        <v>0.32152364606945799</v>
      </c>
      <c r="P180" s="9">
        <v>0.60078893119665144</v>
      </c>
      <c r="Q180" s="30" t="s">
        <v>305</v>
      </c>
    </row>
    <row r="181" spans="1:17" x14ac:dyDescent="0.3">
      <c r="A181" s="66" t="s">
        <v>114</v>
      </c>
      <c r="B181" s="30" t="s">
        <v>234</v>
      </c>
      <c r="C181" s="9">
        <v>1.1539188312280468</v>
      </c>
      <c r="D181" s="9">
        <v>0.64138069587972701</v>
      </c>
      <c r="E181" s="9">
        <v>3.510547955208593</v>
      </c>
      <c r="F181" s="9">
        <v>1.7068287870986465E-2</v>
      </c>
      <c r="G181" s="9">
        <v>1.9592664188547655</v>
      </c>
      <c r="H181" s="9">
        <v>4.5605532540357485E-2</v>
      </c>
      <c r="I181" s="9">
        <v>1.2341052991524275</v>
      </c>
      <c r="J181" s="9">
        <v>0.4520160503708277</v>
      </c>
      <c r="K181" s="9">
        <v>2.041390253276516</v>
      </c>
      <c r="L181" s="9">
        <v>1.2847945036683628E-3</v>
      </c>
      <c r="M181" s="9">
        <v>4.2621526363494064</v>
      </c>
      <c r="N181" s="9">
        <v>2.6711965972481266E-13</v>
      </c>
      <c r="O181" s="9">
        <v>1.622536257312472</v>
      </c>
      <c r="P181" s="9">
        <v>0.10246323917365363</v>
      </c>
      <c r="Q181" s="30" t="s">
        <v>305</v>
      </c>
    </row>
    <row r="182" spans="1:17" x14ac:dyDescent="0.3">
      <c r="A182" s="66" t="s">
        <v>97</v>
      </c>
      <c r="B182" s="30" t="s">
        <v>234</v>
      </c>
      <c r="C182" s="9">
        <v>1.3179088810075854</v>
      </c>
      <c r="D182" s="9">
        <v>0.81908890291971581</v>
      </c>
      <c r="E182" s="9">
        <v>0</v>
      </c>
      <c r="F182" s="9" t="e">
        <v>#N/A</v>
      </c>
      <c r="G182" s="9">
        <v>35.421918405271988</v>
      </c>
      <c r="H182" s="9">
        <v>3.0549098263670693E-2</v>
      </c>
      <c r="I182" s="9">
        <v>14.827828669489154</v>
      </c>
      <c r="J182" s="9">
        <v>3.7464066860587564E-2</v>
      </c>
      <c r="K182" s="9">
        <v>0</v>
      </c>
      <c r="L182" s="9" t="e">
        <v>#N/A</v>
      </c>
      <c r="M182" s="9">
        <v>14.641986742145582</v>
      </c>
      <c r="N182" s="9">
        <v>3.0971524704290765E-2</v>
      </c>
      <c r="O182" s="9">
        <v>5.4361126383630699E-2</v>
      </c>
      <c r="P182" s="9">
        <v>0.17909909301941696</v>
      </c>
      <c r="Q182" s="30" t="s">
        <v>305</v>
      </c>
    </row>
    <row r="183" spans="1:17" x14ac:dyDescent="0.3">
      <c r="A183" s="66" t="s">
        <v>70</v>
      </c>
      <c r="B183" s="30" t="s">
        <v>231</v>
      </c>
      <c r="C183" s="9">
        <v>3.0154439635318209</v>
      </c>
      <c r="D183" s="9">
        <v>1.2165290067966961E-4</v>
      </c>
      <c r="E183" s="9">
        <v>0.69015442394001703</v>
      </c>
      <c r="F183" s="9">
        <v>0.35239859582837596</v>
      </c>
      <c r="G183" s="9">
        <v>1.1115003610591574</v>
      </c>
      <c r="H183" s="9">
        <v>0.75851781456120404</v>
      </c>
      <c r="I183" s="9">
        <v>1.7710984740125184</v>
      </c>
      <c r="J183" s="9">
        <v>0.31349538099507479</v>
      </c>
      <c r="K183" s="9">
        <v>0.32781642498984598</v>
      </c>
      <c r="L183" s="9">
        <v>7.1317203996346112E-4</v>
      </c>
      <c r="M183" s="9">
        <v>2.1633314588237789</v>
      </c>
      <c r="N183" s="9">
        <v>2.5517460729096442E-4</v>
      </c>
      <c r="O183" s="9">
        <v>0.54598407643400604</v>
      </c>
      <c r="P183" s="9">
        <v>7.1181876189126747E-2</v>
      </c>
      <c r="Q183" s="30" t="s">
        <v>305</v>
      </c>
    </row>
    <row r="184" spans="1:17" x14ac:dyDescent="0.3">
      <c r="A184" s="66" t="s">
        <v>187</v>
      </c>
      <c r="B184" s="30" t="s">
        <v>249</v>
      </c>
      <c r="C184" s="9">
        <v>12.780869420622341</v>
      </c>
      <c r="D184" s="9">
        <v>1.4654943925052066E-14</v>
      </c>
      <c r="E184" s="9">
        <v>7.0077391602468628</v>
      </c>
      <c r="F184" s="9">
        <v>2.1674251385883636E-6</v>
      </c>
      <c r="G184" s="9">
        <v>6.3495095399753891</v>
      </c>
      <c r="H184" s="9">
        <v>1.2411005556600685E-10</v>
      </c>
      <c r="I184" s="9">
        <v>7.3195617663372534</v>
      </c>
      <c r="J184" s="9">
        <v>3.4332694398564456E-7</v>
      </c>
      <c r="K184" s="9">
        <v>8.3718560005087319</v>
      </c>
      <c r="L184" s="9">
        <v>9.5123908749883412E-13</v>
      </c>
      <c r="M184" s="9">
        <v>7.2760684024333599</v>
      </c>
      <c r="N184" s="9">
        <v>0</v>
      </c>
      <c r="O184" s="9">
        <v>1.8592260197084618</v>
      </c>
      <c r="P184" s="9">
        <v>3.6543002066311225E-2</v>
      </c>
      <c r="Q184" s="30" t="s">
        <v>305</v>
      </c>
    </row>
    <row r="185" spans="1:17" x14ac:dyDescent="0.3">
      <c r="A185" s="66" t="s">
        <v>67</v>
      </c>
      <c r="B185" s="30" t="s">
        <v>231</v>
      </c>
      <c r="C185" s="9">
        <v>13342.714642475248</v>
      </c>
      <c r="D185" s="9">
        <v>6.5999363751956253E-9</v>
      </c>
      <c r="E185" s="9">
        <v>490.65934042575049</v>
      </c>
      <c r="F185" s="9">
        <v>0</v>
      </c>
      <c r="G185" s="9">
        <v>55.533986583134322</v>
      </c>
      <c r="H185" s="9">
        <v>0</v>
      </c>
      <c r="I185" s="9">
        <v>79.305514182139973</v>
      </c>
      <c r="J185" s="9">
        <v>0</v>
      </c>
      <c r="K185" s="9">
        <v>79.175572253624523</v>
      </c>
      <c r="L185" s="9">
        <v>0</v>
      </c>
      <c r="M185" s="9">
        <v>27.448614538280133</v>
      </c>
      <c r="N185" s="9">
        <v>0</v>
      </c>
      <c r="O185" s="9">
        <v>0.87303838101426301</v>
      </c>
      <c r="P185" s="9">
        <v>0.66416733534781547</v>
      </c>
      <c r="Q185" s="30" t="s">
        <v>305</v>
      </c>
    </row>
    <row r="186" spans="1:17" x14ac:dyDescent="0.3">
      <c r="A186" s="66" t="s">
        <v>125</v>
      </c>
      <c r="B186" s="30" t="s">
        <v>238</v>
      </c>
      <c r="C186" s="9">
        <v>4.0073595586175514</v>
      </c>
      <c r="D186" s="9">
        <v>1.7858595054719317E-2</v>
      </c>
      <c r="E186" s="9">
        <v>2.2267400439372622</v>
      </c>
      <c r="F186" s="9">
        <v>0.20120596302358074</v>
      </c>
      <c r="G186" s="9">
        <v>1.3830181560638339</v>
      </c>
      <c r="H186" s="9">
        <v>0.49365570901143752</v>
      </c>
      <c r="I186" s="9">
        <v>1.9278930120727322</v>
      </c>
      <c r="J186" s="9">
        <v>0.29014934792036551</v>
      </c>
      <c r="K186" s="9">
        <v>1.0652358566944204</v>
      </c>
      <c r="L186" s="9">
        <v>0.87663783627969238</v>
      </c>
      <c r="M186" s="9">
        <v>0.47806999640069398</v>
      </c>
      <c r="N186" s="9">
        <v>2.5814730931172924E-4</v>
      </c>
      <c r="O186" s="9">
        <v>0.14962559880626999</v>
      </c>
      <c r="P186" s="9">
        <v>7.5255113226924131E-5</v>
      </c>
      <c r="Q186" s="30" t="s">
        <v>305</v>
      </c>
    </row>
    <row r="187" spans="1:17" x14ac:dyDescent="0.3">
      <c r="A187" s="66" t="s">
        <v>99</v>
      </c>
      <c r="B187" s="30" t="s">
        <v>239</v>
      </c>
      <c r="C187" s="9">
        <v>9.704432433121239</v>
      </c>
      <c r="D187" s="9">
        <v>1.2192691085033402E-4</v>
      </c>
      <c r="E187" s="9">
        <v>8.3761951285898277</v>
      </c>
      <c r="F187" s="9">
        <v>2.1955624848900679E-2</v>
      </c>
      <c r="G187" s="9">
        <v>0.786804482118173</v>
      </c>
      <c r="H187" s="9">
        <v>0.79771807500700453</v>
      </c>
      <c r="I187" s="9">
        <v>5.4938673661935367</v>
      </c>
      <c r="J187" s="9">
        <v>4.3279352953974337E-3</v>
      </c>
      <c r="K187" s="9">
        <v>4.9541833936604558</v>
      </c>
      <c r="L187" s="9">
        <v>1.1594951933581843E-2</v>
      </c>
      <c r="M187" s="9">
        <v>2.2985541925110549</v>
      </c>
      <c r="N187" s="9">
        <v>0.21618958273489652</v>
      </c>
      <c r="O187" s="9">
        <v>4.3377481459372227</v>
      </c>
      <c r="P187" s="9">
        <v>7.7265688150282785E-2</v>
      </c>
      <c r="Q187" s="30" t="s">
        <v>305</v>
      </c>
    </row>
    <row r="188" spans="1:17" x14ac:dyDescent="0.3">
      <c r="A188" s="66" t="s">
        <v>92</v>
      </c>
      <c r="B188" s="30" t="s">
        <v>238</v>
      </c>
      <c r="C188" s="9">
        <v>5.5784728282588691</v>
      </c>
      <c r="D188" s="9">
        <v>1.7432979402265403E-6</v>
      </c>
      <c r="E188" s="9">
        <v>2.741938019571557</v>
      </c>
      <c r="F188" s="9">
        <v>0.10022325632289486</v>
      </c>
      <c r="G188" s="9">
        <v>2.680426597535166</v>
      </c>
      <c r="H188" s="9">
        <v>6.6915961488844822E-3</v>
      </c>
      <c r="I188" s="9">
        <v>1.3580297306216611</v>
      </c>
      <c r="J188" s="9">
        <v>0.37212052894667169</v>
      </c>
      <c r="K188" s="9">
        <v>2.2001289880900563</v>
      </c>
      <c r="L188" s="9">
        <v>8.4963627513356954E-3</v>
      </c>
      <c r="M188" s="9">
        <v>0.31725065470752001</v>
      </c>
      <c r="N188" s="9">
        <v>5.4811106099172946E-5</v>
      </c>
      <c r="O188" s="9">
        <v>0.12547508968622201</v>
      </c>
      <c r="P188" s="9">
        <v>1.6491771336113459E-5</v>
      </c>
      <c r="Q188" s="30" t="s">
        <v>305</v>
      </c>
    </row>
    <row r="189" spans="1:17" x14ac:dyDescent="0.3">
      <c r="A189" s="66" t="s">
        <v>40</v>
      </c>
      <c r="B189" s="30" t="s">
        <v>264</v>
      </c>
      <c r="C189" s="9">
        <v>61.551940393715299</v>
      </c>
      <c r="D189" s="9">
        <v>1.1132206267916445E-11</v>
      </c>
      <c r="E189" s="9">
        <v>1291.9349563471656</v>
      </c>
      <c r="F189" s="9">
        <v>1.2466138651689995E-4</v>
      </c>
      <c r="G189" s="9">
        <v>16.334524201628135</v>
      </c>
      <c r="H189" s="9">
        <v>2.7458616656983459E-5</v>
      </c>
      <c r="I189" s="9">
        <v>149.51664888845332</v>
      </c>
      <c r="J189" s="9">
        <v>1.609823385706477E-14</v>
      </c>
      <c r="K189" s="9">
        <v>56.366152183884836</v>
      </c>
      <c r="L189" s="9">
        <v>2.1491689405905845E-7</v>
      </c>
      <c r="M189" s="9">
        <v>2.9808156240970169</v>
      </c>
      <c r="N189" s="9">
        <v>2.0280258708600396E-3</v>
      </c>
      <c r="O189" s="9">
        <v>0.10694825621116701</v>
      </c>
      <c r="P189" s="9">
        <v>0.30315000177197782</v>
      </c>
      <c r="Q189" s="30" t="s">
        <v>305</v>
      </c>
    </row>
    <row r="190" spans="1:17" x14ac:dyDescent="0.3">
      <c r="A190" s="66" t="s">
        <v>298</v>
      </c>
      <c r="B190" s="30" t="s">
        <v>264</v>
      </c>
      <c r="C190" s="9">
        <v>0.73338433107739898</v>
      </c>
      <c r="D190" s="9">
        <v>0.59498953577834723</v>
      </c>
      <c r="E190" s="9">
        <v>16.115386308653974</v>
      </c>
      <c r="F190" s="9">
        <v>1.1052593759202756E-2</v>
      </c>
      <c r="G190" s="9">
        <v>3.2397994505096714</v>
      </c>
      <c r="H190" s="9">
        <v>6.7690833978506393E-2</v>
      </c>
      <c r="I190" s="9">
        <v>1.1438192323648106</v>
      </c>
      <c r="J190" s="9">
        <v>0.77107013083628717</v>
      </c>
      <c r="K190" s="9">
        <v>2.4555575530420097</v>
      </c>
      <c r="L190" s="9">
        <v>2.014446397059777E-2</v>
      </c>
      <c r="M190" s="9">
        <v>2.8881874615042711</v>
      </c>
      <c r="N190" s="9">
        <v>4.1111932709658738E-4</v>
      </c>
      <c r="O190" s="9">
        <v>0.15273321489236</v>
      </c>
      <c r="P190" s="9">
        <v>6.3015061076700851E-2</v>
      </c>
      <c r="Q190" s="30" t="s">
        <v>305</v>
      </c>
    </row>
    <row r="191" spans="1:17" x14ac:dyDescent="0.3">
      <c r="A191" s="66" t="s">
        <v>133</v>
      </c>
      <c r="B191" s="30" t="s">
        <v>241</v>
      </c>
      <c r="C191" s="9">
        <v>436.59845686941259</v>
      </c>
      <c r="D191" s="9">
        <v>0</v>
      </c>
      <c r="E191" s="9">
        <v>37.72521804621617</v>
      </c>
      <c r="F191" s="9">
        <v>6.6835426082434424E-14</v>
      </c>
      <c r="G191" s="9">
        <v>4.8005922890395905</v>
      </c>
      <c r="H191" s="9">
        <v>6.0519318309193437E-5</v>
      </c>
      <c r="I191" s="9">
        <v>22.529606326457674</v>
      </c>
      <c r="J191" s="9">
        <v>1.7817963660071712E-8</v>
      </c>
      <c r="K191" s="9">
        <v>14.840625445560118</v>
      </c>
      <c r="L191" s="9">
        <v>0</v>
      </c>
      <c r="M191" s="9">
        <v>6.3627770820211502</v>
      </c>
      <c r="N191" s="9">
        <v>0</v>
      </c>
      <c r="O191" s="9">
        <v>2.4774559511215068</v>
      </c>
      <c r="P191" s="9">
        <v>0.12631843844435064</v>
      </c>
      <c r="Q191" s="30" t="s">
        <v>305</v>
      </c>
    </row>
    <row r="192" spans="1:17" x14ac:dyDescent="0.3">
      <c r="A192" s="66" t="s">
        <v>188</v>
      </c>
      <c r="B192" s="30" t="s">
        <v>242</v>
      </c>
      <c r="C192" s="9">
        <v>15.20709362520264</v>
      </c>
      <c r="D192" s="9">
        <v>1.5607531060890523E-6</v>
      </c>
      <c r="E192" s="9">
        <v>10.864503802371265</v>
      </c>
      <c r="F192" s="9">
        <v>2.2231569999164869E-4</v>
      </c>
      <c r="G192" s="9">
        <v>5.416816611199236</v>
      </c>
      <c r="H192" s="9">
        <v>1.0934023933792947E-3</v>
      </c>
      <c r="I192" s="9">
        <v>8.2192080378549317</v>
      </c>
      <c r="J192" s="9">
        <v>1.0921142622063451E-3</v>
      </c>
      <c r="K192" s="9">
        <v>9.1773553956019747</v>
      </c>
      <c r="L192" s="9">
        <v>1.4368602595071778E-5</v>
      </c>
      <c r="M192" s="9">
        <v>7.4433092093327344</v>
      </c>
      <c r="N192" s="9">
        <v>2.5502155298617879E-7</v>
      </c>
      <c r="O192" s="9">
        <v>1.044240966418378</v>
      </c>
      <c r="P192" s="9">
        <v>0.95610133460980717</v>
      </c>
      <c r="Q192" s="30" t="s">
        <v>305</v>
      </c>
    </row>
    <row r="193" spans="1:17" x14ac:dyDescent="0.3">
      <c r="A193" s="66" t="s">
        <v>47</v>
      </c>
      <c r="B193" s="30" t="s">
        <v>231</v>
      </c>
      <c r="C193" s="9">
        <v>439.7145371926195</v>
      </c>
      <c r="D193" s="9">
        <v>0</v>
      </c>
      <c r="E193" s="9">
        <v>345.56282492713007</v>
      </c>
      <c r="F193" s="9">
        <v>0</v>
      </c>
      <c r="G193" s="9">
        <v>3.2002673028553548</v>
      </c>
      <c r="H193" s="9">
        <v>1.4751424280208147E-2</v>
      </c>
      <c r="I193" s="9">
        <v>39.040125127597406</v>
      </c>
      <c r="J193" s="9">
        <v>2.964553047490881E-10</v>
      </c>
      <c r="K193" s="9">
        <v>388.86450557450524</v>
      </c>
      <c r="L193" s="9">
        <v>0</v>
      </c>
      <c r="M193" s="9">
        <v>5.5758642144429551</v>
      </c>
      <c r="N193" s="9">
        <v>1.6653345369377348E-15</v>
      </c>
      <c r="O193" s="9">
        <v>1.1664539317891376</v>
      </c>
      <c r="P193" s="9">
        <v>0.80464320173361858</v>
      </c>
      <c r="Q193" s="30" t="s">
        <v>305</v>
      </c>
    </row>
    <row r="194" spans="1:17" x14ac:dyDescent="0.3">
      <c r="A194" s="66" t="s">
        <v>49</v>
      </c>
      <c r="B194" s="30" t="s">
        <v>231</v>
      </c>
      <c r="C194" s="9">
        <v>135.91748682985161</v>
      </c>
      <c r="D194" s="9">
        <v>0</v>
      </c>
      <c r="E194" s="9">
        <v>19.697998669156437</v>
      </c>
      <c r="F194" s="9">
        <v>2.1927854854109086E-7</v>
      </c>
      <c r="G194" s="9">
        <v>1.3451305310252231</v>
      </c>
      <c r="H194" s="9">
        <v>0.57608387337630318</v>
      </c>
      <c r="I194" s="9">
        <v>14.356266362190038</v>
      </c>
      <c r="J194" s="9">
        <v>1.5331767531101548E-6</v>
      </c>
      <c r="K194" s="9">
        <v>21.612657938492561</v>
      </c>
      <c r="L194" s="9">
        <v>0</v>
      </c>
      <c r="M194" s="9">
        <v>4.0011718735492066</v>
      </c>
      <c r="N194" s="9">
        <v>3.0778287696264783E-9</v>
      </c>
      <c r="O194" s="9">
        <v>1.0403381549732791</v>
      </c>
      <c r="P194" s="9">
        <v>0.93789080351647836</v>
      </c>
      <c r="Q194" s="30" t="s">
        <v>305</v>
      </c>
    </row>
    <row r="195" spans="1:17" x14ac:dyDescent="0.3">
      <c r="A195" s="66" t="s">
        <v>157</v>
      </c>
      <c r="B195" s="30" t="s">
        <v>246</v>
      </c>
      <c r="C195" s="9">
        <v>17.210790158447693</v>
      </c>
      <c r="D195" s="9">
        <v>1.7359788810900056E-6</v>
      </c>
      <c r="E195" s="9">
        <v>145.72901259495134</v>
      </c>
      <c r="F195" s="9">
        <v>1.383337888682945E-13</v>
      </c>
      <c r="G195" s="9">
        <v>0.29277480277727602</v>
      </c>
      <c r="H195" s="9">
        <v>2.2719577906407107E-3</v>
      </c>
      <c r="I195" s="9">
        <v>2.9178181929253073</v>
      </c>
      <c r="J195" s="9">
        <v>9.3919368004427572E-2</v>
      </c>
      <c r="K195" s="9">
        <v>57.196783106061361</v>
      </c>
      <c r="L195" s="9">
        <v>6.8143490850047783E-11</v>
      </c>
      <c r="M195" s="9">
        <v>0.48037602793711198</v>
      </c>
      <c r="N195" s="9">
        <v>4.4549290542761355E-4</v>
      </c>
      <c r="O195" s="9">
        <v>0.90654165436950795</v>
      </c>
      <c r="P195" s="9">
        <v>0.7726400634639311</v>
      </c>
      <c r="Q195" s="30" t="s">
        <v>305</v>
      </c>
    </row>
    <row r="196" spans="1:17" x14ac:dyDescent="0.3">
      <c r="A196" s="66" t="s">
        <v>416</v>
      </c>
      <c r="B196" s="30" t="s">
        <v>243</v>
      </c>
      <c r="C196" s="9">
        <v>2.7189138578835901</v>
      </c>
      <c r="D196" s="9">
        <v>9.5282486870518213E-4</v>
      </c>
      <c r="E196" s="9">
        <v>3.6190525128410771</v>
      </c>
      <c r="F196" s="9">
        <v>2.1830442224103352E-3</v>
      </c>
      <c r="G196" s="9">
        <v>7.4233492576805133</v>
      </c>
      <c r="H196" s="9">
        <v>1.7545575226041166E-7</v>
      </c>
      <c r="I196" s="9">
        <v>1.9288423105796091</v>
      </c>
      <c r="J196" s="9">
        <v>3.4864417761256705E-2</v>
      </c>
      <c r="K196" s="9">
        <v>2.5753742984109822</v>
      </c>
      <c r="L196" s="9">
        <v>2.1038857005717393E-4</v>
      </c>
      <c r="M196" s="9">
        <v>18.730226344059229</v>
      </c>
      <c r="N196" s="9">
        <v>0</v>
      </c>
      <c r="O196" s="9">
        <v>6.6335025339272962</v>
      </c>
      <c r="P196" s="9">
        <v>5.1781645933135501E-4</v>
      </c>
      <c r="Q196" s="30" t="s">
        <v>305</v>
      </c>
    </row>
    <row r="197" spans="1:17" x14ac:dyDescent="0.3">
      <c r="A197" s="66" t="s">
        <v>150</v>
      </c>
      <c r="B197" s="30" t="s">
        <v>246</v>
      </c>
      <c r="C197" s="9">
        <v>52.281270178952376</v>
      </c>
      <c r="D197" s="9">
        <v>4.0011927104899314E-9</v>
      </c>
      <c r="E197" s="9">
        <v>277.4063015944069</v>
      </c>
      <c r="F197" s="9">
        <v>1.1927287901780659E-7</v>
      </c>
      <c r="G197" s="9">
        <v>0.389334191449831</v>
      </c>
      <c r="H197" s="9">
        <v>5.7452550852223672E-2</v>
      </c>
      <c r="I197" s="9">
        <v>0.31061923346445802</v>
      </c>
      <c r="J197" s="9">
        <v>0.12338858853774515</v>
      </c>
      <c r="K197" s="9">
        <v>59.865505147982248</v>
      </c>
      <c r="L197" s="9">
        <v>7.1903594189848263E-12</v>
      </c>
      <c r="M197" s="9">
        <v>0.68128169558148299</v>
      </c>
      <c r="N197" s="9">
        <v>9.8117843627916868E-2</v>
      </c>
      <c r="O197" s="9">
        <v>1.5391755007810726</v>
      </c>
      <c r="P197" s="9">
        <v>0.21600405717368065</v>
      </c>
      <c r="Q197" s="30" t="s">
        <v>305</v>
      </c>
    </row>
    <row r="198" spans="1:17" x14ac:dyDescent="0.3">
      <c r="A198" s="66" t="s">
        <v>406</v>
      </c>
      <c r="B198" s="30" t="s">
        <v>258</v>
      </c>
      <c r="C198" s="9">
        <v>0</v>
      </c>
      <c r="D198" s="9" t="e">
        <v>#N/A</v>
      </c>
      <c r="E198" s="9">
        <v>3.8158048841646739</v>
      </c>
      <c r="F198" s="9">
        <v>0.48731930459925676</v>
      </c>
      <c r="G198" s="9">
        <v>3.9288294784380891</v>
      </c>
      <c r="H198" s="9">
        <v>0.20545652190110086</v>
      </c>
      <c r="I198" s="9">
        <v>8.2911878851911993</v>
      </c>
      <c r="J198" s="9">
        <v>3.1833661918109324E-2</v>
      </c>
      <c r="K198" s="9">
        <v>25.139920096554398</v>
      </c>
      <c r="L198" s="9">
        <v>4.8568018397975865E-2</v>
      </c>
      <c r="M198" s="9">
        <v>7.7250034318973757</v>
      </c>
      <c r="N198" s="9">
        <v>1.3999797386526791E-2</v>
      </c>
      <c r="O198" s="9">
        <v>0</v>
      </c>
      <c r="P198" s="9" t="e">
        <v>#N/A</v>
      </c>
      <c r="Q198" s="30" t="s">
        <v>305</v>
      </c>
    </row>
    <row r="199" spans="1:17" x14ac:dyDescent="0.3">
      <c r="A199" s="66" t="s">
        <v>371</v>
      </c>
      <c r="B199" s="30" t="s">
        <v>226</v>
      </c>
      <c r="C199" s="9">
        <v>10.558611945883275</v>
      </c>
      <c r="D199" s="9">
        <v>2.9307932548541027E-2</v>
      </c>
      <c r="E199" s="9">
        <v>2.8858157552142321</v>
      </c>
      <c r="F199" s="9">
        <v>0.13826750331473736</v>
      </c>
      <c r="G199" s="9">
        <v>101.95559585628617</v>
      </c>
      <c r="H199" s="9">
        <v>1.5635491947163516E-5</v>
      </c>
      <c r="I199" s="9">
        <v>35.95601113790741</v>
      </c>
      <c r="J199" s="9">
        <v>3.3856840554014056E-5</v>
      </c>
      <c r="K199" s="9">
        <v>142.21900395304277</v>
      </c>
      <c r="L199" s="9">
        <v>0</v>
      </c>
      <c r="M199" s="9">
        <v>55.219520424106449</v>
      </c>
      <c r="N199" s="9">
        <v>1.1102230246251565E-16</v>
      </c>
      <c r="O199" s="9">
        <v>3.1268332481852288</v>
      </c>
      <c r="P199" s="9">
        <v>0.1286242873053548</v>
      </c>
      <c r="Q199" s="30" t="s">
        <v>305</v>
      </c>
    </row>
    <row r="200" spans="1:17" x14ac:dyDescent="0.3">
      <c r="A200" s="66" t="s">
        <v>126</v>
      </c>
      <c r="B200" s="30" t="s">
        <v>258</v>
      </c>
      <c r="C200" s="9">
        <v>9.7934284671435695E-2</v>
      </c>
      <c r="D200" s="9">
        <v>2.5065368765697649E-4</v>
      </c>
      <c r="E200" s="9">
        <v>0.280430135502374</v>
      </c>
      <c r="F200" s="9">
        <v>0.47353865915319049</v>
      </c>
      <c r="G200" s="9">
        <v>13.320960462818254</v>
      </c>
      <c r="H200" s="9">
        <v>3.7364381545768044E-4</v>
      </c>
      <c r="I200" s="9">
        <v>2.5727595056380452</v>
      </c>
      <c r="J200" s="9">
        <v>0.13527847482027178</v>
      </c>
      <c r="K200" s="9">
        <v>3.9828744353582204</v>
      </c>
      <c r="L200" s="9">
        <v>9.6974805499208117E-3</v>
      </c>
      <c r="M200" s="9">
        <v>2.6166738410959534</v>
      </c>
      <c r="N200" s="9">
        <v>2.1349268314413417E-3</v>
      </c>
      <c r="O200" s="9">
        <v>2.6841582557822499E-2</v>
      </c>
      <c r="P200" s="9">
        <v>8.9686552971774858E-2</v>
      </c>
      <c r="Q200" s="30" t="s">
        <v>305</v>
      </c>
    </row>
    <row r="201" spans="1:17" x14ac:dyDescent="0.3">
      <c r="A201" s="66" t="s">
        <v>83</v>
      </c>
      <c r="B201" s="30" t="s">
        <v>237</v>
      </c>
      <c r="C201" s="9">
        <v>7.5882547876957549</v>
      </c>
      <c r="D201" s="9">
        <v>6.1873617340779674E-11</v>
      </c>
      <c r="E201" s="9">
        <v>13.061665165511549</v>
      </c>
      <c r="F201" s="9">
        <v>2.8193761547612439E-8</v>
      </c>
      <c r="G201" s="9">
        <v>3.0454962190192489</v>
      </c>
      <c r="H201" s="9">
        <v>1.7779329464444937E-2</v>
      </c>
      <c r="I201" s="9">
        <v>3.4745740836285894</v>
      </c>
      <c r="J201" s="9">
        <v>1.2671716119356691E-2</v>
      </c>
      <c r="K201" s="9">
        <v>12.947925910191774</v>
      </c>
      <c r="L201" s="9">
        <v>8.9098073363658159E-10</v>
      </c>
      <c r="M201" s="9">
        <v>13.340043209817356</v>
      </c>
      <c r="N201" s="9">
        <v>7.5179902303545987E-9</v>
      </c>
      <c r="O201" s="9">
        <v>1.3693346307772594</v>
      </c>
      <c r="P201" s="9">
        <v>0.67678131747432047</v>
      </c>
      <c r="Q201" s="30" t="s">
        <v>305</v>
      </c>
    </row>
    <row r="202" spans="1:17" x14ac:dyDescent="0.3">
      <c r="A202" s="66" t="s">
        <v>193</v>
      </c>
      <c r="B202" s="30" t="s">
        <v>250</v>
      </c>
      <c r="C202" s="9">
        <v>3.3112412070796999</v>
      </c>
      <c r="D202" s="9">
        <v>1.1108528635258685E-2</v>
      </c>
      <c r="E202" s="9">
        <v>19.517829701693973</v>
      </c>
      <c r="F202" s="9">
        <v>8.0449482775524217E-6</v>
      </c>
      <c r="G202" s="9">
        <v>27.263108155270896</v>
      </c>
      <c r="H202" s="9">
        <v>5.9341890401576336E-7</v>
      </c>
      <c r="I202" s="9">
        <v>1.753392040012095</v>
      </c>
      <c r="J202" s="9">
        <v>0.35948347883976206</v>
      </c>
      <c r="K202" s="9">
        <v>0.79641573011152</v>
      </c>
      <c r="L202" s="9">
        <v>0.64870809425407794</v>
      </c>
      <c r="M202" s="9">
        <v>0.80469104781177603</v>
      </c>
      <c r="N202" s="9">
        <v>0.65746685207046518</v>
      </c>
      <c r="O202" s="9">
        <v>0.92439838205329194</v>
      </c>
      <c r="P202" s="9">
        <v>0.90941022148352935</v>
      </c>
      <c r="Q202" s="30" t="s">
        <v>305</v>
      </c>
    </row>
    <row r="203" spans="1:17" x14ac:dyDescent="0.3">
      <c r="A203" s="66" t="s">
        <v>407</v>
      </c>
      <c r="B203" s="30" t="s">
        <v>249</v>
      </c>
      <c r="C203" s="9">
        <v>8.8933869173273408</v>
      </c>
      <c r="D203" s="9">
        <v>3.7959324572511832E-10</v>
      </c>
      <c r="E203" s="9">
        <v>3.098552954155787</v>
      </c>
      <c r="F203" s="9">
        <v>5.2189102176723234E-2</v>
      </c>
      <c r="G203" s="9">
        <v>0.44729214798600703</v>
      </c>
      <c r="H203" s="9">
        <v>0.118051160827774</v>
      </c>
      <c r="I203" s="9">
        <v>3.1338696650995375</v>
      </c>
      <c r="J203" s="9">
        <v>1.6110254344170793E-2</v>
      </c>
      <c r="K203" s="9">
        <v>0.90444568092863198</v>
      </c>
      <c r="L203" s="9">
        <v>0.70944952376366088</v>
      </c>
      <c r="M203" s="9">
        <v>0.86088102900439201</v>
      </c>
      <c r="N203" s="9">
        <v>0.5072804186562252</v>
      </c>
      <c r="O203" s="9">
        <v>0.41244507162059901</v>
      </c>
      <c r="P203" s="9">
        <v>5.518660760250127E-2</v>
      </c>
      <c r="Q203" s="30" t="s">
        <v>305</v>
      </c>
    </row>
    <row r="204" spans="1:17" x14ac:dyDescent="0.3">
      <c r="A204" s="66" t="s">
        <v>185</v>
      </c>
      <c r="B204" s="30" t="s">
        <v>249</v>
      </c>
      <c r="C204" s="9">
        <v>5.8117342220705792</v>
      </c>
      <c r="D204" s="9">
        <v>2.3494562184644963E-8</v>
      </c>
      <c r="E204" s="9">
        <v>2.2819897793109538</v>
      </c>
      <c r="F204" s="9">
        <v>0.15790036666304597</v>
      </c>
      <c r="G204" s="9">
        <v>0.39351929617312897</v>
      </c>
      <c r="H204" s="9">
        <v>8.6941241627145005E-2</v>
      </c>
      <c r="I204" s="9">
        <v>3.1350134970584684</v>
      </c>
      <c r="J204" s="9">
        <v>1.0664628051597846E-2</v>
      </c>
      <c r="K204" s="9">
        <v>0.737049634861349</v>
      </c>
      <c r="L204" s="9">
        <v>0.26001270152591471</v>
      </c>
      <c r="M204" s="9">
        <v>0.699394280790675</v>
      </c>
      <c r="N204" s="9">
        <v>0.19069775089550189</v>
      </c>
      <c r="O204" s="9">
        <v>0.44808107636808098</v>
      </c>
      <c r="P204" s="9">
        <v>0.17056414631490047</v>
      </c>
      <c r="Q204" s="30" t="s">
        <v>305</v>
      </c>
    </row>
    <row r="205" spans="1:17" x14ac:dyDescent="0.3">
      <c r="A205" s="66" t="s">
        <v>12</v>
      </c>
      <c r="B205" s="30" t="s">
        <v>254</v>
      </c>
      <c r="C205" s="9">
        <v>2.3006510971610781</v>
      </c>
      <c r="D205" s="9">
        <v>3.7548582516252482E-3</v>
      </c>
      <c r="E205" s="9">
        <v>1.7603396172763457</v>
      </c>
      <c r="F205" s="9">
        <v>0.1647814649118573</v>
      </c>
      <c r="G205" s="9">
        <v>1.3087188455075129</v>
      </c>
      <c r="H205" s="9">
        <v>0.50368215689430818</v>
      </c>
      <c r="I205" s="9">
        <v>1.4193199995907657</v>
      </c>
      <c r="J205" s="9">
        <v>0.33178150949187446</v>
      </c>
      <c r="K205" s="9">
        <v>1.6931721218307507</v>
      </c>
      <c r="L205" s="9">
        <v>6.5353160585114312E-3</v>
      </c>
      <c r="M205" s="9">
        <v>2.6339127891517355</v>
      </c>
      <c r="N205" s="9">
        <v>5.106052082881618E-5</v>
      </c>
      <c r="O205" s="9">
        <v>1.1527876286731265</v>
      </c>
      <c r="P205" s="9">
        <v>0.71425633357473606</v>
      </c>
      <c r="Q205" s="30" t="s">
        <v>305</v>
      </c>
    </row>
    <row r="206" spans="1:17" x14ac:dyDescent="0.3">
      <c r="A206" s="66" t="s">
        <v>90</v>
      </c>
      <c r="B206" s="30" t="s">
        <v>232</v>
      </c>
      <c r="C206" s="9">
        <v>11.043417985191409</v>
      </c>
      <c r="D206" s="9">
        <v>5.5511151231257827E-16</v>
      </c>
      <c r="E206" s="9">
        <v>7.675575641681065</v>
      </c>
      <c r="F206" s="9">
        <v>1.8061732020235866E-5</v>
      </c>
      <c r="G206" s="9">
        <v>2.8010551701391844</v>
      </c>
      <c r="H206" s="9">
        <v>2.2702666216368739E-3</v>
      </c>
      <c r="I206" s="9">
        <v>4.7960371409219569</v>
      </c>
      <c r="J206" s="9">
        <v>7.9073119035877326E-6</v>
      </c>
      <c r="K206" s="9">
        <v>1.7805971338910334</v>
      </c>
      <c r="L206" s="9">
        <v>1.6331355945665371E-2</v>
      </c>
      <c r="M206" s="9">
        <v>4.8041054461835992</v>
      </c>
      <c r="N206" s="9">
        <v>0</v>
      </c>
      <c r="O206" s="9">
        <v>0.98648630356874201</v>
      </c>
      <c r="P206" s="9">
        <v>0.96390931604379648</v>
      </c>
      <c r="Q206" s="30" t="s">
        <v>305</v>
      </c>
    </row>
    <row r="207" spans="1:17" x14ac:dyDescent="0.3">
      <c r="A207" s="66" t="s">
        <v>418</v>
      </c>
      <c r="B207" s="30" t="s">
        <v>232</v>
      </c>
      <c r="C207" s="9">
        <v>1.5214619653498564</v>
      </c>
      <c r="D207" s="9">
        <v>0.31483919935638816</v>
      </c>
      <c r="E207" s="9">
        <v>1.6469990313593827</v>
      </c>
      <c r="F207" s="9">
        <v>0.38401468903790592</v>
      </c>
      <c r="G207" s="9">
        <v>1.0777579028775126</v>
      </c>
      <c r="H207" s="9">
        <v>0.85965994337583396</v>
      </c>
      <c r="I207" s="9">
        <v>2.3371006886656844</v>
      </c>
      <c r="J207" s="9">
        <v>9.6160552617643891E-2</v>
      </c>
      <c r="K207" s="9">
        <v>1.9553158583924426</v>
      </c>
      <c r="L207" s="9">
        <v>0.11132977371418351</v>
      </c>
      <c r="M207" s="9">
        <v>2.3188905241372555</v>
      </c>
      <c r="N207" s="9">
        <v>1.0437035360470248E-2</v>
      </c>
      <c r="O207" s="9">
        <v>1.0122628631201958</v>
      </c>
      <c r="P207" s="9">
        <v>0.98276490295732988</v>
      </c>
      <c r="Q207" s="30" t="s">
        <v>305</v>
      </c>
    </row>
    <row r="208" spans="1:17" x14ac:dyDescent="0.3">
      <c r="A208" s="66" t="s">
        <v>88</v>
      </c>
      <c r="B208" s="30" t="s">
        <v>238</v>
      </c>
      <c r="C208" s="9">
        <v>15.859471826060764</v>
      </c>
      <c r="D208" s="9">
        <v>2.1474829725587341E-7</v>
      </c>
      <c r="E208" s="9">
        <v>2.9672665875547475</v>
      </c>
      <c r="F208" s="9">
        <v>6.3120300756505876E-2</v>
      </c>
      <c r="G208" s="9">
        <v>0.40953700365796403</v>
      </c>
      <c r="H208" s="9">
        <v>6.5716865533925417E-2</v>
      </c>
      <c r="I208" s="9">
        <v>2.3126331316124693</v>
      </c>
      <c r="J208" s="9">
        <v>0.11949335117546278</v>
      </c>
      <c r="K208" s="9">
        <v>0.106430585653156</v>
      </c>
      <c r="L208" s="9">
        <v>3.1093543961802084E-8</v>
      </c>
      <c r="M208" s="9">
        <v>0.22392242063222501</v>
      </c>
      <c r="N208" s="9">
        <v>2.5389794156005507E-8</v>
      </c>
      <c r="O208" s="9">
        <v>0.11311204980483</v>
      </c>
      <c r="P208" s="9">
        <v>5.0513388570528006E-2</v>
      </c>
      <c r="Q208" s="30" t="s">
        <v>305</v>
      </c>
    </row>
    <row r="209" spans="1:17" x14ac:dyDescent="0.3">
      <c r="A209" s="66" t="s">
        <v>93</v>
      </c>
      <c r="B209" s="30" t="s">
        <v>232</v>
      </c>
      <c r="C209" s="9">
        <v>3.9311671262667058</v>
      </c>
      <c r="D209" s="9">
        <v>2.3665535087147305E-8</v>
      </c>
      <c r="E209" s="9">
        <v>1.523898063910279</v>
      </c>
      <c r="F209" s="9">
        <v>0.28186581463208304</v>
      </c>
      <c r="G209" s="9">
        <v>1.2995743838628788</v>
      </c>
      <c r="H209" s="9">
        <v>0.38854191427858598</v>
      </c>
      <c r="I209" s="9">
        <v>2.5390394156548051</v>
      </c>
      <c r="J209" s="9">
        <v>1.4653460015873199E-3</v>
      </c>
      <c r="K209" s="9">
        <v>1.3743078767535075</v>
      </c>
      <c r="L209" s="9">
        <v>0.10969210781614069</v>
      </c>
      <c r="M209" s="9">
        <v>1.979453204506157</v>
      </c>
      <c r="N209" s="9">
        <v>1.293634075534289E-4</v>
      </c>
      <c r="O209" s="9">
        <v>0.91813968898095399</v>
      </c>
      <c r="P209" s="9">
        <v>0.78392231564060455</v>
      </c>
      <c r="Q209" s="30" t="s">
        <v>305</v>
      </c>
    </row>
    <row r="210" spans="1:17" x14ac:dyDescent="0.3">
      <c r="A210" s="66" t="s">
        <v>138</v>
      </c>
      <c r="B210" s="30" t="s">
        <v>242</v>
      </c>
      <c r="C210" s="9">
        <v>38.405404555025861</v>
      </c>
      <c r="D210" s="9">
        <v>0</v>
      </c>
      <c r="E210" s="9">
        <v>23.104601791465971</v>
      </c>
      <c r="F210" s="9">
        <v>1.0617956225367209E-7</v>
      </c>
      <c r="G210" s="9">
        <v>0.971497661779543</v>
      </c>
      <c r="H210" s="9">
        <v>0.95587608781236566</v>
      </c>
      <c r="I210" s="9">
        <v>9.5391053943358894</v>
      </c>
      <c r="J210" s="9">
        <v>2.2473334246875254E-6</v>
      </c>
      <c r="K210" s="9">
        <v>5.9055983319036498</v>
      </c>
      <c r="L210" s="9">
        <v>5.3432480662252146E-11</v>
      </c>
      <c r="M210" s="9">
        <v>1.2379352222336433</v>
      </c>
      <c r="N210" s="9">
        <v>0.39853034391125008</v>
      </c>
      <c r="O210" s="9">
        <v>0.30523009964265402</v>
      </c>
      <c r="P210" s="9">
        <v>5.5870310161296732E-3</v>
      </c>
      <c r="Q210" s="30" t="s">
        <v>305</v>
      </c>
    </row>
    <row r="211" spans="1:17" x14ac:dyDescent="0.3">
      <c r="A211" s="66" t="s">
        <v>58</v>
      </c>
      <c r="B211" s="30" t="s">
        <v>231</v>
      </c>
      <c r="C211" s="9">
        <v>606.40675609800428</v>
      </c>
      <c r="D211" s="9">
        <v>2.5407453918546707E-12</v>
      </c>
      <c r="E211" s="9">
        <v>24.783696138049571</v>
      </c>
      <c r="F211" s="9">
        <v>9.9427540645180557E-9</v>
      </c>
      <c r="G211" s="9">
        <v>7.7032644829291677</v>
      </c>
      <c r="H211" s="9">
        <v>6.1304441278942079E-7</v>
      </c>
      <c r="I211" s="9">
        <v>20.939347774058497</v>
      </c>
      <c r="J211" s="9">
        <v>8.6139885224767454E-9</v>
      </c>
      <c r="K211" s="9">
        <v>18.365673813416546</v>
      </c>
      <c r="L211" s="9">
        <v>4.2667802624407614E-10</v>
      </c>
      <c r="M211" s="9">
        <v>11.45553680993773</v>
      </c>
      <c r="N211" s="9">
        <v>0</v>
      </c>
      <c r="O211" s="9">
        <v>1.9412373101889293</v>
      </c>
      <c r="P211" s="9">
        <v>0.33470676848147585</v>
      </c>
      <c r="Q211" s="30" t="s">
        <v>305</v>
      </c>
    </row>
    <row r="212" spans="1:17" x14ac:dyDescent="0.3">
      <c r="A212" s="66" t="s">
        <v>379</v>
      </c>
      <c r="B212" s="30" t="s">
        <v>231</v>
      </c>
      <c r="C212" s="9">
        <v>0.76520988729569395</v>
      </c>
      <c r="D212" s="9">
        <v>0.81566602794086807</v>
      </c>
      <c r="E212" s="9">
        <v>6.9979236008697896</v>
      </c>
      <c r="F212" s="9">
        <v>0.10111693216516626</v>
      </c>
      <c r="G212" s="9">
        <v>27.014595004199883</v>
      </c>
      <c r="H212" s="9">
        <v>4.091706899844727E-5</v>
      </c>
      <c r="I212" s="9">
        <v>1.7026948170423308</v>
      </c>
      <c r="J212" s="9">
        <v>0.58872484193175389</v>
      </c>
      <c r="K212" s="9">
        <v>1.2484537875217798</v>
      </c>
      <c r="L212" s="9">
        <v>0.82530533201485479</v>
      </c>
      <c r="M212" s="9">
        <v>28.003480232384174</v>
      </c>
      <c r="N212" s="9">
        <v>1.687055757870759E-6</v>
      </c>
      <c r="O212" s="9">
        <v>15.655315940743474</v>
      </c>
      <c r="P212" s="9">
        <v>2.7595515022726946E-4</v>
      </c>
      <c r="Q212" s="30" t="s">
        <v>305</v>
      </c>
    </row>
    <row r="213" spans="1:17" x14ac:dyDescent="0.3">
      <c r="A213" s="66" t="s">
        <v>153</v>
      </c>
      <c r="B213" s="30" t="s">
        <v>246</v>
      </c>
      <c r="C213" s="9">
        <v>14.366664256318655</v>
      </c>
      <c r="D213" s="9">
        <v>4.1372998476840728E-5</v>
      </c>
      <c r="E213" s="9">
        <v>67.489856971862622</v>
      </c>
      <c r="F213" s="9">
        <v>1.3359795425493814E-7</v>
      </c>
      <c r="G213" s="9">
        <v>0.144110236418559</v>
      </c>
      <c r="H213" s="9">
        <v>3.9517831276425497E-5</v>
      </c>
      <c r="I213" s="9">
        <v>0.16097469705616699</v>
      </c>
      <c r="J213" s="9">
        <v>1.3116769415978169E-2</v>
      </c>
      <c r="K213" s="9">
        <v>88.953911187149686</v>
      </c>
      <c r="L213" s="9">
        <v>7.7491313366095937E-10</v>
      </c>
      <c r="M213" s="9">
        <v>0.32421489041589202</v>
      </c>
      <c r="N213" s="9">
        <v>3.5636806616778927E-8</v>
      </c>
      <c r="O213" s="9">
        <v>0.90804776430824896</v>
      </c>
      <c r="P213" s="9">
        <v>0.73426660833664603</v>
      </c>
      <c r="Q213" s="30" t="s">
        <v>305</v>
      </c>
    </row>
    <row r="214" spans="1:17" x14ac:dyDescent="0.3">
      <c r="A214" s="66" t="s">
        <v>55</v>
      </c>
      <c r="B214" s="30" t="s">
        <v>231</v>
      </c>
      <c r="C214" s="9">
        <v>13.825539630203258</v>
      </c>
      <c r="D214" s="9">
        <v>1.2678443388871141E-2</v>
      </c>
      <c r="E214" s="9">
        <v>1.7786710899834683</v>
      </c>
      <c r="F214" s="9">
        <v>0.57500327484776204</v>
      </c>
      <c r="G214" s="9">
        <v>281.60226783287629</v>
      </c>
      <c r="H214" s="9">
        <v>1.2555130735059095E-7</v>
      </c>
      <c r="I214" s="9">
        <v>31.096813558659186</v>
      </c>
      <c r="J214" s="9">
        <v>3.2083287459805376E-4</v>
      </c>
      <c r="K214" s="9">
        <v>179.28696786190463</v>
      </c>
      <c r="L214" s="9">
        <v>6.2950755719271001E-12</v>
      </c>
      <c r="M214" s="9">
        <v>220.70819601418879</v>
      </c>
      <c r="N214" s="9">
        <v>0</v>
      </c>
      <c r="O214" s="9">
        <v>13.515984294353638</v>
      </c>
      <c r="P214" s="9">
        <v>8.1838538064316069E-4</v>
      </c>
      <c r="Q214" s="30" t="s">
        <v>305</v>
      </c>
    </row>
    <row r="215" spans="1:17" x14ac:dyDescent="0.3">
      <c r="A215" s="66" t="s">
        <v>131</v>
      </c>
      <c r="B215" s="30" t="s">
        <v>241</v>
      </c>
      <c r="C215" s="9">
        <v>8083.9302126643297</v>
      </c>
      <c r="D215" s="9">
        <v>0</v>
      </c>
      <c r="E215" s="9">
        <v>26.609072888585207</v>
      </c>
      <c r="F215" s="9">
        <v>3.489120103949972E-11</v>
      </c>
      <c r="G215" s="9">
        <v>14.858183655756052</v>
      </c>
      <c r="H215" s="9">
        <v>1.8510957350281743E-6</v>
      </c>
      <c r="I215" s="9">
        <v>142.25330973047653</v>
      </c>
      <c r="J215" s="9">
        <v>1.5688117471768237E-11</v>
      </c>
      <c r="K215" s="9">
        <v>38.711203768403472</v>
      </c>
      <c r="L215" s="9">
        <v>0</v>
      </c>
      <c r="M215" s="9">
        <v>35.466625821204119</v>
      </c>
      <c r="N215" s="9">
        <v>0</v>
      </c>
      <c r="O215" s="9">
        <v>0.61868023409925699</v>
      </c>
      <c r="P215" s="9">
        <v>0.33408186818071528</v>
      </c>
      <c r="Q215" s="30" t="s">
        <v>305</v>
      </c>
    </row>
    <row r="216" spans="1:17" x14ac:dyDescent="0.3">
      <c r="A216" s="66" t="s">
        <v>143</v>
      </c>
      <c r="B216" s="30" t="s">
        <v>242</v>
      </c>
      <c r="C216" s="9">
        <v>51946.485083481064</v>
      </c>
      <c r="D216" s="9">
        <v>3.1134761435680502E-11</v>
      </c>
      <c r="E216" s="9">
        <v>1631.4422974868526</v>
      </c>
      <c r="F216" s="9">
        <v>0</v>
      </c>
      <c r="G216" s="9">
        <v>87.686109728900249</v>
      </c>
      <c r="H216" s="9">
        <v>0</v>
      </c>
      <c r="I216" s="9">
        <v>359.57543520800687</v>
      </c>
      <c r="J216" s="9">
        <v>0</v>
      </c>
      <c r="K216" s="9">
        <v>3553.0104346604753</v>
      </c>
      <c r="L216" s="9">
        <v>0</v>
      </c>
      <c r="M216" s="9">
        <v>45.204128386218983</v>
      </c>
      <c r="N216" s="9">
        <v>0</v>
      </c>
      <c r="O216" s="9">
        <v>12.768541952546608</v>
      </c>
      <c r="P216" s="9">
        <v>4.1997147942429702E-4</v>
      </c>
      <c r="Q216" s="30" t="s">
        <v>305</v>
      </c>
    </row>
    <row r="217" spans="1:17" x14ac:dyDescent="0.3">
      <c r="A217" s="66" t="s">
        <v>419</v>
      </c>
      <c r="B217" s="30" t="s">
        <v>232</v>
      </c>
      <c r="C217" s="9">
        <v>7.3843594945752038</v>
      </c>
      <c r="D217" s="9">
        <v>2.9903080012161354E-11</v>
      </c>
      <c r="E217" s="9">
        <v>5.281822537976689</v>
      </c>
      <c r="F217" s="9">
        <v>1.0142252542810759E-4</v>
      </c>
      <c r="G217" s="9">
        <v>3.7943427035139363</v>
      </c>
      <c r="H217" s="9">
        <v>1.8545394765712153E-4</v>
      </c>
      <c r="I217" s="9">
        <v>3.9047783980641104</v>
      </c>
      <c r="J217" s="9">
        <v>5.6148550467982616E-6</v>
      </c>
      <c r="K217" s="9">
        <v>3.3768235930841892</v>
      </c>
      <c r="L217" s="9">
        <v>1.5629961238605716E-6</v>
      </c>
      <c r="M217" s="9">
        <v>5.8760372137389414</v>
      </c>
      <c r="N217" s="9">
        <v>0</v>
      </c>
      <c r="O217" s="9">
        <v>1.7002019645333102</v>
      </c>
      <c r="P217" s="9">
        <v>9.3609617716240212E-2</v>
      </c>
      <c r="Q217" s="30" t="s">
        <v>305</v>
      </c>
    </row>
    <row r="218" spans="1:17" x14ac:dyDescent="0.3">
      <c r="A218" s="66" t="s">
        <v>299</v>
      </c>
      <c r="B218" s="30" t="s">
        <v>232</v>
      </c>
      <c r="C218" s="9">
        <v>1.5154525400675023</v>
      </c>
      <c r="D218" s="9">
        <v>0.40883092954138478</v>
      </c>
      <c r="E218" s="9">
        <v>3.9053500682483526</v>
      </c>
      <c r="F218" s="9">
        <v>5.307240579266792E-3</v>
      </c>
      <c r="G218" s="9">
        <v>1.4171452419650468</v>
      </c>
      <c r="H218" s="9">
        <v>0.37846989299528144</v>
      </c>
      <c r="I218" s="9">
        <v>2.4374821229844881</v>
      </c>
      <c r="J218" s="9">
        <v>0.18461035552638816</v>
      </c>
      <c r="K218" s="9">
        <v>7.1072252946802799</v>
      </c>
      <c r="L218" s="9">
        <v>6.0821803038457745E-8</v>
      </c>
      <c r="M218" s="9">
        <v>27.337479484830826</v>
      </c>
      <c r="N218" s="9">
        <v>0</v>
      </c>
      <c r="O218" s="9">
        <v>3.9901326128212493</v>
      </c>
      <c r="P218" s="9">
        <v>5.9259978918240197E-2</v>
      </c>
      <c r="Q218" s="30" t="s">
        <v>305</v>
      </c>
    </row>
    <row r="219" spans="1:17" x14ac:dyDescent="0.3">
      <c r="A219" s="66" t="s">
        <v>174</v>
      </c>
      <c r="B219" s="30" t="s">
        <v>248</v>
      </c>
      <c r="C219" s="9">
        <v>4.0408895023141431</v>
      </c>
      <c r="D219" s="9">
        <v>2.9144497236788247E-5</v>
      </c>
      <c r="E219" s="9">
        <v>2.6363792160856954</v>
      </c>
      <c r="F219" s="9">
        <v>4.9988641665899891E-2</v>
      </c>
      <c r="G219" s="9">
        <v>0.85287621650446399</v>
      </c>
      <c r="H219" s="9">
        <v>0.76296207812234484</v>
      </c>
      <c r="I219" s="9">
        <v>2.3154864112358342</v>
      </c>
      <c r="J219" s="9">
        <v>1.4647473072540995E-2</v>
      </c>
      <c r="K219" s="9">
        <v>2.7455164671858827</v>
      </c>
      <c r="L219" s="9">
        <v>2.2092607469659242E-5</v>
      </c>
      <c r="M219" s="9">
        <v>0.67387959611264403</v>
      </c>
      <c r="N219" s="9">
        <v>0.11903854133968206</v>
      </c>
      <c r="O219" s="9">
        <v>0.80386978380172502</v>
      </c>
      <c r="P219" s="9">
        <v>0.56329011319824507</v>
      </c>
      <c r="Q219" s="30" t="s">
        <v>305</v>
      </c>
    </row>
    <row r="220" spans="1:17" x14ac:dyDescent="0.3">
      <c r="A220" s="66" t="s">
        <v>421</v>
      </c>
      <c r="B220" s="30" t="s">
        <v>422</v>
      </c>
      <c r="C220" s="9">
        <v>4.4334053675419822</v>
      </c>
      <c r="D220" s="9">
        <v>5.5348933111670551E-2</v>
      </c>
      <c r="E220" s="9">
        <v>2.7868539198684021</v>
      </c>
      <c r="F220" s="9">
        <v>0.24277003016608034</v>
      </c>
      <c r="G220" s="9">
        <v>2.0066751422325115</v>
      </c>
      <c r="H220" s="9">
        <v>0.50798388706900954</v>
      </c>
      <c r="I220" s="9">
        <v>19.21650177893703</v>
      </c>
      <c r="J220" s="9">
        <v>5.1264236314838563E-3</v>
      </c>
      <c r="K220" s="9">
        <v>0.67539937386135596</v>
      </c>
      <c r="L220" s="9">
        <v>0.62656148898353059</v>
      </c>
      <c r="M220" s="9">
        <v>0.34326271808056402</v>
      </c>
      <c r="N220" s="9">
        <v>0.30398705129018455</v>
      </c>
      <c r="O220" s="9">
        <v>4.3813093125198765</v>
      </c>
      <c r="P220" s="9">
        <v>0.23348964829036267</v>
      </c>
      <c r="Q220" s="30" t="s">
        <v>305</v>
      </c>
    </row>
    <row r="221" spans="1:17" x14ac:dyDescent="0.3">
      <c r="A221" s="66" t="s">
        <v>156</v>
      </c>
      <c r="B221" s="30" t="s">
        <v>242</v>
      </c>
      <c r="C221" s="9">
        <v>330.54552205760984</v>
      </c>
      <c r="D221" s="9">
        <v>0</v>
      </c>
      <c r="E221" s="9">
        <v>22.190941704547221</v>
      </c>
      <c r="F221" s="9">
        <v>6.7692705074673398E-7</v>
      </c>
      <c r="G221" s="9">
        <v>3.9131186890954508</v>
      </c>
      <c r="H221" s="9">
        <v>1.9806956471202231E-4</v>
      </c>
      <c r="I221" s="9">
        <v>11.618710335245403</v>
      </c>
      <c r="J221" s="9">
        <v>1.1962009044963473E-5</v>
      </c>
      <c r="K221" s="9">
        <v>3.7831797862733652</v>
      </c>
      <c r="L221" s="9">
        <v>6.0407417550090159E-5</v>
      </c>
      <c r="M221" s="9">
        <v>1.192679041151979</v>
      </c>
      <c r="N221" s="9">
        <v>0.38882741673689059</v>
      </c>
      <c r="O221" s="9">
        <v>0.47640460858026501</v>
      </c>
      <c r="P221" s="9">
        <v>2.0521792131604655E-2</v>
      </c>
      <c r="Q221" s="30" t="s">
        <v>305</v>
      </c>
    </row>
    <row r="222" spans="1:17" x14ac:dyDescent="0.3">
      <c r="A222" s="66" t="s">
        <v>200</v>
      </c>
      <c r="B222" s="30" t="s">
        <v>244</v>
      </c>
      <c r="C222" s="9">
        <v>1.5285886131571027</v>
      </c>
      <c r="D222" s="9">
        <v>0.10569418106624995</v>
      </c>
      <c r="E222" s="9">
        <v>0.95987493265505197</v>
      </c>
      <c r="F222" s="9">
        <v>0.92751240031181836</v>
      </c>
      <c r="G222" s="9">
        <v>5.1758467703203523</v>
      </c>
      <c r="H222" s="9">
        <v>2.6102359957924648E-6</v>
      </c>
      <c r="I222" s="9">
        <v>2.420259445929561</v>
      </c>
      <c r="J222" s="9">
        <v>3.2117983530995931E-3</v>
      </c>
      <c r="K222" s="9">
        <v>0.94883171204947003</v>
      </c>
      <c r="L222" s="9">
        <v>0.80455588430293989</v>
      </c>
      <c r="M222" s="9">
        <v>4.7470177568874954</v>
      </c>
      <c r="N222" s="9">
        <v>7.0010663932862371E-13</v>
      </c>
      <c r="O222" s="9">
        <v>2.5589839957023672</v>
      </c>
      <c r="P222" s="9">
        <v>1.327778174645311E-2</v>
      </c>
      <c r="Q222" s="30" t="s">
        <v>305</v>
      </c>
    </row>
    <row r="223" spans="1:17" x14ac:dyDescent="0.3">
      <c r="A223" s="66" t="s">
        <v>175</v>
      </c>
      <c r="B223" s="30" t="s">
        <v>241</v>
      </c>
      <c r="C223" s="9">
        <v>3.6893789914822404</v>
      </c>
      <c r="D223" s="9">
        <v>2.1690316409639365E-7</v>
      </c>
      <c r="E223" s="9">
        <v>1.2958404662119625</v>
      </c>
      <c r="F223" s="9">
        <v>0.48218555328412027</v>
      </c>
      <c r="G223" s="9">
        <v>1.4183364657352244</v>
      </c>
      <c r="H223" s="9">
        <v>0.30703285107208078</v>
      </c>
      <c r="I223" s="9">
        <v>3.3215333797739919</v>
      </c>
      <c r="J223" s="9">
        <v>3.3439352213116003E-5</v>
      </c>
      <c r="K223" s="9">
        <v>1.5460823650897142</v>
      </c>
      <c r="L223" s="9">
        <v>4.0290468890032405E-2</v>
      </c>
      <c r="M223" s="9">
        <v>4.7706446214637364</v>
      </c>
      <c r="N223" s="9">
        <v>0</v>
      </c>
      <c r="O223" s="9">
        <v>1.587705756161403</v>
      </c>
      <c r="P223" s="9">
        <v>0.14260872564940341</v>
      </c>
      <c r="Q223" s="30" t="s">
        <v>305</v>
      </c>
    </row>
    <row r="224" spans="1:17" x14ac:dyDescent="0.3">
      <c r="A224" s="66" t="s">
        <v>376</v>
      </c>
      <c r="B224" s="30" t="s">
        <v>231</v>
      </c>
      <c r="C224" s="9">
        <v>0</v>
      </c>
      <c r="D224" s="9" t="e">
        <v>#N/A</v>
      </c>
      <c r="E224" s="9">
        <v>6.5096401784543847</v>
      </c>
      <c r="F224" s="9">
        <v>0.31397484927179531</v>
      </c>
      <c r="G224" s="9">
        <v>521.5027413111892</v>
      </c>
      <c r="H224" s="9">
        <v>5.1147801500839307E-6</v>
      </c>
      <c r="I224" s="9">
        <v>10.35603980793733</v>
      </c>
      <c r="J224" s="9">
        <v>0.18126774440150473</v>
      </c>
      <c r="K224" s="9">
        <v>3.8820102564948162</v>
      </c>
      <c r="L224" s="9">
        <v>0.43473918586616056</v>
      </c>
      <c r="M224" s="9">
        <v>0</v>
      </c>
      <c r="N224" s="9" t="e">
        <v>#N/A</v>
      </c>
      <c r="O224" s="9">
        <v>0</v>
      </c>
      <c r="P224" s="9" t="e">
        <v>#N/A</v>
      </c>
      <c r="Q224" s="30" t="s">
        <v>305</v>
      </c>
    </row>
    <row r="225" spans="1:17" x14ac:dyDescent="0.3">
      <c r="A225" s="66" t="s">
        <v>39</v>
      </c>
      <c r="B225" s="30" t="s">
        <v>231</v>
      </c>
      <c r="C225" s="9">
        <v>617.24724126537239</v>
      </c>
      <c r="D225" s="9">
        <v>0</v>
      </c>
      <c r="E225" s="9">
        <v>41.39300238640746</v>
      </c>
      <c r="F225" s="9">
        <v>4.7406523151494184E-13</v>
      </c>
      <c r="G225" s="9">
        <v>6.5515000537638688</v>
      </c>
      <c r="H225" s="9">
        <v>3.8950739975618376E-5</v>
      </c>
      <c r="I225" s="9">
        <v>38.005400716745527</v>
      </c>
      <c r="J225" s="9">
        <v>1.0658141036401503E-14</v>
      </c>
      <c r="K225" s="9">
        <v>11.325364336981846</v>
      </c>
      <c r="L225" s="9">
        <v>5.6588067565144229E-13</v>
      </c>
      <c r="M225" s="9">
        <v>12.281548901660392</v>
      </c>
      <c r="N225" s="9">
        <v>0</v>
      </c>
      <c r="O225" s="9">
        <v>1.5165975179940319</v>
      </c>
      <c r="P225" s="9">
        <v>0.43817093882014613</v>
      </c>
      <c r="Q225" s="30" t="s">
        <v>305</v>
      </c>
    </row>
    <row r="226" spans="1:17" x14ac:dyDescent="0.3">
      <c r="A226" s="66" t="s">
        <v>102</v>
      </c>
      <c r="B226" s="30" t="s">
        <v>239</v>
      </c>
      <c r="C226" s="9">
        <v>1.2684111980526491</v>
      </c>
      <c r="D226" s="9">
        <v>0.42508558273721875</v>
      </c>
      <c r="E226" s="9">
        <v>3.9621494953254048</v>
      </c>
      <c r="F226" s="9">
        <v>3.6353503676622712E-4</v>
      </c>
      <c r="G226" s="9">
        <v>1.744705298284241</v>
      </c>
      <c r="H226" s="9">
        <v>0.11739423345896394</v>
      </c>
      <c r="I226" s="9">
        <v>0.88827611753040103</v>
      </c>
      <c r="J226" s="9">
        <v>0.74548264033755807</v>
      </c>
      <c r="K226" s="9">
        <v>3.1411016248129995</v>
      </c>
      <c r="L226" s="9">
        <v>1.1600277078915866E-6</v>
      </c>
      <c r="M226" s="9">
        <v>2.2603054765019754</v>
      </c>
      <c r="N226" s="9">
        <v>3.8882301607490177E-4</v>
      </c>
      <c r="O226" s="9">
        <v>1.5067102443456637</v>
      </c>
      <c r="P226" s="9">
        <v>0.26458382068442698</v>
      </c>
      <c r="Q226" s="30" t="s">
        <v>305</v>
      </c>
    </row>
    <row r="227" spans="1:17" x14ac:dyDescent="0.3">
      <c r="A227" s="66" t="s">
        <v>382</v>
      </c>
      <c r="B227" s="30" t="s">
        <v>237</v>
      </c>
      <c r="C227" s="9">
        <v>0.84729997270532198</v>
      </c>
      <c r="D227" s="9">
        <v>0.76949159331442951</v>
      </c>
      <c r="E227" s="9">
        <v>1.2857068704832846</v>
      </c>
      <c r="F227" s="9">
        <v>0.65695493925832738</v>
      </c>
      <c r="G227" s="9">
        <v>11.681178452264122</v>
      </c>
      <c r="H227" s="9">
        <v>9.3041737267984814E-6</v>
      </c>
      <c r="I227" s="9">
        <v>3.1748081474961771</v>
      </c>
      <c r="J227" s="9">
        <v>0.10838203832227644</v>
      </c>
      <c r="K227" s="9">
        <v>1.4458730663863604</v>
      </c>
      <c r="L227" s="9">
        <v>0.47053186758724175</v>
      </c>
      <c r="M227" s="9">
        <v>13.493800987370573</v>
      </c>
      <c r="N227" s="9">
        <v>1.9908519277578307E-12</v>
      </c>
      <c r="O227" s="9">
        <v>3.0120184196756012</v>
      </c>
      <c r="P227" s="9">
        <v>4.0379749457519654E-2</v>
      </c>
      <c r="Q227" s="30" t="s">
        <v>305</v>
      </c>
    </row>
    <row r="228" spans="1:17" x14ac:dyDescent="0.3">
      <c r="A228" s="66" t="s">
        <v>34</v>
      </c>
      <c r="B228" s="30" t="s">
        <v>231</v>
      </c>
      <c r="C228" s="9">
        <v>43.854174459082351</v>
      </c>
      <c r="D228" s="9">
        <v>9.8587804586713901E-14</v>
      </c>
      <c r="E228" s="9">
        <v>131.30862199048158</v>
      </c>
      <c r="F228" s="9">
        <v>0</v>
      </c>
      <c r="G228" s="9">
        <v>302.04720975623508</v>
      </c>
      <c r="H228" s="9">
        <v>0</v>
      </c>
      <c r="I228" s="9">
        <v>43.641521520905982</v>
      </c>
      <c r="J228" s="9">
        <v>4.4408920985006262E-15</v>
      </c>
      <c r="K228" s="9">
        <v>28.274769289782395</v>
      </c>
      <c r="L228" s="9">
        <v>0</v>
      </c>
      <c r="M228" s="9">
        <v>345.95699171715853</v>
      </c>
      <c r="N228" s="9">
        <v>0</v>
      </c>
      <c r="O228" s="9">
        <v>41.35810434837866</v>
      </c>
      <c r="P228" s="9">
        <v>3.5151881405681706E-11</v>
      </c>
      <c r="Q228" s="30" t="s">
        <v>305</v>
      </c>
    </row>
    <row r="229" spans="1:17" x14ac:dyDescent="0.3">
      <c r="A229" s="66" t="s">
        <v>16</v>
      </c>
      <c r="B229" s="30" t="s">
        <v>255</v>
      </c>
      <c r="C229" s="9">
        <v>13.011093922053073</v>
      </c>
      <c r="D229" s="9">
        <v>3.3306690738754696E-16</v>
      </c>
      <c r="E229" s="9">
        <v>2.2255523327127724</v>
      </c>
      <c r="F229" s="9">
        <v>0.21259265275254013</v>
      </c>
      <c r="G229" s="9">
        <v>1.4377734133687017</v>
      </c>
      <c r="H229" s="9">
        <v>0.39581815045774726</v>
      </c>
      <c r="I229" s="9">
        <v>9.8015748035251011</v>
      </c>
      <c r="J229" s="9">
        <v>2.371221743180385E-6</v>
      </c>
      <c r="K229" s="9">
        <v>0.63393147463598798</v>
      </c>
      <c r="L229" s="9">
        <v>0.21123028508960739</v>
      </c>
      <c r="M229" s="9">
        <v>1.9794502869111856</v>
      </c>
      <c r="N229" s="9">
        <v>1.4777318447144472E-2</v>
      </c>
      <c r="O229" s="9">
        <v>0.77433549388929002</v>
      </c>
      <c r="P229" s="9">
        <v>0.51062709773889692</v>
      </c>
      <c r="Q229" s="30" t="s">
        <v>305</v>
      </c>
    </row>
    <row r="230" spans="1:17" x14ac:dyDescent="0.3">
      <c r="A230" s="66" t="s">
        <v>130</v>
      </c>
      <c r="B230" s="30" t="s">
        <v>236</v>
      </c>
      <c r="C230" s="9">
        <v>1.827365651449474</v>
      </c>
      <c r="D230" s="9">
        <v>7.4171716643539942E-2</v>
      </c>
      <c r="E230" s="9">
        <v>12.016856929679202</v>
      </c>
      <c r="F230" s="9">
        <v>4.206827753705511E-6</v>
      </c>
      <c r="G230" s="9">
        <v>1.5155568224049427</v>
      </c>
      <c r="H230" s="9">
        <v>0.33310016243929508</v>
      </c>
      <c r="I230" s="9">
        <v>1.3124857495852547</v>
      </c>
      <c r="J230" s="9">
        <v>0.42942137444041117</v>
      </c>
      <c r="K230" s="9">
        <v>0.76530091407860201</v>
      </c>
      <c r="L230" s="9">
        <v>0.30135336407116664</v>
      </c>
      <c r="M230" s="9">
        <v>0.54750273734678101</v>
      </c>
      <c r="N230" s="9">
        <v>2.7053062378682213E-2</v>
      </c>
      <c r="O230" s="9">
        <v>0.68661330209103599</v>
      </c>
      <c r="P230" s="9">
        <v>0.21256456225716014</v>
      </c>
      <c r="Q230" s="30" t="s">
        <v>305</v>
      </c>
    </row>
    <row r="231" spans="1:17" x14ac:dyDescent="0.3">
      <c r="A231" s="66" t="s">
        <v>179</v>
      </c>
      <c r="B231" s="30" t="s">
        <v>243</v>
      </c>
      <c r="C231" s="9">
        <v>57.481316294897262</v>
      </c>
      <c r="D231" s="9">
        <v>0</v>
      </c>
      <c r="E231" s="9">
        <v>17.534609678530511</v>
      </c>
      <c r="F231" s="9">
        <v>3.4416913763379853E-13</v>
      </c>
      <c r="G231" s="9">
        <v>5.2494094162604261</v>
      </c>
      <c r="H231" s="9">
        <v>9.2541036500470852E-8</v>
      </c>
      <c r="I231" s="9">
        <v>18.342587778575826</v>
      </c>
      <c r="J231" s="9">
        <v>2.6867397195928788E-14</v>
      </c>
      <c r="K231" s="9">
        <v>5.5506153286157094</v>
      </c>
      <c r="L231" s="9">
        <v>6.8358652072220139E-12</v>
      </c>
      <c r="M231" s="9">
        <v>7.9562744009496713</v>
      </c>
      <c r="N231" s="9">
        <v>0</v>
      </c>
      <c r="O231" s="9">
        <v>1.6337453101826491</v>
      </c>
      <c r="P231" s="9">
        <v>6.6385544312073108E-2</v>
      </c>
      <c r="Q231" s="30" t="s">
        <v>305</v>
      </c>
    </row>
    <row r="232" spans="1:17" x14ac:dyDescent="0.3">
      <c r="A232" s="66" t="s">
        <v>81</v>
      </c>
      <c r="B232" s="30" t="s">
        <v>266</v>
      </c>
      <c r="C232" s="9">
        <v>1.4277295231347296</v>
      </c>
      <c r="D232" s="9">
        <v>0.22096624619063809</v>
      </c>
      <c r="E232" s="9">
        <v>1.1319957077848652</v>
      </c>
      <c r="F232" s="9">
        <v>0.78317236904680232</v>
      </c>
      <c r="G232" s="9">
        <v>1.3501816882815803</v>
      </c>
      <c r="H232" s="9">
        <v>0.42254516950061494</v>
      </c>
      <c r="I232" s="9">
        <v>1.244854531944499</v>
      </c>
      <c r="J232" s="9">
        <v>0.5026825195797946</v>
      </c>
      <c r="K232" s="9">
        <v>1.0974217293580246</v>
      </c>
      <c r="L232" s="9">
        <v>0.71346982717140661</v>
      </c>
      <c r="M232" s="9">
        <v>2.9956364877485151</v>
      </c>
      <c r="N232" s="9">
        <v>6.418640641214779E-8</v>
      </c>
      <c r="O232" s="9">
        <v>1.3051583746687538</v>
      </c>
      <c r="P232" s="9">
        <v>0.40789166783089559</v>
      </c>
      <c r="Q232" s="30" t="s">
        <v>305</v>
      </c>
    </row>
    <row r="233" spans="1:17" x14ac:dyDescent="0.3">
      <c r="A233" s="66" t="s">
        <v>65</v>
      </c>
      <c r="B233" s="30" t="s">
        <v>231</v>
      </c>
      <c r="C233" s="9">
        <v>8.3924007169668524</v>
      </c>
      <c r="D233" s="9">
        <v>5.3249193943116779E-10</v>
      </c>
      <c r="E233" s="9">
        <v>5.4479431354322632</v>
      </c>
      <c r="F233" s="9">
        <v>2.5074487154785885E-4</v>
      </c>
      <c r="G233" s="9">
        <v>33.77715823416063</v>
      </c>
      <c r="H233" s="9">
        <v>0</v>
      </c>
      <c r="I233" s="9">
        <v>3.6254602961948983</v>
      </c>
      <c r="J233" s="9">
        <v>4.4322095474025325E-4</v>
      </c>
      <c r="K233" s="9">
        <v>2.6988865016562635</v>
      </c>
      <c r="L233" s="9">
        <v>7.8062719883031928E-4</v>
      </c>
      <c r="M233" s="9">
        <v>23.974634049437167</v>
      </c>
      <c r="N233" s="9">
        <v>0</v>
      </c>
      <c r="O233" s="9">
        <v>8.7979687201429098</v>
      </c>
      <c r="P233" s="9">
        <v>9.0273793431405736E-5</v>
      </c>
      <c r="Q233" s="30" t="s">
        <v>305</v>
      </c>
    </row>
    <row r="234" spans="1:17" x14ac:dyDescent="0.3">
      <c r="A234" s="66" t="s">
        <v>46</v>
      </c>
      <c r="B234" s="30" t="s">
        <v>231</v>
      </c>
      <c r="C234" s="9">
        <v>4323.6961624203441</v>
      </c>
      <c r="D234" s="9">
        <v>0</v>
      </c>
      <c r="E234" s="9">
        <v>1204.1390621658045</v>
      </c>
      <c r="F234" s="9">
        <v>0</v>
      </c>
      <c r="G234" s="9">
        <v>785.11460195960763</v>
      </c>
      <c r="H234" s="9">
        <v>0</v>
      </c>
      <c r="I234" s="9">
        <v>1619.986858341887</v>
      </c>
      <c r="J234" s="9">
        <v>0</v>
      </c>
      <c r="K234" s="9">
        <v>1102.4605920320255</v>
      </c>
      <c r="L234" s="9">
        <v>1.1102230246251565E-15</v>
      </c>
      <c r="M234" s="9">
        <v>37.951291173095264</v>
      </c>
      <c r="N234" s="9">
        <v>0</v>
      </c>
      <c r="O234" s="9">
        <v>9.0611699806190664</v>
      </c>
      <c r="P234" s="9">
        <v>5.8865141018084044E-3</v>
      </c>
      <c r="Q234" s="30" t="s">
        <v>305</v>
      </c>
    </row>
    <row r="235" spans="1:17" x14ac:dyDescent="0.3">
      <c r="A235" s="66" t="s">
        <v>27</v>
      </c>
      <c r="B235" s="30" t="s">
        <v>229</v>
      </c>
      <c r="C235" s="9">
        <v>11.582297441839494</v>
      </c>
      <c r="D235" s="9">
        <v>0</v>
      </c>
      <c r="E235" s="9">
        <v>2.5659344879157784</v>
      </c>
      <c r="F235" s="9">
        <v>4.8311056349602977E-2</v>
      </c>
      <c r="G235" s="9">
        <v>2.0327262672590436</v>
      </c>
      <c r="H235" s="9">
        <v>2.1704927854786837E-2</v>
      </c>
      <c r="I235" s="9">
        <v>3.7417846729927215</v>
      </c>
      <c r="J235" s="9">
        <v>2.3288175470339567E-3</v>
      </c>
      <c r="K235" s="9">
        <v>5.9232143471720295</v>
      </c>
      <c r="L235" s="9">
        <v>6.7790373314835506E-10</v>
      </c>
      <c r="M235" s="9">
        <v>5.0176591030577988</v>
      </c>
      <c r="N235" s="9">
        <v>0</v>
      </c>
      <c r="O235" s="9">
        <v>1.6539627938169543</v>
      </c>
      <c r="P235" s="9">
        <v>0.14606793895952164</v>
      </c>
      <c r="Q235" s="30" t="s">
        <v>305</v>
      </c>
    </row>
    <row r="236" spans="1:17" x14ac:dyDescent="0.3">
      <c r="A236" s="66" t="s">
        <v>116</v>
      </c>
      <c r="B236" s="30" t="s">
        <v>238</v>
      </c>
      <c r="C236" s="9">
        <v>58.046332097532975</v>
      </c>
      <c r="D236" s="9">
        <v>2.1924684290297591E-12</v>
      </c>
      <c r="E236" s="9">
        <v>10.259778383966442</v>
      </c>
      <c r="F236" s="9">
        <v>9.7376129926551869E-5</v>
      </c>
      <c r="G236" s="9">
        <v>24.828155027311944</v>
      </c>
      <c r="H236" s="9">
        <v>1.0314788023713106E-8</v>
      </c>
      <c r="I236" s="9">
        <v>376.08983624242438</v>
      </c>
      <c r="J236" s="9">
        <v>4.1547338138381296E-4</v>
      </c>
      <c r="K236" s="9">
        <v>33.199954058579678</v>
      </c>
      <c r="L236" s="9">
        <v>1.2052105313742345E-8</v>
      </c>
      <c r="M236" s="9">
        <v>28.44386772932749</v>
      </c>
      <c r="N236" s="9">
        <v>6.7061467490248106E-11</v>
      </c>
      <c r="O236" s="9">
        <v>2.2908600141765292</v>
      </c>
      <c r="P236" s="9">
        <v>0.39576278124426412</v>
      </c>
      <c r="Q236" s="30" t="s">
        <v>305</v>
      </c>
    </row>
    <row r="237" spans="1:17" x14ac:dyDescent="0.3">
      <c r="A237" s="66" t="s">
        <v>87</v>
      </c>
      <c r="B237" s="30" t="s">
        <v>267</v>
      </c>
      <c r="C237" s="9">
        <v>0.92457298395821896</v>
      </c>
      <c r="D237" s="9">
        <v>0.82676947383122179</v>
      </c>
      <c r="E237" s="9">
        <v>0.64673791496125899</v>
      </c>
      <c r="F237" s="9">
        <v>0.36698247118556304</v>
      </c>
      <c r="G237" s="9">
        <v>0.89347498316393203</v>
      </c>
      <c r="H237" s="9">
        <v>0.78426343022692402</v>
      </c>
      <c r="I237" s="9">
        <v>1.1986577650299766</v>
      </c>
      <c r="J237" s="9">
        <v>0.66780395498393785</v>
      </c>
      <c r="K237" s="9">
        <v>0.839154682637684</v>
      </c>
      <c r="L237" s="9">
        <v>0.5654878913802559</v>
      </c>
      <c r="M237" s="9">
        <v>1.0309418256660365</v>
      </c>
      <c r="N237" s="9">
        <v>0.92055432766059186</v>
      </c>
      <c r="O237" s="9">
        <v>2.3602113125697066</v>
      </c>
      <c r="P237" s="9">
        <v>2.9676872639905372E-2</v>
      </c>
      <c r="Q237" s="30" t="s">
        <v>305</v>
      </c>
    </row>
    <row r="238" spans="1:17" x14ac:dyDescent="0.3">
      <c r="A238" s="66" t="s">
        <v>201</v>
      </c>
      <c r="B238" s="30" t="s">
        <v>251</v>
      </c>
      <c r="C238" s="9">
        <v>0.36255892939177298</v>
      </c>
      <c r="D238" s="9">
        <v>1.9819383961879322E-2</v>
      </c>
      <c r="E238" s="9">
        <v>2.6588512767485097</v>
      </c>
      <c r="F238" s="9">
        <v>4.1537169577327226E-2</v>
      </c>
      <c r="G238" s="9">
        <v>0.35924491621423899</v>
      </c>
      <c r="H238" s="9">
        <v>3.8029351746522444E-3</v>
      </c>
      <c r="I238" s="9">
        <v>1.0757373945897202</v>
      </c>
      <c r="J238" s="9">
        <v>0.84272978797430476</v>
      </c>
      <c r="K238" s="9">
        <v>1.7737258507466818</v>
      </c>
      <c r="L238" s="9">
        <v>0.20299823699913411</v>
      </c>
      <c r="M238" s="9">
        <v>6.3822737487937777</v>
      </c>
      <c r="N238" s="9">
        <v>5.9442720444780051E-6</v>
      </c>
      <c r="O238" s="9">
        <v>0.414453061901636</v>
      </c>
      <c r="P238" s="9">
        <v>4.8681857411065677E-2</v>
      </c>
      <c r="Q238" s="30" t="s">
        <v>305</v>
      </c>
    </row>
    <row r="239" spans="1:17" x14ac:dyDescent="0.3">
      <c r="A239" s="66" t="s">
        <v>301</v>
      </c>
      <c r="B239" s="30" t="s">
        <v>242</v>
      </c>
      <c r="C239" s="9">
        <v>1.1519775292870824</v>
      </c>
      <c r="D239" s="9">
        <v>0.84671674452912693</v>
      </c>
      <c r="E239" s="9">
        <v>4.9797216108488636</v>
      </c>
      <c r="F239" s="9">
        <v>0.13820523257648765</v>
      </c>
      <c r="G239" s="9">
        <v>10.162774594590159</v>
      </c>
      <c r="H239" s="9">
        <v>3.6758705907382616E-3</v>
      </c>
      <c r="I239" s="9">
        <v>12.470793759141488</v>
      </c>
      <c r="J239" s="9">
        <v>8.8938733708735507E-3</v>
      </c>
      <c r="K239" s="9">
        <v>36.251819363977205</v>
      </c>
      <c r="L239" s="9">
        <v>2.1469492850201277E-12</v>
      </c>
      <c r="M239" s="9">
        <v>40.442887094607002</v>
      </c>
      <c r="N239" s="9">
        <v>0</v>
      </c>
      <c r="O239" s="9">
        <v>6.2956156696165095</v>
      </c>
      <c r="P239" s="9">
        <v>1.2842153491016139E-2</v>
      </c>
      <c r="Q239" s="30" t="s">
        <v>305</v>
      </c>
    </row>
    <row r="240" spans="1:17" x14ac:dyDescent="0.3">
      <c r="A240" s="66" t="s">
        <v>149</v>
      </c>
      <c r="B240" s="30" t="s">
        <v>242</v>
      </c>
      <c r="C240" s="9">
        <v>0.14673831745857599</v>
      </c>
      <c r="D240" s="9">
        <v>0.29048063573686622</v>
      </c>
      <c r="E240" s="9">
        <v>0.368560344025261</v>
      </c>
      <c r="F240" s="9">
        <v>0.41178046453467232</v>
      </c>
      <c r="G240" s="9">
        <v>9.7645048963488073</v>
      </c>
      <c r="H240" s="9">
        <v>1.4728369129959784E-2</v>
      </c>
      <c r="I240" s="9">
        <v>118.51457524098056</v>
      </c>
      <c r="J240" s="9">
        <v>6.8951007757531713E-3</v>
      </c>
      <c r="K240" s="9">
        <v>3.690939623777417</v>
      </c>
      <c r="L240" s="9">
        <v>1.0114628765416689E-2</v>
      </c>
      <c r="M240" s="9">
        <v>10.867010179581925</v>
      </c>
      <c r="N240" s="9">
        <v>5.3556363233120408E-8</v>
      </c>
      <c r="O240" s="9">
        <v>15.519508889742404</v>
      </c>
      <c r="P240" s="9">
        <v>8.437668945585064E-3</v>
      </c>
      <c r="Q240" s="30" t="s">
        <v>305</v>
      </c>
    </row>
    <row r="241" spans="1:17" x14ac:dyDescent="0.3">
      <c r="A241" s="66" t="s">
        <v>217</v>
      </c>
      <c r="B241" s="30" t="s">
        <v>269</v>
      </c>
      <c r="C241" s="9">
        <v>2.4553569418490344</v>
      </c>
      <c r="D241" s="9">
        <v>7.4339723992467022E-4</v>
      </c>
      <c r="E241" s="9">
        <v>0.83743056396403404</v>
      </c>
      <c r="F241" s="9">
        <v>0.69077862784515709</v>
      </c>
      <c r="G241" s="9">
        <v>0.59572842444949403</v>
      </c>
      <c r="H241" s="9">
        <v>0.14451530958870717</v>
      </c>
      <c r="I241" s="9">
        <v>2.0978890727782291</v>
      </c>
      <c r="J241" s="9">
        <v>1.0262898634200823E-2</v>
      </c>
      <c r="K241" s="9">
        <v>1.9279240935452973</v>
      </c>
      <c r="L241" s="9">
        <v>1.113431552379085E-3</v>
      </c>
      <c r="M241" s="9">
        <v>1.7068950959456179</v>
      </c>
      <c r="N241" s="9">
        <v>3.9553236821310289E-3</v>
      </c>
      <c r="O241" s="9">
        <v>1.3610376234485841</v>
      </c>
      <c r="P241" s="9">
        <v>0.30970928866315373</v>
      </c>
      <c r="Q241" s="30" t="s">
        <v>305</v>
      </c>
    </row>
    <row r="242" spans="1:17" x14ac:dyDescent="0.3">
      <c r="A242" s="66" t="s">
        <v>180</v>
      </c>
      <c r="B242" s="30" t="s">
        <v>249</v>
      </c>
      <c r="C242" s="9">
        <v>69.396026936910289</v>
      </c>
      <c r="D242" s="9">
        <v>0</v>
      </c>
      <c r="E242" s="9">
        <v>3.1747163684702868</v>
      </c>
      <c r="F242" s="9">
        <v>3.8618604824379732E-3</v>
      </c>
      <c r="G242" s="9">
        <v>2.7341535619678567</v>
      </c>
      <c r="H242" s="9">
        <v>3.3124136268521065E-2</v>
      </c>
      <c r="I242" s="9">
        <v>20.129063976566556</v>
      </c>
      <c r="J242" s="9">
        <v>3.0979996346047756E-11</v>
      </c>
      <c r="K242" s="9">
        <v>9.2705106759584055</v>
      </c>
      <c r="L242" s="9">
        <v>0</v>
      </c>
      <c r="M242" s="9">
        <v>5.8953158078746233</v>
      </c>
      <c r="N242" s="9">
        <v>9.9920072216264089E-16</v>
      </c>
      <c r="O242" s="9">
        <v>0.947897308029783</v>
      </c>
      <c r="P242" s="9">
        <v>0.87836570037520934</v>
      </c>
      <c r="Q242" s="30" t="s">
        <v>305</v>
      </c>
    </row>
    <row r="243" spans="1:17" x14ac:dyDescent="0.3">
      <c r="A243" s="66" t="s">
        <v>182</v>
      </c>
      <c r="B243" s="30" t="s">
        <v>249</v>
      </c>
      <c r="C243" s="9">
        <v>164.3440940257251</v>
      </c>
      <c r="D243" s="9">
        <v>7.0113914674152511E-12</v>
      </c>
      <c r="E243" s="9">
        <v>36.407698629799029</v>
      </c>
      <c r="F243" s="9">
        <v>5.8973452010668836E-8</v>
      </c>
      <c r="G243" s="9">
        <v>5.2408889543158415</v>
      </c>
      <c r="H243" s="9">
        <v>9.0253992001909644E-5</v>
      </c>
      <c r="I243" s="9">
        <v>31.327255769153414</v>
      </c>
      <c r="J243" s="9">
        <v>5.4344340139067526E-10</v>
      </c>
      <c r="K243" s="9">
        <v>35.829632740527217</v>
      </c>
      <c r="L243" s="9">
        <v>2.5614976494003905E-5</v>
      </c>
      <c r="M243" s="9">
        <v>8.5470067181051288</v>
      </c>
      <c r="N243" s="9">
        <v>2.6506574712925612E-11</v>
      </c>
      <c r="O243" s="9">
        <v>2.8190672758625555</v>
      </c>
      <c r="P243" s="9">
        <v>0.13388191659383353</v>
      </c>
      <c r="Q243" s="30" t="s">
        <v>305</v>
      </c>
    </row>
    <row r="244" spans="1:17" x14ac:dyDescent="0.3">
      <c r="A244" s="66" t="s">
        <v>302</v>
      </c>
      <c r="B244" s="30" t="s">
        <v>250</v>
      </c>
      <c r="C244" s="9">
        <v>9.2065005736570917</v>
      </c>
      <c r="D244" s="9">
        <v>2.4429889000643357E-8</v>
      </c>
      <c r="E244" s="9">
        <v>7.7177691188327682</v>
      </c>
      <c r="F244" s="9">
        <v>2.1217466972811572E-5</v>
      </c>
      <c r="G244" s="9">
        <v>3.1134392389669507</v>
      </c>
      <c r="H244" s="9">
        <v>1.7262138383770109E-3</v>
      </c>
      <c r="I244" s="9">
        <v>5.5130021767143438</v>
      </c>
      <c r="J244" s="9">
        <v>1.5308963344784488E-6</v>
      </c>
      <c r="K244" s="9">
        <v>5.3570291221409043</v>
      </c>
      <c r="L244" s="9">
        <v>1.7944534747016405E-12</v>
      </c>
      <c r="M244" s="9">
        <v>1.4988218750683941</v>
      </c>
      <c r="N244" s="9">
        <v>7.9995612436786323E-2</v>
      </c>
      <c r="O244" s="9">
        <v>5.5774739625048824</v>
      </c>
      <c r="P244" s="9">
        <v>6.5815789509345857E-3</v>
      </c>
      <c r="Q244" s="30" t="s">
        <v>305</v>
      </c>
    </row>
    <row r="245" spans="1:17" x14ac:dyDescent="0.3">
      <c r="A245" s="66" t="s">
        <v>139</v>
      </c>
      <c r="B245" s="30" t="s">
        <v>240</v>
      </c>
      <c r="C245" s="9">
        <v>0.50077796256751606</v>
      </c>
      <c r="D245" s="9">
        <v>2.7854251017085718E-2</v>
      </c>
      <c r="E245" s="9">
        <v>0.68552939874254504</v>
      </c>
      <c r="F245" s="9">
        <v>0.53171028962820011</v>
      </c>
      <c r="G245" s="9">
        <v>2.0793781769134028</v>
      </c>
      <c r="H245" s="9">
        <v>0.11044328031274842</v>
      </c>
      <c r="I245" s="9">
        <v>0.51798804992435199</v>
      </c>
      <c r="J245" s="9">
        <v>0.16274166976630855</v>
      </c>
      <c r="K245" s="9">
        <v>5.0508830652096162</v>
      </c>
      <c r="L245" s="9">
        <v>9.6084393330642115E-8</v>
      </c>
      <c r="M245" s="9">
        <v>12.522031744738348</v>
      </c>
      <c r="N245" s="9">
        <v>2.2093438190040615E-14</v>
      </c>
      <c r="O245" s="9">
        <v>2.870702452443159</v>
      </c>
      <c r="P245" s="9">
        <v>5.2537810322044409E-2</v>
      </c>
      <c r="Q245" s="30" t="s">
        <v>305</v>
      </c>
    </row>
    <row r="246" spans="1:17" x14ac:dyDescent="0.3">
      <c r="A246" s="66" t="s">
        <v>57</v>
      </c>
      <c r="B246" s="30" t="s">
        <v>231</v>
      </c>
      <c r="C246" s="9">
        <v>1.0895225631720225</v>
      </c>
      <c r="D246" s="9">
        <v>0.84949056124582689</v>
      </c>
      <c r="E246" s="9">
        <v>0.13002323685303999</v>
      </c>
      <c r="F246" s="9">
        <v>1.3750005310746438E-3</v>
      </c>
      <c r="G246" s="9">
        <v>0.96722225314855803</v>
      </c>
      <c r="H246" s="9">
        <v>0.95043291131903529</v>
      </c>
      <c r="I246" s="9">
        <v>1.1128369980535133</v>
      </c>
      <c r="J246" s="9">
        <v>0.8533669605771852</v>
      </c>
      <c r="K246" s="9">
        <v>0.47140698818151699</v>
      </c>
      <c r="L246" s="9">
        <v>0.13841951519552487</v>
      </c>
      <c r="M246" s="9">
        <v>2.107870810047094</v>
      </c>
      <c r="N246" s="9">
        <v>0.14230993917184975</v>
      </c>
      <c r="O246" s="9">
        <v>1.1052295099081277</v>
      </c>
      <c r="P246" s="9">
        <v>0.88722366995982005</v>
      </c>
      <c r="Q246" s="30" t="s">
        <v>305</v>
      </c>
    </row>
    <row r="247" spans="1:17" x14ac:dyDescent="0.3">
      <c r="A247" s="66" t="s">
        <v>61</v>
      </c>
      <c r="B247" s="30" t="s">
        <v>231</v>
      </c>
      <c r="C247" s="9">
        <v>2.6993415075391005</v>
      </c>
      <c r="D247" s="9">
        <v>4.090670316587719E-3</v>
      </c>
      <c r="E247" s="9">
        <v>0.491861489150065</v>
      </c>
      <c r="F247" s="9">
        <v>0.27550713939716776</v>
      </c>
      <c r="G247" s="9">
        <v>0.90212814345472603</v>
      </c>
      <c r="H247" s="9">
        <v>0.7714007551485651</v>
      </c>
      <c r="I247" s="9">
        <v>1.9214671512929542</v>
      </c>
      <c r="J247" s="9">
        <v>7.1028409740785614E-2</v>
      </c>
      <c r="K247" s="9">
        <v>0.42460482540486799</v>
      </c>
      <c r="L247" s="9">
        <v>4.5609470172508493E-3</v>
      </c>
      <c r="M247" s="9">
        <v>1.163326075490658</v>
      </c>
      <c r="N247" s="9">
        <v>0.51004537117267068</v>
      </c>
      <c r="O247" s="9">
        <v>1.2485135026831515</v>
      </c>
      <c r="P247" s="9">
        <v>0.49670784706559301</v>
      </c>
      <c r="Q247" s="30" t="s">
        <v>305</v>
      </c>
    </row>
    <row r="248" spans="1:17" x14ac:dyDescent="0.3">
      <c r="A248" s="66" t="s">
        <v>388</v>
      </c>
      <c r="B248" s="30" t="s">
        <v>260</v>
      </c>
      <c r="C248" s="9">
        <v>11.276937285532902</v>
      </c>
      <c r="D248" s="9">
        <v>8.9039886574937555E-14</v>
      </c>
      <c r="E248" s="9">
        <v>0.77687054253045495</v>
      </c>
      <c r="F248" s="9">
        <v>0.66491666556394946</v>
      </c>
      <c r="G248" s="9">
        <v>1.3668121421230286</v>
      </c>
      <c r="H248" s="9">
        <v>0.37552869510217068</v>
      </c>
      <c r="I248" s="9">
        <v>2.3041252933178269</v>
      </c>
      <c r="J248" s="9">
        <v>0.14796101102428139</v>
      </c>
      <c r="K248" s="9">
        <v>3.661835619294461</v>
      </c>
      <c r="L248" s="9">
        <v>5.0433022541929162E-5</v>
      </c>
      <c r="M248" s="9">
        <v>7.8422033138859701</v>
      </c>
      <c r="N248" s="9">
        <v>6.6613381477509392E-16</v>
      </c>
      <c r="O248" s="9">
        <v>2.0496922021599713</v>
      </c>
      <c r="P248" s="9">
        <v>9.8200542472668184E-2</v>
      </c>
      <c r="Q248" s="30" t="s">
        <v>305</v>
      </c>
    </row>
    <row r="249" spans="1:17" x14ac:dyDescent="0.3">
      <c r="A249" s="66" t="s">
        <v>72</v>
      </c>
      <c r="B249" s="30" t="s">
        <v>235</v>
      </c>
      <c r="C249" s="9">
        <v>32.519797028198369</v>
      </c>
      <c r="D249" s="9">
        <v>0</v>
      </c>
      <c r="E249" s="9">
        <v>1.6131198935441555</v>
      </c>
      <c r="F249" s="9">
        <v>0.27969271424796582</v>
      </c>
      <c r="G249" s="9">
        <v>1.1406513826089097</v>
      </c>
      <c r="H249" s="9">
        <v>0.76314626182294898</v>
      </c>
      <c r="I249" s="9">
        <v>5.2128902870020628</v>
      </c>
      <c r="J249" s="9">
        <v>1.2968211493102899E-5</v>
      </c>
      <c r="K249" s="9">
        <v>4.7862619359458467</v>
      </c>
      <c r="L249" s="9">
        <v>8.2552731317520056E-9</v>
      </c>
      <c r="M249" s="9">
        <v>1.4451912768713093</v>
      </c>
      <c r="N249" s="9">
        <v>0.12809062622249134</v>
      </c>
      <c r="O249" s="9">
        <v>0.57340153804099103</v>
      </c>
      <c r="P249" s="9">
        <v>6.3740597519074682E-2</v>
      </c>
      <c r="Q249" s="30" t="s">
        <v>305</v>
      </c>
    </row>
    <row r="250" spans="1:17" x14ac:dyDescent="0.3">
      <c r="A250" s="66" t="s">
        <v>111</v>
      </c>
      <c r="B250" s="30" t="s">
        <v>238</v>
      </c>
      <c r="C250" s="9">
        <v>1.4739749773936637</v>
      </c>
      <c r="D250" s="9">
        <v>0.2818717845672285</v>
      </c>
      <c r="E250" s="9">
        <v>2.5357400850429963</v>
      </c>
      <c r="F250" s="9">
        <v>9.7179350899418759E-2</v>
      </c>
      <c r="G250" s="9">
        <v>3.771548272738201</v>
      </c>
      <c r="H250" s="9">
        <v>3.6794619557170005E-3</v>
      </c>
      <c r="I250" s="9">
        <v>0.72035006835134796</v>
      </c>
      <c r="J250" s="9">
        <v>0.4528831976342339</v>
      </c>
      <c r="K250" s="9">
        <v>1.6457544821963119</v>
      </c>
      <c r="L250" s="9">
        <v>0.13523723550342237</v>
      </c>
      <c r="M250" s="9">
        <v>2.2150151349668192</v>
      </c>
      <c r="N250" s="9">
        <v>3.2800232733228962E-2</v>
      </c>
      <c r="O250" s="9">
        <v>0.51946256134587598</v>
      </c>
      <c r="P250" s="9">
        <v>0.23210311933917704</v>
      </c>
      <c r="Q250" s="30" t="s">
        <v>305</v>
      </c>
    </row>
    <row r="251" spans="1:17" ht="16.2" thickBot="1" x14ac:dyDescent="0.35">
      <c r="A251" s="67" t="s">
        <v>41</v>
      </c>
      <c r="B251" s="31" t="s">
        <v>264</v>
      </c>
      <c r="C251" s="9">
        <v>71.903265347296241</v>
      </c>
      <c r="D251" s="9">
        <v>2.23293938894642E-10</v>
      </c>
      <c r="E251" s="9">
        <v>4389.9744689191211</v>
      </c>
      <c r="F251" s="9">
        <v>8.6180623147802393E-6</v>
      </c>
      <c r="G251" s="9">
        <v>19.596880217720717</v>
      </c>
      <c r="H251" s="9">
        <v>1.7491544990200225E-7</v>
      </c>
      <c r="I251" s="9">
        <v>21.637219575175681</v>
      </c>
      <c r="J251" s="9">
        <v>1.1959021550822513E-9</v>
      </c>
      <c r="K251" s="9">
        <v>9.4414999143525034</v>
      </c>
      <c r="L251" s="9">
        <v>7.263528660950147E-5</v>
      </c>
      <c r="M251" s="9">
        <v>1.7700849926400528</v>
      </c>
      <c r="N251" s="9">
        <v>6.4643958491627851E-2</v>
      </c>
      <c r="O251" s="9">
        <v>51.216090265655801</v>
      </c>
      <c r="P251" s="9">
        <v>1.4895515502271195E-3</v>
      </c>
      <c r="Q251" s="31" t="s">
        <v>305</v>
      </c>
    </row>
    <row r="252" spans="1:17" x14ac:dyDescent="0.3">
      <c r="A252" s="65" t="s">
        <v>45</v>
      </c>
      <c r="B252" s="29" t="s">
        <v>230</v>
      </c>
      <c r="C252" s="9">
        <v>0.83000944273322796</v>
      </c>
      <c r="D252" s="9">
        <v>0.75861673226718196</v>
      </c>
      <c r="E252" s="9">
        <v>1.3852209074858439</v>
      </c>
      <c r="F252" s="9">
        <v>0.64244278251396592</v>
      </c>
      <c r="G252" s="9">
        <v>5.5552168772304205</v>
      </c>
      <c r="H252" s="9">
        <v>1.6043658032893759E-3</v>
      </c>
      <c r="I252" s="9">
        <v>0.36665767525847798</v>
      </c>
      <c r="J252" s="9">
        <v>0.16578573815739928</v>
      </c>
      <c r="K252" s="9">
        <v>1.8655456431478032</v>
      </c>
      <c r="L252" s="9">
        <v>0.16586300395763864</v>
      </c>
      <c r="M252" s="9">
        <v>0.56764068850109695</v>
      </c>
      <c r="N252" s="9">
        <v>4.6276374421312161E-2</v>
      </c>
      <c r="O252" s="9">
        <v>0.75523935552724297</v>
      </c>
      <c r="P252" s="9">
        <v>0.53837965645435026</v>
      </c>
      <c r="Q252" s="29" t="s">
        <v>363</v>
      </c>
    </row>
    <row r="253" spans="1:17" x14ac:dyDescent="0.3">
      <c r="A253" s="66" t="s">
        <v>385</v>
      </c>
      <c r="B253" s="30" t="s">
        <v>258</v>
      </c>
      <c r="C253" s="9">
        <v>0</v>
      </c>
      <c r="D253" s="9" t="e">
        <v>#N/A</v>
      </c>
      <c r="E253" s="9">
        <v>0</v>
      </c>
      <c r="F253" s="9" t="e">
        <v>#N/A</v>
      </c>
      <c r="G253" s="9">
        <v>172.4753522248958</v>
      </c>
      <c r="H253" s="9">
        <v>1.9481948452741982E-3</v>
      </c>
      <c r="I253" s="9">
        <v>16.527195956308471</v>
      </c>
      <c r="J253" s="9">
        <v>0.10071271963663009</v>
      </c>
      <c r="K253" s="9">
        <v>15.802816988737217</v>
      </c>
      <c r="L253" s="9">
        <v>0.10981207196520471</v>
      </c>
      <c r="M253" s="9">
        <v>32.233969697402976</v>
      </c>
      <c r="N253" s="9">
        <v>3.3287259234382471E-4</v>
      </c>
      <c r="O253" s="9">
        <v>0.69417742196438503</v>
      </c>
      <c r="P253" s="9">
        <v>0.77034182613965885</v>
      </c>
      <c r="Q253" s="30" t="s">
        <v>363</v>
      </c>
    </row>
    <row r="254" spans="1:17" x14ac:dyDescent="0.3">
      <c r="A254" s="66" t="s">
        <v>295</v>
      </c>
      <c r="B254" s="30" t="s">
        <v>245</v>
      </c>
      <c r="C254" s="9">
        <v>0.97854836742344597</v>
      </c>
      <c r="D254" s="9">
        <v>0.95814133802512191</v>
      </c>
      <c r="E254" s="9">
        <v>1.3866742301652115</v>
      </c>
      <c r="F254" s="9">
        <v>0.59784504187453069</v>
      </c>
      <c r="G254" s="9">
        <v>0.50129685314114603</v>
      </c>
      <c r="H254" s="9">
        <v>0.11112016906244992</v>
      </c>
      <c r="I254" s="9">
        <v>1.5885410716397617</v>
      </c>
      <c r="J254" s="9">
        <v>0.23849340228904492</v>
      </c>
      <c r="K254" s="9">
        <v>2.280229725608629</v>
      </c>
      <c r="L254" s="9">
        <v>4.5522112298931328E-3</v>
      </c>
      <c r="M254" s="9">
        <v>0.58728358978101403</v>
      </c>
      <c r="N254" s="9">
        <v>8.0770165098079549E-2</v>
      </c>
      <c r="O254" s="9">
        <v>1.4272859470208372</v>
      </c>
      <c r="P254" s="9">
        <v>0.36975417789349552</v>
      </c>
      <c r="Q254" s="30" t="s">
        <v>363</v>
      </c>
    </row>
    <row r="255" spans="1:17" x14ac:dyDescent="0.3">
      <c r="A255" s="66" t="s">
        <v>14</v>
      </c>
      <c r="B255" s="30" t="s">
        <v>228</v>
      </c>
      <c r="C255" s="9">
        <v>2.6281014152105961</v>
      </c>
      <c r="D255" s="9">
        <v>8.6268621882061858E-2</v>
      </c>
      <c r="E255" s="9">
        <v>0.89610470884052495</v>
      </c>
      <c r="F255" s="9">
        <v>0.8427283154414138</v>
      </c>
      <c r="G255" s="9">
        <v>1.1661043846919885</v>
      </c>
      <c r="H255" s="9">
        <v>0.75054456492635424</v>
      </c>
      <c r="I255" s="9">
        <v>3.1855302722002494</v>
      </c>
      <c r="J255" s="9">
        <v>5.1003802118785302E-2</v>
      </c>
      <c r="K255" s="9">
        <v>1.0942352564601405</v>
      </c>
      <c r="L255" s="9">
        <v>0.82032582602898385</v>
      </c>
      <c r="M255" s="9">
        <v>0.79715697896122795</v>
      </c>
      <c r="N255" s="9">
        <v>0.68391601576321137</v>
      </c>
      <c r="O255" s="9">
        <v>0.41621464556809401</v>
      </c>
      <c r="P255" s="9">
        <v>0.29314497432801057</v>
      </c>
      <c r="Q255" s="30" t="s">
        <v>363</v>
      </c>
    </row>
    <row r="256" spans="1:17" ht="16.2" thickBot="1" x14ac:dyDescent="0.35">
      <c r="A256" s="67" t="s">
        <v>108</v>
      </c>
      <c r="B256" s="31" t="s">
        <v>238</v>
      </c>
      <c r="C256" s="9">
        <v>0.26618197265926302</v>
      </c>
      <c r="D256" s="9">
        <v>3.4434127404253667E-3</v>
      </c>
      <c r="E256" s="9">
        <v>1.2610427932767612</v>
      </c>
      <c r="F256" s="9">
        <v>0.70170911907355205</v>
      </c>
      <c r="G256" s="9">
        <v>2.8501386540048386</v>
      </c>
      <c r="H256" s="9">
        <v>1.2321576191068218E-2</v>
      </c>
      <c r="I256" s="9">
        <v>0.55302114087268195</v>
      </c>
      <c r="J256" s="9">
        <v>0.14251345290846384</v>
      </c>
      <c r="K256" s="9">
        <v>1.1663636982330674</v>
      </c>
      <c r="L256" s="9">
        <v>0.62867103477139152</v>
      </c>
      <c r="M256" s="9">
        <v>0.70819485450663</v>
      </c>
      <c r="N256" s="9">
        <v>0.3426794770332342</v>
      </c>
      <c r="O256" s="9">
        <v>0.28190549444115298</v>
      </c>
      <c r="P256" s="9">
        <v>1.7620919211650654E-2</v>
      </c>
      <c r="Q256" s="31" t="s">
        <v>363</v>
      </c>
    </row>
  </sheetData>
  <mergeCells count="10">
    <mergeCell ref="A2:A3"/>
    <mergeCell ref="B2:B3"/>
    <mergeCell ref="K2:L2"/>
    <mergeCell ref="M2:N2"/>
    <mergeCell ref="O2:P2"/>
    <mergeCell ref="C1:P1"/>
    <mergeCell ref="C2:D2"/>
    <mergeCell ref="E2:F2"/>
    <mergeCell ref="G2:H2"/>
    <mergeCell ref="I2:J2"/>
  </mergeCells>
  <conditionalFormatting sqref="Q2:Q3">
    <cfRule type="duplicateValues" dxfId="76" priority="53"/>
  </conditionalFormatting>
  <conditionalFormatting sqref="A1">
    <cfRule type="duplicateValues" dxfId="75" priority="52"/>
  </conditionalFormatting>
  <conditionalFormatting sqref="A1:A2">
    <cfRule type="duplicateValues" dxfId="74" priority="51"/>
  </conditionalFormatting>
  <conditionalFormatting sqref="A2">
    <cfRule type="duplicateValues" dxfId="73" priority="96"/>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5"/>
  <sheetViews>
    <sheetView workbookViewId="0">
      <selection activeCell="N1" sqref="N1:O2"/>
    </sheetView>
  </sheetViews>
  <sheetFormatPr defaultRowHeight="15.6" x14ac:dyDescent="0.3"/>
  <cols>
    <col min="1" max="1" width="18" bestFit="1" customWidth="1"/>
    <col min="2" max="2" width="14.88671875" bestFit="1" customWidth="1"/>
    <col min="3" max="3" width="13.33203125" bestFit="1" customWidth="1"/>
    <col min="4" max="12" width="11.88671875" customWidth="1"/>
    <col min="13" max="13" width="11.33203125" customWidth="1"/>
    <col min="14" max="14" width="19" style="5" customWidth="1"/>
    <col min="15" max="15" width="24.33203125" style="5" customWidth="1"/>
    <col min="16" max="16" width="9.6640625" style="9" bestFit="1" customWidth="1"/>
  </cols>
  <sheetData>
    <row r="1" spans="1:16" s="24" customFormat="1" ht="58.5" customHeight="1" x14ac:dyDescent="0.35">
      <c r="A1" s="11" t="s">
        <v>1</v>
      </c>
      <c r="B1" s="23"/>
      <c r="C1" s="151" t="s">
        <v>350</v>
      </c>
      <c r="D1" s="152"/>
      <c r="E1" s="152"/>
      <c r="F1" s="152"/>
      <c r="G1" s="152"/>
      <c r="H1" s="152"/>
      <c r="I1" s="152"/>
      <c r="J1" s="152"/>
      <c r="K1" s="152"/>
      <c r="L1" s="152"/>
      <c r="M1" s="153"/>
      <c r="N1" s="154" t="s">
        <v>490</v>
      </c>
      <c r="O1" s="155"/>
      <c r="P1" s="88"/>
    </row>
    <row r="2" spans="1:16" s="10" customFormat="1" ht="52.5" customHeight="1" thickBot="1" x14ac:dyDescent="0.35">
      <c r="A2" s="25" t="s">
        <v>261</v>
      </c>
      <c r="B2" s="26" t="s">
        <v>439</v>
      </c>
      <c r="C2" s="26" t="s">
        <v>428</v>
      </c>
      <c r="D2" s="26" t="s">
        <v>429</v>
      </c>
      <c r="E2" s="26" t="s">
        <v>430</v>
      </c>
      <c r="F2" s="26" t="s">
        <v>431</v>
      </c>
      <c r="G2" s="26" t="s">
        <v>432</v>
      </c>
      <c r="H2" s="26" t="s">
        <v>433</v>
      </c>
      <c r="I2" s="26" t="s">
        <v>434</v>
      </c>
      <c r="J2" s="26" t="s">
        <v>435</v>
      </c>
      <c r="K2" s="26" t="s">
        <v>436</v>
      </c>
      <c r="L2" s="26" t="s">
        <v>437</v>
      </c>
      <c r="M2" s="26" t="s">
        <v>438</v>
      </c>
      <c r="N2" s="26" t="s">
        <v>488</v>
      </c>
      <c r="O2" s="26" t="s">
        <v>489</v>
      </c>
      <c r="P2" s="87" t="s">
        <v>351</v>
      </c>
    </row>
    <row r="3" spans="1:16" x14ac:dyDescent="0.3">
      <c r="A3" s="65" t="s">
        <v>107</v>
      </c>
      <c r="B3" s="29" t="s">
        <v>240</v>
      </c>
      <c r="C3" s="27">
        <v>0.39166409653804296</v>
      </c>
      <c r="D3" s="27">
        <v>0.3969338854029193</v>
      </c>
      <c r="E3" s="27">
        <v>0.53226934804532866</v>
      </c>
      <c r="F3" s="27">
        <v>0.476577858334229</v>
      </c>
      <c r="G3" s="27">
        <v>0.33560581629167185</v>
      </c>
      <c r="H3" s="27">
        <v>0.37818975401050275</v>
      </c>
      <c r="I3" s="27">
        <v>0.34526849364749235</v>
      </c>
      <c r="J3" s="27">
        <v>0.35536581383463928</v>
      </c>
      <c r="K3" s="27">
        <v>0.33732623188420252</v>
      </c>
      <c r="L3" s="27">
        <v>0.33964370179247855</v>
      </c>
      <c r="M3" s="27">
        <v>0.40479575947741497</v>
      </c>
      <c r="N3">
        <v>0.42042863814405101</v>
      </c>
      <c r="O3" s="27">
        <v>0</v>
      </c>
      <c r="P3" s="32" t="s">
        <v>306</v>
      </c>
    </row>
    <row r="4" spans="1:16" x14ac:dyDescent="0.3">
      <c r="A4" s="66" t="s">
        <v>205</v>
      </c>
      <c r="B4" s="30" t="s">
        <v>250</v>
      </c>
      <c r="C4" s="17">
        <v>0.15905460100180557</v>
      </c>
      <c r="D4" s="17">
        <v>0.27092312813215125</v>
      </c>
      <c r="E4" s="17">
        <v>0</v>
      </c>
      <c r="F4" s="17">
        <v>0.54012157277879291</v>
      </c>
      <c r="G4" s="17">
        <v>1.3499862131394573</v>
      </c>
      <c r="H4" s="17">
        <v>1.0812938358143767</v>
      </c>
      <c r="I4" s="17">
        <v>0.12758492908116859</v>
      </c>
      <c r="J4" s="17">
        <v>0.67362515714839255</v>
      </c>
      <c r="K4" s="17">
        <v>0.19443109198881114</v>
      </c>
      <c r="L4" s="17">
        <v>0.26216248232106942</v>
      </c>
      <c r="M4" s="17">
        <v>0</v>
      </c>
      <c r="N4" s="5">
        <v>0.381607444984846</v>
      </c>
      <c r="O4" s="17">
        <v>8.0985185776372148E-4</v>
      </c>
      <c r="P4" s="32" t="s">
        <v>306</v>
      </c>
    </row>
    <row r="5" spans="1:16" x14ac:dyDescent="0.3">
      <c r="A5" s="66" t="s">
        <v>154</v>
      </c>
      <c r="B5" s="30" t="s">
        <v>242</v>
      </c>
      <c r="C5" s="17">
        <v>0.55669110350631956</v>
      </c>
      <c r="D5" s="17">
        <v>0.1806154187547675</v>
      </c>
      <c r="E5" s="17">
        <v>0</v>
      </c>
      <c r="F5" s="17">
        <v>0</v>
      </c>
      <c r="G5" s="17">
        <v>0.16874827664243217</v>
      </c>
      <c r="H5" s="17">
        <v>0.10011979961244227</v>
      </c>
      <c r="I5" s="17">
        <v>0.19846544523737336</v>
      </c>
      <c r="J5" s="17">
        <v>0.37891415089597075</v>
      </c>
      <c r="K5" s="17">
        <v>0.29912475690586332</v>
      </c>
      <c r="L5" s="17">
        <v>1.0486499292842777</v>
      </c>
      <c r="M5" s="17">
        <v>7.1706677393142085E-2</v>
      </c>
      <c r="N5" s="5">
        <v>0.27636717095024799</v>
      </c>
      <c r="O5" s="17">
        <v>4.0193107131436534E-7</v>
      </c>
      <c r="P5" s="32" t="s">
        <v>306</v>
      </c>
    </row>
    <row r="6" spans="1:16" x14ac:dyDescent="0.3">
      <c r="A6" s="66" t="s">
        <v>292</v>
      </c>
      <c r="B6" s="30" t="s">
        <v>243</v>
      </c>
      <c r="C6" s="17">
        <v>0.24508413361913439</v>
      </c>
      <c r="D6" s="17">
        <v>0</v>
      </c>
      <c r="E6" s="17">
        <v>0.4366319160383183</v>
      </c>
      <c r="F6" s="17">
        <v>0.28841443206634571</v>
      </c>
      <c r="G6" s="17">
        <v>0.35869198899840654</v>
      </c>
      <c r="H6" s="17">
        <v>0.23545761918906022</v>
      </c>
      <c r="I6" s="17">
        <v>0.22206674142776373</v>
      </c>
      <c r="J6" s="17">
        <v>0.3253952030293083</v>
      </c>
      <c r="K6" s="17">
        <v>0.21885710857032009</v>
      </c>
      <c r="L6" s="17">
        <v>0.29300512730001876</v>
      </c>
      <c r="M6" s="17">
        <v>0.25943314742237922</v>
      </c>
      <c r="N6" s="5">
        <v>0.30453948218057297</v>
      </c>
      <c r="O6" s="17">
        <v>0</v>
      </c>
      <c r="P6" s="32" t="s">
        <v>306</v>
      </c>
    </row>
    <row r="7" spans="1:16" x14ac:dyDescent="0.3">
      <c r="A7" s="66" t="s">
        <v>176</v>
      </c>
      <c r="B7" s="30" t="s">
        <v>243</v>
      </c>
      <c r="C7" s="17">
        <v>0.79901546620907038</v>
      </c>
      <c r="D7" s="17">
        <v>0.19467530165184524</v>
      </c>
      <c r="E7" s="17">
        <v>0.36595348544063117</v>
      </c>
      <c r="F7" s="17">
        <v>0.81483857962317885</v>
      </c>
      <c r="G7" s="17">
        <v>0.43617139301645597</v>
      </c>
      <c r="H7" s="17">
        <v>0.41004120178354159</v>
      </c>
      <c r="I7" s="17">
        <v>0.35819298271451072</v>
      </c>
      <c r="J7" s="17">
        <v>0.41271400473176167</v>
      </c>
      <c r="K7" s="17">
        <v>0.34205469886920481</v>
      </c>
      <c r="L7" s="17">
        <v>0.39459507648325914</v>
      </c>
      <c r="M7" s="17">
        <v>0.26950160630979575</v>
      </c>
      <c r="N7" s="5">
        <v>0.43351845921937898</v>
      </c>
      <c r="O7" s="17">
        <v>0</v>
      </c>
      <c r="P7" s="32" t="s">
        <v>306</v>
      </c>
    </row>
    <row r="8" spans="1:16" x14ac:dyDescent="0.3">
      <c r="A8" s="66" t="s">
        <v>145</v>
      </c>
      <c r="B8" s="30" t="s">
        <v>243</v>
      </c>
      <c r="C8" s="17">
        <v>0.33967592756317805</v>
      </c>
      <c r="D8" s="17">
        <v>0.40638469219822693</v>
      </c>
      <c r="E8" s="17">
        <v>0.35385955140526143</v>
      </c>
      <c r="F8" s="17">
        <v>0.24305470775045679</v>
      </c>
      <c r="G8" s="17">
        <v>0.18590911833488291</v>
      </c>
      <c r="H8" s="17">
        <v>0.20794112227199552</v>
      </c>
      <c r="I8" s="17">
        <v>0.10563483375537613</v>
      </c>
      <c r="J8" s="17">
        <v>0.21729843778980404</v>
      </c>
      <c r="K8" s="17">
        <v>8.2198510434294159E-2</v>
      </c>
      <c r="L8" s="17">
        <v>0.21424030813334705</v>
      </c>
      <c r="M8" s="17">
        <v>0.40633783856113848</v>
      </c>
      <c r="N8" s="5">
        <v>0.23057392854504899</v>
      </c>
      <c r="O8" s="17">
        <v>0</v>
      </c>
      <c r="P8" s="32" t="s">
        <v>306</v>
      </c>
    </row>
    <row r="9" spans="1:16" x14ac:dyDescent="0.3">
      <c r="A9" s="66" t="s">
        <v>132</v>
      </c>
      <c r="B9" s="30" t="s">
        <v>240</v>
      </c>
      <c r="C9" s="17">
        <v>0.18556370116877319</v>
      </c>
      <c r="D9" s="17">
        <v>0.49472919050218933</v>
      </c>
      <c r="E9" s="17">
        <v>0.46818340647465362</v>
      </c>
      <c r="F9" s="17">
        <v>0.5787016851201352</v>
      </c>
      <c r="G9" s="17">
        <v>0.33749655328486433</v>
      </c>
      <c r="H9" s="17">
        <v>0.2252695491279951</v>
      </c>
      <c r="I9" s="17">
        <v>0.51033971632467445</v>
      </c>
      <c r="J9" s="17">
        <v>0.50521886786129444</v>
      </c>
      <c r="K9" s="17">
        <v>0.12962072799254076</v>
      </c>
      <c r="L9" s="17">
        <v>0.73405495049899427</v>
      </c>
      <c r="M9" s="17">
        <v>0.92023569321199006</v>
      </c>
      <c r="N9" s="5">
        <v>0.46736849489680499</v>
      </c>
      <c r="O9" s="17">
        <v>2.1784483506426255E-5</v>
      </c>
      <c r="P9" s="32" t="s">
        <v>306</v>
      </c>
    </row>
    <row r="10" spans="1:16" x14ac:dyDescent="0.3">
      <c r="A10" s="66" t="s">
        <v>26</v>
      </c>
      <c r="B10" s="30" t="s">
        <v>229</v>
      </c>
      <c r="C10" s="17">
        <v>0.41146733737423619</v>
      </c>
      <c r="D10" s="17">
        <v>0.22507459875594107</v>
      </c>
      <c r="E10" s="17">
        <v>0.23548510623278709</v>
      </c>
      <c r="F10" s="17">
        <v>0.23148067404805409</v>
      </c>
      <c r="G10" s="17">
        <v>0.20292514279786147</v>
      </c>
      <c r="H10" s="17">
        <v>0.220263559147373</v>
      </c>
      <c r="I10" s="17">
        <v>0.21906091596955357</v>
      </c>
      <c r="J10" s="17">
        <v>0.10217909687082359</v>
      </c>
      <c r="K10" s="17">
        <v>0.21148645093519811</v>
      </c>
      <c r="L10" s="17">
        <v>0.49348231966318939</v>
      </c>
      <c r="M10" s="17">
        <v>0.2347815404969007</v>
      </c>
      <c r="N10" s="5">
        <v>0.26428065912819798</v>
      </c>
      <c r="O10" s="17">
        <v>0</v>
      </c>
      <c r="P10" s="32" t="s">
        <v>306</v>
      </c>
    </row>
    <row r="11" spans="1:16" x14ac:dyDescent="0.3">
      <c r="A11" s="66" t="s">
        <v>31</v>
      </c>
      <c r="B11" s="30" t="s">
        <v>231</v>
      </c>
      <c r="C11" s="17">
        <v>0.53578251745913374</v>
      </c>
      <c r="D11" s="17">
        <v>0.48929945307494321</v>
      </c>
      <c r="E11" s="17">
        <v>0.57624801700376616</v>
      </c>
      <c r="F11" s="17">
        <v>0.65014633760410256</v>
      </c>
      <c r="G11" s="17">
        <v>0.36249629797263211</v>
      </c>
      <c r="H11" s="17">
        <v>0.41147501459217606</v>
      </c>
      <c r="I11" s="17">
        <v>0.3050669343871506</v>
      </c>
      <c r="J11" s="17">
        <v>0.31043568989067488</v>
      </c>
      <c r="K11" s="17">
        <v>0.25501239471289427</v>
      </c>
      <c r="L11" s="17">
        <v>0.39948568734639139</v>
      </c>
      <c r="M11" s="17">
        <v>0.48417871549528679</v>
      </c>
      <c r="N11" s="5">
        <v>0.45765017827993998</v>
      </c>
      <c r="O11" s="17">
        <v>0</v>
      </c>
      <c r="P11" s="32" t="s">
        <v>306</v>
      </c>
    </row>
    <row r="12" spans="1:16" x14ac:dyDescent="0.3">
      <c r="A12" s="66" t="s">
        <v>91</v>
      </c>
      <c r="B12" s="30" t="s">
        <v>234</v>
      </c>
      <c r="C12" s="17">
        <v>0.27834555175315973</v>
      </c>
      <c r="D12" s="17">
        <v>0.32510775375858153</v>
      </c>
      <c r="E12" s="17">
        <v>1.0143973806950828</v>
      </c>
      <c r="F12" s="17">
        <v>0</v>
      </c>
      <c r="G12" s="17">
        <v>0.30681504844078578</v>
      </c>
      <c r="H12" s="17">
        <v>0.45053909825599026</v>
      </c>
      <c r="I12" s="17">
        <v>0</v>
      </c>
      <c r="J12" s="17">
        <v>0</v>
      </c>
      <c r="K12" s="17">
        <v>0.23331731038657338</v>
      </c>
      <c r="L12" s="17">
        <v>0.6291899575705665</v>
      </c>
      <c r="M12" s="17">
        <v>1.2548668543799864</v>
      </c>
      <c r="N12" s="5">
        <v>0.41243683721205698</v>
      </c>
      <c r="O12" s="17">
        <v>5.1035088121953454E-4</v>
      </c>
      <c r="P12" s="32" t="s">
        <v>306</v>
      </c>
    </row>
    <row r="13" spans="1:16" x14ac:dyDescent="0.3">
      <c r="A13" s="66" t="s">
        <v>125</v>
      </c>
      <c r="B13" s="30" t="s">
        <v>238</v>
      </c>
      <c r="C13" s="17">
        <v>0.5208556659957152</v>
      </c>
      <c r="D13" s="17">
        <v>0.39746973945003766</v>
      </c>
      <c r="E13" s="17">
        <v>0.37267034303298341</v>
      </c>
      <c r="F13" s="17">
        <v>0.50823487751835805</v>
      </c>
      <c r="G13" s="17">
        <v>0.25522285147422807</v>
      </c>
      <c r="H13" s="17">
        <v>0.31973182829641505</v>
      </c>
      <c r="I13" s="17">
        <v>0.2408833276420505</v>
      </c>
      <c r="J13" s="17">
        <v>0.23930723423977476</v>
      </c>
      <c r="K13" s="17">
        <v>0.25445882854637031</v>
      </c>
      <c r="L13" s="17">
        <v>0.36405154073396656</v>
      </c>
      <c r="M13" s="17">
        <v>0.56991626332008694</v>
      </c>
      <c r="N13" s="5">
        <v>0.38465085074694799</v>
      </c>
      <c r="O13" s="17">
        <v>0</v>
      </c>
      <c r="P13" s="32" t="s">
        <v>306</v>
      </c>
    </row>
    <row r="14" spans="1:16" x14ac:dyDescent="0.3">
      <c r="A14" s="66" t="s">
        <v>80</v>
      </c>
      <c r="B14" s="30" t="s">
        <v>236</v>
      </c>
      <c r="C14" s="17">
        <v>0.30588050382305199</v>
      </c>
      <c r="D14" s="17">
        <v>0.41397521087434319</v>
      </c>
      <c r="E14" s="17">
        <v>0.47783988392023863</v>
      </c>
      <c r="F14" s="17">
        <v>0.41989060245760024</v>
      </c>
      <c r="G14" s="17">
        <v>0.29862395256326674</v>
      </c>
      <c r="H14" s="17">
        <v>0.28682207381930647</v>
      </c>
      <c r="I14" s="17">
        <v>0.23156006973958485</v>
      </c>
      <c r="J14" s="17">
        <v>0.25810663404727269</v>
      </c>
      <c r="K14" s="17">
        <v>0.25322970428452835</v>
      </c>
      <c r="L14" s="17">
        <v>0.39859783472554711</v>
      </c>
      <c r="M14" s="17">
        <v>0.30979255951428947</v>
      </c>
      <c r="N14" s="5">
        <v>0.35461131298703502</v>
      </c>
      <c r="O14" s="17">
        <v>0</v>
      </c>
      <c r="P14" s="32" t="s">
        <v>306</v>
      </c>
    </row>
    <row r="15" spans="1:16" x14ac:dyDescent="0.3">
      <c r="A15" s="66" t="s">
        <v>294</v>
      </c>
      <c r="B15" s="30" t="s">
        <v>249</v>
      </c>
      <c r="C15" s="17">
        <v>0.31208440651111852</v>
      </c>
      <c r="D15" s="17">
        <v>0.51943908025337271</v>
      </c>
      <c r="E15" s="17">
        <v>0.20921945976836084</v>
      </c>
      <c r="F15" s="17">
        <v>0.34750468836870863</v>
      </c>
      <c r="G15" s="17">
        <v>0.35903888647325999</v>
      </c>
      <c r="H15" s="17">
        <v>0.14417251144191684</v>
      </c>
      <c r="I15" s="17">
        <v>0.28047595979827145</v>
      </c>
      <c r="J15" s="17">
        <v>0.53381616226853756</v>
      </c>
      <c r="K15" s="17">
        <v>0.35836318915584797</v>
      </c>
      <c r="L15" s="17">
        <v>0.24080109487268597</v>
      </c>
      <c r="M15" s="17">
        <v>0.27885930097333034</v>
      </c>
      <c r="N15" s="5">
        <v>0.346116960562451</v>
      </c>
      <c r="O15" s="17">
        <v>0</v>
      </c>
      <c r="P15" s="32" t="s">
        <v>306</v>
      </c>
    </row>
    <row r="16" spans="1:16" x14ac:dyDescent="0.3">
      <c r="A16" s="66" t="s">
        <v>83</v>
      </c>
      <c r="B16" s="30" t="s">
        <v>237</v>
      </c>
      <c r="C16" s="17">
        <v>0.25629837933706789</v>
      </c>
      <c r="D16" s="17">
        <v>0.18333144008942567</v>
      </c>
      <c r="E16" s="17">
        <v>0.3625279229665313</v>
      </c>
      <c r="F16" s="17">
        <v>0.37311029698535036</v>
      </c>
      <c r="G16" s="17">
        <v>0.29518648975352568</v>
      </c>
      <c r="H16" s="17">
        <v>0.10587080637869221</v>
      </c>
      <c r="I16" s="17">
        <v>0.30198159473168679</v>
      </c>
      <c r="J16" s="17">
        <v>0.3561696233198397</v>
      </c>
      <c r="K16" s="17">
        <v>0.34981979602806185</v>
      </c>
      <c r="L16" s="17">
        <v>0.31710671514285044</v>
      </c>
      <c r="M16" s="17">
        <v>0.39214589199374578</v>
      </c>
      <c r="N16" s="5">
        <v>0.31543466742459703</v>
      </c>
      <c r="O16" s="17">
        <v>0</v>
      </c>
      <c r="P16" s="32" t="s">
        <v>306</v>
      </c>
    </row>
    <row r="17" spans="1:16" x14ac:dyDescent="0.3">
      <c r="A17" s="66" t="s">
        <v>193</v>
      </c>
      <c r="B17" s="30" t="s">
        <v>250</v>
      </c>
      <c r="C17" s="17">
        <v>0.39071196182765427</v>
      </c>
      <c r="D17" s="17">
        <v>0.31703770313336854</v>
      </c>
      <c r="E17" s="17">
        <v>0.32751843681634962</v>
      </c>
      <c r="F17" s="17">
        <v>0.33052215647657468</v>
      </c>
      <c r="G17" s="17">
        <v>0.29305055277991116</v>
      </c>
      <c r="H17" s="17">
        <v>0.2610110059765417</v>
      </c>
      <c r="I17" s="17">
        <v>0.27335369151269062</v>
      </c>
      <c r="J17" s="17">
        <v>0.24228968796189965</v>
      </c>
      <c r="K17" s="17">
        <v>0.27108497427881623</v>
      </c>
      <c r="L17" s="17">
        <v>0.3796518197408808</v>
      </c>
      <c r="M17" s="17">
        <v>0.32188330740921561</v>
      </c>
      <c r="N17" s="5">
        <v>0.33422726558223598</v>
      </c>
      <c r="O17" s="17">
        <v>0</v>
      </c>
      <c r="P17" s="32" t="s">
        <v>306</v>
      </c>
    </row>
    <row r="18" spans="1:16" x14ac:dyDescent="0.3">
      <c r="A18" s="66" t="s">
        <v>9</v>
      </c>
      <c r="B18" s="30" t="s">
        <v>263</v>
      </c>
      <c r="C18" s="17">
        <v>0</v>
      </c>
      <c r="D18" s="17">
        <v>6.7730782033037826E-2</v>
      </c>
      <c r="E18" s="17">
        <v>0.19019950888032802</v>
      </c>
      <c r="F18" s="17">
        <v>0</v>
      </c>
      <c r="G18" s="17">
        <v>1.0968637981758091</v>
      </c>
      <c r="H18" s="17">
        <v>0</v>
      </c>
      <c r="I18" s="17">
        <v>0.11163681294602251</v>
      </c>
      <c r="J18" s="17">
        <v>0.11887502773206929</v>
      </c>
      <c r="K18" s="17">
        <v>0.20739316478806524</v>
      </c>
      <c r="L18" s="17">
        <v>0</v>
      </c>
      <c r="M18" s="17">
        <v>1.5058402252559837</v>
      </c>
      <c r="N18" s="5">
        <v>0.18052230270999101</v>
      </c>
      <c r="O18" s="17">
        <v>7.4634957103469901E-9</v>
      </c>
      <c r="P18" s="32" t="s">
        <v>306</v>
      </c>
    </row>
    <row r="19" spans="1:16" x14ac:dyDescent="0.3">
      <c r="A19" s="66" t="s">
        <v>190</v>
      </c>
      <c r="B19" s="30" t="s">
        <v>268</v>
      </c>
      <c r="C19" s="17">
        <v>0.35872982747497745</v>
      </c>
      <c r="D19" s="17">
        <v>0.38446352622902802</v>
      </c>
      <c r="E19" s="17">
        <v>0.32181261806216022</v>
      </c>
      <c r="F19" s="17">
        <v>0.27863414468747255</v>
      </c>
      <c r="G19" s="17">
        <v>0.40422590982787937</v>
      </c>
      <c r="H19" s="17">
        <v>0.31442304961900769</v>
      </c>
      <c r="I19" s="17">
        <v>0.31017063795366784</v>
      </c>
      <c r="J19" s="17">
        <v>0.58185319051441209</v>
      </c>
      <c r="K19" s="17">
        <v>0.48140703893542519</v>
      </c>
      <c r="L19" s="17">
        <v>0.63672672286158116</v>
      </c>
      <c r="M19" s="17">
        <v>0.40951508564888339</v>
      </c>
      <c r="N19" s="5">
        <v>0.43507440384024398</v>
      </c>
      <c r="O19" s="17">
        <v>0</v>
      </c>
      <c r="P19" s="32" t="s">
        <v>306</v>
      </c>
    </row>
    <row r="20" spans="1:16" x14ac:dyDescent="0.3">
      <c r="A20" s="66" t="s">
        <v>78</v>
      </c>
      <c r="B20" s="30" t="s">
        <v>232</v>
      </c>
      <c r="C20" s="17">
        <v>0.76784979793975106</v>
      </c>
      <c r="D20" s="17">
        <v>0.3523895233047562</v>
      </c>
      <c r="E20" s="17">
        <v>0.31008829883807038</v>
      </c>
      <c r="F20" s="17">
        <v>0.574881872017032</v>
      </c>
      <c r="G20" s="17">
        <v>0.35663295579070714</v>
      </c>
      <c r="H20" s="17">
        <v>0.39332778419173747</v>
      </c>
      <c r="I20" s="17">
        <v>0.27038640933715541</v>
      </c>
      <c r="J20" s="17">
        <v>0.38396633957458376</v>
      </c>
      <c r="K20" s="17">
        <v>0.46349230009453973</v>
      </c>
      <c r="L20" s="17">
        <v>0.24442216396851582</v>
      </c>
      <c r="M20" s="17">
        <v>0.31098874217243139</v>
      </c>
      <c r="N20" s="5">
        <v>0.41932115370581702</v>
      </c>
      <c r="O20" s="17">
        <v>0</v>
      </c>
      <c r="P20" s="32" t="s">
        <v>306</v>
      </c>
    </row>
    <row r="21" spans="1:16" x14ac:dyDescent="0.3">
      <c r="A21" s="66" t="s">
        <v>165</v>
      </c>
      <c r="B21" s="30" t="s">
        <v>242</v>
      </c>
      <c r="C21" s="17">
        <v>0.27834555175315978</v>
      </c>
      <c r="D21" s="17">
        <v>0.48766163063787227</v>
      </c>
      <c r="E21" s="17">
        <v>2.5359934517377072</v>
      </c>
      <c r="F21" s="17">
        <v>0</v>
      </c>
      <c r="G21" s="17">
        <v>0</v>
      </c>
      <c r="H21" s="17">
        <v>0</v>
      </c>
      <c r="I21" s="17">
        <v>0.44654725178408999</v>
      </c>
      <c r="J21" s="17">
        <v>0</v>
      </c>
      <c r="K21" s="17">
        <v>0.33331044340939059</v>
      </c>
      <c r="L21" s="17">
        <v>1.0486499292842777</v>
      </c>
      <c r="M21" s="17">
        <v>0</v>
      </c>
      <c r="N21" s="5">
        <v>0.33812454837009498</v>
      </c>
      <c r="O21" s="17">
        <v>1.1604368320117242E-4</v>
      </c>
      <c r="P21" s="32" t="s">
        <v>306</v>
      </c>
    </row>
    <row r="22" spans="1:16" x14ac:dyDescent="0.3">
      <c r="A22" s="66" t="s">
        <v>76</v>
      </c>
      <c r="B22" s="30" t="s">
        <v>257</v>
      </c>
      <c r="C22" s="17">
        <v>0.66802932420758343</v>
      </c>
      <c r="D22" s="17">
        <v>0</v>
      </c>
      <c r="E22" s="17">
        <v>0.16906623011584715</v>
      </c>
      <c r="F22" s="17">
        <v>0.5401215727787928</v>
      </c>
      <c r="G22" s="17">
        <v>0.67499310656972866</v>
      </c>
      <c r="H22" s="17">
        <v>0.15017969941866341</v>
      </c>
      <c r="I22" s="17">
        <v>0.8930945035681801</v>
      </c>
      <c r="J22" s="17">
        <v>0.20208754714451777</v>
      </c>
      <c r="K22" s="17">
        <v>0.31108974718209786</v>
      </c>
      <c r="L22" s="17">
        <v>3.1459497878528322</v>
      </c>
      <c r="M22" s="17">
        <v>0.2509733708759973</v>
      </c>
      <c r="N22" s="5">
        <v>0.463773469607903</v>
      </c>
      <c r="O22" s="17">
        <v>5.1106656622250668E-3</v>
      </c>
      <c r="P22" s="32" t="s">
        <v>306</v>
      </c>
    </row>
    <row r="23" spans="1:16" x14ac:dyDescent="0.3">
      <c r="A23" s="66" t="s">
        <v>103</v>
      </c>
      <c r="B23" s="30" t="s">
        <v>240</v>
      </c>
      <c r="C23" s="17">
        <v>0.37112740233754637</v>
      </c>
      <c r="D23" s="17">
        <v>0</v>
      </c>
      <c r="E23" s="17">
        <v>0.38039901776065604</v>
      </c>
      <c r="F23" s="17">
        <v>0.67515196597349103</v>
      </c>
      <c r="G23" s="17">
        <v>0</v>
      </c>
      <c r="H23" s="17">
        <v>0.21201839917928952</v>
      </c>
      <c r="I23" s="17">
        <v>0.13739915439510461</v>
      </c>
      <c r="J23" s="17">
        <v>6.3152358482661805E-2</v>
      </c>
      <c r="K23" s="17">
        <v>8.6413818661693856E-2</v>
      </c>
      <c r="L23" s="17">
        <v>0.19066362350623231</v>
      </c>
      <c r="M23" s="17">
        <v>0.83657790291999101</v>
      </c>
      <c r="N23" s="5">
        <v>0.20154064570827099</v>
      </c>
      <c r="O23" s="17">
        <v>1.4294361250222209E-9</v>
      </c>
      <c r="P23" s="32" t="s">
        <v>306</v>
      </c>
    </row>
    <row r="24" spans="1:16" x14ac:dyDescent="0.3">
      <c r="A24" s="66" t="s">
        <v>15</v>
      </c>
      <c r="B24" s="30" t="s">
        <v>227</v>
      </c>
      <c r="C24" s="17">
        <v>0.35114361913475539</v>
      </c>
      <c r="D24" s="17">
        <v>0.51221403912484853</v>
      </c>
      <c r="E24" s="17">
        <v>0.49936550594062956</v>
      </c>
      <c r="F24" s="17">
        <v>0.55682636368947713</v>
      </c>
      <c r="G24" s="17">
        <v>0.39243785265681908</v>
      </c>
      <c r="H24" s="17">
        <v>0.4078954799025426</v>
      </c>
      <c r="I24" s="17">
        <v>0.35098266482640544</v>
      </c>
      <c r="J24" s="17">
        <v>0.44760618994728724</v>
      </c>
      <c r="K24" s="17">
        <v>0.45613370103704215</v>
      </c>
      <c r="L24" s="17">
        <v>0.71498858814837107</v>
      </c>
      <c r="M24" s="17">
        <v>0.39118854052033381</v>
      </c>
      <c r="N24" s="5">
        <v>0.49689707077345602</v>
      </c>
      <c r="O24" s="17">
        <v>0</v>
      </c>
      <c r="P24" s="32" t="s">
        <v>306</v>
      </c>
    </row>
    <row r="25" spans="1:16" x14ac:dyDescent="0.3">
      <c r="A25" s="66" t="s">
        <v>169</v>
      </c>
      <c r="B25" s="30" t="s">
        <v>247</v>
      </c>
      <c r="C25" s="17">
        <v>0.33885545430819453</v>
      </c>
      <c r="D25" s="17">
        <v>0.28685978272816021</v>
      </c>
      <c r="E25" s="17">
        <v>0.17901130247560285</v>
      </c>
      <c r="F25" s="17">
        <v>0.67515196597349103</v>
      </c>
      <c r="G25" s="17">
        <v>0.21093534580304019</v>
      </c>
      <c r="H25" s="17">
        <v>0.47425168237472654</v>
      </c>
      <c r="I25" s="17">
        <v>0.47631706856969602</v>
      </c>
      <c r="J25" s="17">
        <v>0.37891415089597086</v>
      </c>
      <c r="K25" s="17">
        <v>0.40932861471328669</v>
      </c>
      <c r="L25" s="17">
        <v>0.58986558522240617</v>
      </c>
      <c r="M25" s="17">
        <v>0.54377563689799413</v>
      </c>
      <c r="N25" s="5">
        <v>0.44716998931901297</v>
      </c>
      <c r="O25" s="17">
        <v>1.3663191955615162E-7</v>
      </c>
      <c r="P25" s="32" t="s">
        <v>306</v>
      </c>
    </row>
    <row r="26" spans="1:16" x14ac:dyDescent="0.3">
      <c r="A26" s="66" t="s">
        <v>81</v>
      </c>
      <c r="B26" s="30" t="s">
        <v>266</v>
      </c>
      <c r="C26" s="17">
        <v>0</v>
      </c>
      <c r="D26" s="17">
        <v>0.2709231281321513</v>
      </c>
      <c r="E26" s="17">
        <v>0</v>
      </c>
      <c r="F26" s="17">
        <v>0</v>
      </c>
      <c r="G26" s="17">
        <v>0.24106896663204597</v>
      </c>
      <c r="H26" s="17">
        <v>0</v>
      </c>
      <c r="I26" s="17">
        <v>0.17861890071363604</v>
      </c>
      <c r="J26" s="17">
        <v>0.16840628928709814</v>
      </c>
      <c r="K26" s="17">
        <v>0.14140443053731722</v>
      </c>
      <c r="L26" s="17">
        <v>0.14980713275489682</v>
      </c>
      <c r="M26" s="17">
        <v>0.75292011262799186</v>
      </c>
      <c r="N26" s="5">
        <v>0.230091942697913</v>
      </c>
      <c r="O26" s="17">
        <v>1.6706174666980544E-6</v>
      </c>
      <c r="P26" s="32" t="s">
        <v>306</v>
      </c>
    </row>
    <row r="27" spans="1:16" x14ac:dyDescent="0.3">
      <c r="A27" s="66" t="s">
        <v>147</v>
      </c>
      <c r="B27" s="30" t="s">
        <v>245</v>
      </c>
      <c r="C27" s="17">
        <v>0.61854567056257725</v>
      </c>
      <c r="D27" s="17">
        <v>0.361230837509535</v>
      </c>
      <c r="E27" s="17">
        <v>0.17901130247560285</v>
      </c>
      <c r="F27" s="17">
        <v>0.36008104851919526</v>
      </c>
      <c r="G27" s="17">
        <v>0.30681504844078578</v>
      </c>
      <c r="H27" s="17">
        <v>0.11263477456399755</v>
      </c>
      <c r="I27" s="17">
        <v>0.31520982478876941</v>
      </c>
      <c r="J27" s="17">
        <v>0.50521886786129444</v>
      </c>
      <c r="K27" s="17">
        <v>0.5947303990245989</v>
      </c>
      <c r="L27" s="17">
        <v>0.18237390074509177</v>
      </c>
      <c r="M27" s="17">
        <v>0.95826196152653509</v>
      </c>
      <c r="N27" s="5">
        <v>0.46353353077694798</v>
      </c>
      <c r="O27" s="17">
        <v>3.1185953332069083E-5</v>
      </c>
      <c r="P27" s="32" t="s">
        <v>306</v>
      </c>
    </row>
    <row r="28" spans="1:16" x14ac:dyDescent="0.3">
      <c r="A28" s="66" t="s">
        <v>158</v>
      </c>
      <c r="B28" s="30" t="s">
        <v>245</v>
      </c>
      <c r="C28" s="17">
        <v>0.37112740233754637</v>
      </c>
      <c r="D28" s="17">
        <v>0.32510775375858159</v>
      </c>
      <c r="E28" s="17">
        <v>0.60863842841704963</v>
      </c>
      <c r="F28" s="17">
        <v>0</v>
      </c>
      <c r="G28" s="17">
        <v>0.33749655328486433</v>
      </c>
      <c r="H28" s="17">
        <v>0.21025157918612877</v>
      </c>
      <c r="I28" s="17">
        <v>0.44654725178409005</v>
      </c>
      <c r="J28" s="17">
        <v>0.20208754714451774</v>
      </c>
      <c r="K28" s="17">
        <v>0.16373144588531466</v>
      </c>
      <c r="L28" s="17">
        <v>0.22471069913234518</v>
      </c>
      <c r="M28" s="17">
        <v>3.0116804505119674</v>
      </c>
      <c r="N28" s="5">
        <v>0.399586863783919</v>
      </c>
      <c r="O28" s="17">
        <v>4.9212039958224096E-5</v>
      </c>
      <c r="P28" s="32" t="s">
        <v>306</v>
      </c>
    </row>
    <row r="29" spans="1:16" x14ac:dyDescent="0.3">
      <c r="A29" s="66" t="s">
        <v>402</v>
      </c>
      <c r="B29" s="30" t="s">
        <v>251</v>
      </c>
      <c r="C29" s="17">
        <v>0.68040023761883495</v>
      </c>
      <c r="D29" s="17">
        <v>0.43764505313655205</v>
      </c>
      <c r="E29" s="17">
        <v>0.46108971849776498</v>
      </c>
      <c r="F29" s="17">
        <v>0.59413373005667214</v>
      </c>
      <c r="G29" s="17">
        <v>0.34615031106139937</v>
      </c>
      <c r="H29" s="17">
        <v>0.41588224454399098</v>
      </c>
      <c r="I29" s="17">
        <v>0.25928550103592324</v>
      </c>
      <c r="J29" s="17">
        <v>0.48650705794050569</v>
      </c>
      <c r="K29" s="17">
        <v>0.39834662748927158</v>
      </c>
      <c r="L29" s="17">
        <v>0.35874866001830552</v>
      </c>
      <c r="M29" s="17">
        <v>0.29526278926587918</v>
      </c>
      <c r="N29" s="5">
        <v>0.45753417346451902</v>
      </c>
      <c r="O29" s="17">
        <v>7.3383521481673597E-12</v>
      </c>
      <c r="P29" s="32" t="s">
        <v>306</v>
      </c>
    </row>
    <row r="30" spans="1:16" x14ac:dyDescent="0.3">
      <c r="A30" s="66" t="s">
        <v>57</v>
      </c>
      <c r="B30" s="30" t="s">
        <v>231</v>
      </c>
      <c r="C30" s="17">
        <v>0.58425006902643439</v>
      </c>
      <c r="D30" s="17">
        <v>0.61729320333907878</v>
      </c>
      <c r="E30" s="17">
        <v>0.55921906884472516</v>
      </c>
      <c r="F30" s="17">
        <v>0.3932924073631987</v>
      </c>
      <c r="G30" s="17">
        <v>0.5463073704251401</v>
      </c>
      <c r="H30" s="17">
        <v>0.44738847519126301</v>
      </c>
      <c r="I30" s="17">
        <v>0.34947176226580956</v>
      </c>
      <c r="J30" s="17">
        <v>0.4933313650880875</v>
      </c>
      <c r="K30" s="17">
        <v>0.29681268149016582</v>
      </c>
      <c r="L30" s="17">
        <v>0.43480606823982243</v>
      </c>
      <c r="M30" s="17">
        <v>0.48483492101044934</v>
      </c>
      <c r="N30" s="5">
        <v>0.49642385983620102</v>
      </c>
      <c r="O30" s="17">
        <v>0</v>
      </c>
      <c r="P30" s="32" t="s">
        <v>306</v>
      </c>
    </row>
    <row r="31" spans="1:16" ht="16.2" thickBot="1" x14ac:dyDescent="0.35">
      <c r="A31" s="67" t="s">
        <v>167</v>
      </c>
      <c r="B31" s="31" t="s">
        <v>260</v>
      </c>
      <c r="C31" s="28">
        <v>0.30300908165533852</v>
      </c>
      <c r="D31" s="28">
        <v>0.34994237383736204</v>
      </c>
      <c r="E31" s="28">
        <v>0.50362686858453054</v>
      </c>
      <c r="F31" s="28">
        <v>0.3566840574954292</v>
      </c>
      <c r="G31" s="28">
        <v>0.29693902756822826</v>
      </c>
      <c r="H31" s="28">
        <v>0.2345272018318853</v>
      </c>
      <c r="I31" s="28">
        <v>7.7257309997247406E-2</v>
      </c>
      <c r="J31" s="28">
        <v>0.2050888473496344</v>
      </c>
      <c r="K31" s="28">
        <v>0.17316519130253494</v>
      </c>
      <c r="L31" s="28">
        <v>0.2398257685807092</v>
      </c>
      <c r="M31" s="28">
        <v>0.21805883043324356</v>
      </c>
      <c r="N31" s="5">
        <v>0.26961542557323098</v>
      </c>
      <c r="O31" s="28">
        <v>0</v>
      </c>
      <c r="P31" s="89" t="s">
        <v>306</v>
      </c>
    </row>
    <row r="32" spans="1:16" x14ac:dyDescent="0.3">
      <c r="A32" s="65" t="s">
        <v>135</v>
      </c>
      <c r="B32" s="29" t="s">
        <v>242</v>
      </c>
      <c r="C32" s="27">
        <v>134.89738820165132</v>
      </c>
      <c r="D32" s="27">
        <v>104.00545372473194</v>
      </c>
      <c r="E32" s="27">
        <v>214.14462599831458</v>
      </c>
      <c r="F32" s="27">
        <v>107.17149101979204</v>
      </c>
      <c r="G32" s="27">
        <v>171.93574409012257</v>
      </c>
      <c r="H32" s="27">
        <v>289.67292759448299</v>
      </c>
      <c r="I32" s="27">
        <v>238.08410974288401</v>
      </c>
      <c r="J32" s="27">
        <v>104.75518910154764</v>
      </c>
      <c r="K32" s="27">
        <v>57.652770626145688</v>
      </c>
      <c r="L32" s="27">
        <v>41.827728382354081</v>
      </c>
      <c r="M32" s="27">
        <v>145.25849002164426</v>
      </c>
      <c r="N32" s="5">
        <v>134.81606353474623</v>
      </c>
      <c r="O32" s="27">
        <v>0</v>
      </c>
      <c r="P32" s="32" t="s">
        <v>305</v>
      </c>
    </row>
    <row r="33" spans="1:16" x14ac:dyDescent="0.3">
      <c r="A33" s="66" t="s">
        <v>19</v>
      </c>
      <c r="B33" s="30" t="s">
        <v>228</v>
      </c>
      <c r="C33" s="17">
        <v>0.85592668652695791</v>
      </c>
      <c r="D33" s="17">
        <v>1.7889027148260819</v>
      </c>
      <c r="E33" s="17">
        <v>2.026858888526244</v>
      </c>
      <c r="F33" s="17">
        <v>3.2366287305887531</v>
      </c>
      <c r="G33" s="17">
        <v>6.3875186594853517</v>
      </c>
      <c r="H33" s="17">
        <v>8.6372580973349251</v>
      </c>
      <c r="I33" s="17">
        <v>3.6007752957852217</v>
      </c>
      <c r="J33" s="17">
        <v>4.7392393394114141</v>
      </c>
      <c r="K33" s="17">
        <v>5.9784424801204779</v>
      </c>
      <c r="L33" s="17">
        <v>3.3260209878309412</v>
      </c>
      <c r="M33" s="17">
        <v>0.26660984898595558</v>
      </c>
      <c r="N33" s="5">
        <v>3.1225703109943641</v>
      </c>
      <c r="O33" s="17">
        <v>1.3323375736007392E-10</v>
      </c>
      <c r="P33" s="32" t="s">
        <v>305</v>
      </c>
    </row>
    <row r="34" spans="1:16" x14ac:dyDescent="0.3">
      <c r="A34" s="66" t="s">
        <v>63</v>
      </c>
      <c r="B34" s="30" t="s">
        <v>231</v>
      </c>
      <c r="C34" s="17">
        <v>27.834555175315977</v>
      </c>
      <c r="D34" s="17">
        <v>9.2113863564931435</v>
      </c>
      <c r="E34" s="17">
        <v>22.823941065639364</v>
      </c>
      <c r="F34" s="17">
        <v>9.9022288342778673</v>
      </c>
      <c r="G34" s="17">
        <v>14.062356386869348</v>
      </c>
      <c r="H34" s="17">
        <v>16.219407537215648</v>
      </c>
      <c r="I34" s="17">
        <v>0</v>
      </c>
      <c r="J34" s="17">
        <v>22.229630185896955</v>
      </c>
      <c r="K34" s="17">
        <v>5.9995879813690305</v>
      </c>
      <c r="L34" s="17">
        <v>4.3444068498920076</v>
      </c>
      <c r="M34" s="17">
        <v>8.3657790291999099</v>
      </c>
      <c r="N34" s="5">
        <v>11.467842827826274</v>
      </c>
      <c r="O34" s="17">
        <v>0</v>
      </c>
      <c r="P34" s="32" t="s">
        <v>305</v>
      </c>
    </row>
    <row r="35" spans="1:16" x14ac:dyDescent="0.3">
      <c r="A35" s="66" t="s">
        <v>377</v>
      </c>
      <c r="B35" s="30" t="s">
        <v>231</v>
      </c>
      <c r="C35" s="17">
        <v>0</v>
      </c>
      <c r="D35" s="17">
        <v>0</v>
      </c>
      <c r="E35" s="17">
        <v>0</v>
      </c>
      <c r="F35" s="17">
        <v>0</v>
      </c>
      <c r="G35" s="17">
        <v>0</v>
      </c>
      <c r="H35" s="17">
        <v>1.3516172947679708</v>
      </c>
      <c r="I35" s="17">
        <v>0</v>
      </c>
      <c r="J35" s="17">
        <v>2.0208754714451778</v>
      </c>
      <c r="K35" s="17">
        <v>3.1108974718209779</v>
      </c>
      <c r="L35" s="17">
        <v>3.1459497878528331</v>
      </c>
      <c r="M35" s="17">
        <v>1.0038934835039892</v>
      </c>
      <c r="N35" s="5">
        <v>3.3202918122190144</v>
      </c>
      <c r="O35" s="17">
        <v>8.7927094227724378E-4</v>
      </c>
      <c r="P35" s="32" t="s">
        <v>305</v>
      </c>
    </row>
    <row r="36" spans="1:16" x14ac:dyDescent="0.3">
      <c r="A36" s="66" t="s">
        <v>151</v>
      </c>
      <c r="B36" s="30" t="s">
        <v>242</v>
      </c>
      <c r="C36" s="17">
        <v>4.1318850793580157</v>
      </c>
      <c r="D36" s="17">
        <v>8.469912532131465</v>
      </c>
      <c r="E36" s="17">
        <v>3.1881060536131174</v>
      </c>
      <c r="F36" s="17">
        <v>1.9004277560735305</v>
      </c>
      <c r="G36" s="17">
        <v>6.2739743879878631</v>
      </c>
      <c r="H36" s="17">
        <v>4.0126138438424128</v>
      </c>
      <c r="I36" s="17">
        <v>3.7994359389086987</v>
      </c>
      <c r="J36" s="17">
        <v>2.984856299778222</v>
      </c>
      <c r="K36" s="17">
        <v>2.2403104927666</v>
      </c>
      <c r="L36" s="17">
        <v>2.621624823210694</v>
      </c>
      <c r="M36" s="17">
        <v>7.3021299812016354</v>
      </c>
      <c r="N36" s="5">
        <v>4.1389062689187393</v>
      </c>
      <c r="O36" s="17">
        <v>0</v>
      </c>
      <c r="P36" s="32" t="s">
        <v>305</v>
      </c>
    </row>
    <row r="37" spans="1:16" x14ac:dyDescent="0.3">
      <c r="A37" s="66" t="s">
        <v>44</v>
      </c>
      <c r="B37" s="30" t="s">
        <v>231</v>
      </c>
      <c r="C37" s="17">
        <v>9.6493124607762049</v>
      </c>
      <c r="D37" s="17">
        <v>9.7532326127574454</v>
      </c>
      <c r="E37" s="17">
        <v>39.561497847108235</v>
      </c>
      <c r="F37" s="17">
        <v>14.178191285443312</v>
      </c>
      <c r="G37" s="17">
        <v>8.0999172788367453</v>
      </c>
      <c r="H37" s="17">
        <v>30.636658681407337</v>
      </c>
      <c r="I37" s="17">
        <v>8.9309450356818019</v>
      </c>
      <c r="J37" s="17">
        <v>7.4098767286323177</v>
      </c>
      <c r="K37" s="17">
        <v>5.7551603228688091</v>
      </c>
      <c r="L37" s="17">
        <v>5.243249646421388</v>
      </c>
      <c r="M37" s="17">
        <v>16.313269106939824</v>
      </c>
      <c r="N37" s="5">
        <v>10.310972157742752</v>
      </c>
      <c r="O37" s="17">
        <v>0</v>
      </c>
      <c r="P37" s="32" t="s">
        <v>305</v>
      </c>
    </row>
    <row r="38" spans="1:16" x14ac:dyDescent="0.3">
      <c r="A38" s="66" t="s">
        <v>7</v>
      </c>
      <c r="B38" s="30" t="s">
        <v>253</v>
      </c>
      <c r="C38" s="17">
        <v>0.89070576561011117</v>
      </c>
      <c r="D38" s="17">
        <v>0</v>
      </c>
      <c r="E38" s="17">
        <v>1.5215960710426242</v>
      </c>
      <c r="F38" s="17">
        <v>0</v>
      </c>
      <c r="G38" s="17">
        <v>2.9530948412425633</v>
      </c>
      <c r="H38" s="17">
        <v>1.8021563930239608</v>
      </c>
      <c r="I38" s="17">
        <v>2.23273625892045</v>
      </c>
      <c r="J38" s="17">
        <v>2.0208754714451778</v>
      </c>
      <c r="K38" s="17">
        <v>4.6663462077314675</v>
      </c>
      <c r="L38" s="17">
        <v>0.20972998585685548</v>
      </c>
      <c r="M38" s="17">
        <v>0</v>
      </c>
      <c r="N38" s="5">
        <v>2.2644565271786736</v>
      </c>
      <c r="O38" s="17">
        <v>7.2617994293943111E-3</v>
      </c>
      <c r="P38" s="32" t="s">
        <v>305</v>
      </c>
    </row>
    <row r="39" spans="1:16" x14ac:dyDescent="0.3">
      <c r="A39" s="66" t="s">
        <v>11</v>
      </c>
      <c r="B39" s="30" t="s">
        <v>253</v>
      </c>
      <c r="C39" s="17">
        <v>2.0749395676144635</v>
      </c>
      <c r="D39" s="17">
        <v>3.0188577134725429</v>
      </c>
      <c r="E39" s="17">
        <v>3.4235911598459046</v>
      </c>
      <c r="F39" s="17">
        <v>6.3014183490859166</v>
      </c>
      <c r="G39" s="17">
        <v>1.8562310430667539</v>
      </c>
      <c r="H39" s="17">
        <v>1.524901563327967</v>
      </c>
      <c r="I39" s="17">
        <v>2.1434268085636319</v>
      </c>
      <c r="J39" s="17">
        <v>2.8629069178806681</v>
      </c>
      <c r="K39" s="17">
        <v>4.8607772997202794</v>
      </c>
      <c r="L39" s="17">
        <v>1.6778398868548439</v>
      </c>
      <c r="M39" s="17">
        <v>2.5655055689546389</v>
      </c>
      <c r="N39" s="5">
        <v>2.6027499092305519</v>
      </c>
      <c r="O39" s="17">
        <v>7.4314998599334103E-12</v>
      </c>
      <c r="P39" s="32" t="s">
        <v>305</v>
      </c>
    </row>
    <row r="40" spans="1:16" x14ac:dyDescent="0.3">
      <c r="A40" s="66" t="s">
        <v>178</v>
      </c>
      <c r="B40" s="30" t="s">
        <v>249</v>
      </c>
      <c r="C40" s="17">
        <v>4.3959400932050743</v>
      </c>
      <c r="D40" s="17">
        <v>12.801117804244148</v>
      </c>
      <c r="E40" s="17">
        <v>9.8428245845569755</v>
      </c>
      <c r="F40" s="17">
        <v>6.1728179746147749</v>
      </c>
      <c r="G40" s="17">
        <v>21.726340617713145</v>
      </c>
      <c r="H40" s="17">
        <v>17.293770002287626</v>
      </c>
      <c r="I40" s="17">
        <v>17.694434851944568</v>
      </c>
      <c r="J40" s="17">
        <v>14.842981910959409</v>
      </c>
      <c r="K40" s="17">
        <v>10.738218381647112</v>
      </c>
      <c r="L40" s="17">
        <v>9.7761235342953618</v>
      </c>
      <c r="M40" s="17">
        <v>5.7916931740614759</v>
      </c>
      <c r="N40" s="5">
        <v>11.551552283159861</v>
      </c>
      <c r="O40" s="17">
        <v>0</v>
      </c>
      <c r="P40" s="32" t="s">
        <v>305</v>
      </c>
    </row>
    <row r="41" spans="1:16" x14ac:dyDescent="0.3">
      <c r="A41" s="66" t="s">
        <v>177</v>
      </c>
      <c r="B41" s="30" t="s">
        <v>249</v>
      </c>
      <c r="C41" s="17">
        <v>12.69913063422903</v>
      </c>
      <c r="D41" s="17">
        <v>13.801958243867222</v>
      </c>
      <c r="E41" s="17">
        <v>18.155877101083256</v>
      </c>
      <c r="F41" s="17">
        <v>13.287881000643104</v>
      </c>
      <c r="G41" s="17">
        <v>18.623931992362809</v>
      </c>
      <c r="H41" s="17">
        <v>22.449486651560925</v>
      </c>
      <c r="I41" s="17">
        <v>15.293206499181437</v>
      </c>
      <c r="J41" s="17">
        <v>13.8225611600253</v>
      </c>
      <c r="K41" s="17">
        <v>10.636986126125493</v>
      </c>
      <c r="L41" s="17">
        <v>8.6362734284041505</v>
      </c>
      <c r="M41" s="17">
        <v>14.889606003121113</v>
      </c>
      <c r="N41" s="5">
        <v>15.63414757128244</v>
      </c>
      <c r="O41" s="17">
        <v>0</v>
      </c>
      <c r="P41" s="32" t="s">
        <v>305</v>
      </c>
    </row>
    <row r="42" spans="1:16" x14ac:dyDescent="0.3">
      <c r="A42" s="66" t="s">
        <v>194</v>
      </c>
      <c r="B42" s="30" t="s">
        <v>250</v>
      </c>
      <c r="C42" s="17">
        <v>2.7834555175315976</v>
      </c>
      <c r="D42" s="17">
        <v>8.9404632283609917</v>
      </c>
      <c r="E42" s="17">
        <v>7.6079803552131215</v>
      </c>
      <c r="F42" s="17">
        <v>0.81018235916818915</v>
      </c>
      <c r="G42" s="17">
        <v>0</v>
      </c>
      <c r="H42" s="17">
        <v>0</v>
      </c>
      <c r="I42" s="17">
        <v>16.075701064227239</v>
      </c>
      <c r="J42" s="17">
        <v>0</v>
      </c>
      <c r="K42" s="17">
        <v>14.776762991149647</v>
      </c>
      <c r="L42" s="17">
        <v>12.583799151411332</v>
      </c>
      <c r="M42" s="17">
        <v>34.634325180887629</v>
      </c>
      <c r="N42" s="5">
        <v>12.608400085452319</v>
      </c>
      <c r="O42" s="17">
        <v>2.2204460492503131E-16</v>
      </c>
      <c r="P42" s="32" t="s">
        <v>305</v>
      </c>
    </row>
    <row r="43" spans="1:16" x14ac:dyDescent="0.3">
      <c r="A43" s="66" t="s">
        <v>195</v>
      </c>
      <c r="B43" s="30" t="s">
        <v>250</v>
      </c>
      <c r="C43" s="17">
        <v>2.3504735481377934</v>
      </c>
      <c r="D43" s="17">
        <v>27.634159069479431</v>
      </c>
      <c r="E43" s="17">
        <v>8.520937997838697</v>
      </c>
      <c r="F43" s="17">
        <v>2.5778529609896932</v>
      </c>
      <c r="G43" s="17">
        <v>8.0155431405155273</v>
      </c>
      <c r="H43" s="17">
        <v>7.7492724900030314</v>
      </c>
      <c r="I43" s="17">
        <v>6.2516615249772602</v>
      </c>
      <c r="J43" s="17">
        <v>7.6793267914916754</v>
      </c>
      <c r="K43" s="17">
        <v>7.7772436795524458</v>
      </c>
      <c r="L43" s="17">
        <v>3.1459497878528326</v>
      </c>
      <c r="M43" s="17">
        <v>4.8369413296101298</v>
      </c>
      <c r="N43" s="5">
        <v>6.0530895021051263</v>
      </c>
      <c r="O43" s="17">
        <v>0</v>
      </c>
      <c r="P43" s="32" t="s">
        <v>305</v>
      </c>
    </row>
    <row r="44" spans="1:16" x14ac:dyDescent="0.3">
      <c r="A44" s="66" t="s">
        <v>60</v>
      </c>
      <c r="B44" s="30" t="s">
        <v>233</v>
      </c>
      <c r="C44" s="17">
        <v>3.3401466210379169</v>
      </c>
      <c r="D44" s="17">
        <v>1.6255387687929075</v>
      </c>
      <c r="E44" s="17">
        <v>1.0143973806950828</v>
      </c>
      <c r="F44" s="17">
        <v>0</v>
      </c>
      <c r="G44" s="17">
        <v>1.6874827664243217</v>
      </c>
      <c r="H44" s="17">
        <v>3.6043127860479216</v>
      </c>
      <c r="I44" s="17">
        <v>1.3396417553522701</v>
      </c>
      <c r="J44" s="17">
        <v>0</v>
      </c>
      <c r="K44" s="17">
        <v>0</v>
      </c>
      <c r="L44" s="17">
        <v>4.1945997171371099</v>
      </c>
      <c r="M44" s="17">
        <v>0</v>
      </c>
      <c r="N44" s="5">
        <v>2.9232195669069037</v>
      </c>
      <c r="O44" s="17">
        <v>9.4623749840738736E-4</v>
      </c>
      <c r="P44" s="32" t="s">
        <v>305</v>
      </c>
    </row>
    <row r="45" spans="1:16" x14ac:dyDescent="0.3">
      <c r="A45" s="66" t="s">
        <v>300</v>
      </c>
      <c r="B45" s="30" t="s">
        <v>237</v>
      </c>
      <c r="C45" s="17">
        <v>2.5500044096095924</v>
      </c>
      <c r="D45" s="17">
        <v>1.792873642051001</v>
      </c>
      <c r="E45" s="17">
        <v>2.7895927969114775</v>
      </c>
      <c r="F45" s="17">
        <v>2.1942438894138458</v>
      </c>
      <c r="G45" s="17">
        <v>3.6562126605860308</v>
      </c>
      <c r="H45" s="17">
        <v>1.7270665433146293</v>
      </c>
      <c r="I45" s="17">
        <v>1.8438080073665652</v>
      </c>
      <c r="J45" s="17">
        <v>1.9703535846590481</v>
      </c>
      <c r="K45" s="17">
        <v>2.0599185962057831</v>
      </c>
      <c r="L45" s="17">
        <v>3.5828872583879487</v>
      </c>
      <c r="M45" s="17">
        <v>0.93981517604628784</v>
      </c>
      <c r="N45" s="5">
        <v>2.32693751655655</v>
      </c>
      <c r="O45" s="17">
        <v>7.7715611723760958E-16</v>
      </c>
      <c r="P45" s="32" t="s">
        <v>305</v>
      </c>
    </row>
    <row r="46" spans="1:16" x14ac:dyDescent="0.3">
      <c r="A46" s="66" t="s">
        <v>84</v>
      </c>
      <c r="B46" s="30" t="s">
        <v>237</v>
      </c>
      <c r="C46" s="17">
        <v>30.061319589341252</v>
      </c>
      <c r="D46" s="17">
        <v>12.191540765946808</v>
      </c>
      <c r="E46" s="17">
        <v>26.247532225485269</v>
      </c>
      <c r="F46" s="17">
        <v>37.133358128542007</v>
      </c>
      <c r="G46" s="17">
        <v>18.562310430667541</v>
      </c>
      <c r="H46" s="17">
        <v>8.4958801385415299</v>
      </c>
      <c r="I46" s="17">
        <v>26.346287855261313</v>
      </c>
      <c r="J46" s="17">
        <v>7.6344184476817833</v>
      </c>
      <c r="K46" s="17">
        <v>7.7772436795524458</v>
      </c>
      <c r="L46" s="17">
        <v>3.421910295559222</v>
      </c>
      <c r="M46" s="17">
        <v>26.937808474023708</v>
      </c>
      <c r="N46" s="5">
        <v>13.262861368436045</v>
      </c>
      <c r="O46" s="17">
        <v>0</v>
      </c>
      <c r="P46" s="32" t="s">
        <v>305</v>
      </c>
    </row>
    <row r="47" spans="1:16" x14ac:dyDescent="0.3">
      <c r="A47" s="66" t="s">
        <v>43</v>
      </c>
      <c r="B47" s="30" t="s">
        <v>231</v>
      </c>
      <c r="C47" s="17">
        <v>1.391727758765799</v>
      </c>
      <c r="D47" s="17">
        <v>1.3625839679587608</v>
      </c>
      <c r="E47" s="17">
        <v>1.2910512117937416</v>
      </c>
      <c r="F47" s="17">
        <v>1.9640784464683374</v>
      </c>
      <c r="G47" s="17">
        <v>2.7348858628256245</v>
      </c>
      <c r="H47" s="17">
        <v>3.0465024739214575</v>
      </c>
      <c r="I47" s="17">
        <v>1.7245962827523476</v>
      </c>
      <c r="J47" s="17">
        <v>2.9394552311929858</v>
      </c>
      <c r="K47" s="17">
        <v>3.2051670921791899</v>
      </c>
      <c r="L47" s="17">
        <v>2.8400935584782521</v>
      </c>
      <c r="M47" s="17">
        <v>2.0316891928056924</v>
      </c>
      <c r="N47" s="5">
        <v>2.376997044625194</v>
      </c>
      <c r="O47" s="17">
        <v>2.2204460492503131E-16</v>
      </c>
      <c r="P47" s="32" t="s">
        <v>305</v>
      </c>
    </row>
    <row r="48" spans="1:16" x14ac:dyDescent="0.3">
      <c r="A48" s="66" t="s">
        <v>105</v>
      </c>
      <c r="B48" s="30" t="s">
        <v>240</v>
      </c>
      <c r="C48" s="17">
        <v>3.3401466210379169</v>
      </c>
      <c r="D48" s="17">
        <v>4.063846921982269</v>
      </c>
      <c r="E48" s="17">
        <v>0</v>
      </c>
      <c r="F48" s="17">
        <v>2.0254558979204731</v>
      </c>
      <c r="G48" s="17">
        <v>0</v>
      </c>
      <c r="H48" s="17">
        <v>0</v>
      </c>
      <c r="I48" s="17">
        <v>0</v>
      </c>
      <c r="J48" s="17">
        <v>3.7049383643161589</v>
      </c>
      <c r="K48" s="17">
        <v>3.8886218397762229</v>
      </c>
      <c r="L48" s="17">
        <v>3.3556797737096886</v>
      </c>
      <c r="M48" s="17">
        <v>13.050615285551862</v>
      </c>
      <c r="N48" s="5">
        <v>6.6798760154879808</v>
      </c>
      <c r="O48" s="17">
        <v>1.0884737555727497E-11</v>
      </c>
      <c r="P48" s="32" t="s">
        <v>305</v>
      </c>
    </row>
    <row r="49" spans="1:16" x14ac:dyDescent="0.3">
      <c r="A49" s="66" t="s">
        <v>164</v>
      </c>
      <c r="B49" s="30" t="s">
        <v>242</v>
      </c>
      <c r="C49" s="17">
        <v>1.1419304687309118</v>
      </c>
      <c r="D49" s="17">
        <v>1.6517571360315029</v>
      </c>
      <c r="E49" s="17">
        <v>1.7999368157455433</v>
      </c>
      <c r="F49" s="17">
        <v>1.3888840442883246</v>
      </c>
      <c r="G49" s="17">
        <v>3.0729949325411332</v>
      </c>
      <c r="H49" s="17">
        <v>2.8448325918449666</v>
      </c>
      <c r="I49" s="17">
        <v>3.9021359848209713</v>
      </c>
      <c r="J49" s="17">
        <v>3.1390932323115095</v>
      </c>
      <c r="K49" s="17">
        <v>2.9427408517225468</v>
      </c>
      <c r="L49" s="17">
        <v>2.8051385608354424</v>
      </c>
      <c r="M49" s="17">
        <v>1.8329515850494187</v>
      </c>
      <c r="N49" s="5">
        <v>2.4951566886416616</v>
      </c>
      <c r="O49" s="17">
        <v>0</v>
      </c>
      <c r="P49" s="32" t="s">
        <v>305</v>
      </c>
    </row>
    <row r="50" spans="1:16" x14ac:dyDescent="0.3">
      <c r="A50" s="66" t="s">
        <v>168</v>
      </c>
      <c r="B50" s="30" t="s">
        <v>247</v>
      </c>
      <c r="C50" s="17">
        <v>2.6721172968303337</v>
      </c>
      <c r="D50" s="17">
        <v>1.9506465225514895</v>
      </c>
      <c r="E50" s="17">
        <v>1.8259152852511491</v>
      </c>
      <c r="F50" s="17">
        <v>0.67515196597349103</v>
      </c>
      <c r="G50" s="17">
        <v>0.84374138321216086</v>
      </c>
      <c r="H50" s="17">
        <v>12.615094751167726</v>
      </c>
      <c r="I50" s="17">
        <v>3.1258307624886301</v>
      </c>
      <c r="J50" s="17">
        <v>0.67362515714839255</v>
      </c>
      <c r="K50" s="17">
        <v>1.0369658239403261</v>
      </c>
      <c r="L50" s="17">
        <v>2.8837873055317633</v>
      </c>
      <c r="M50" s="17">
        <v>5.0194674175199454</v>
      </c>
      <c r="N50" s="5">
        <v>2.0340603329067362</v>
      </c>
      <c r="O50" s="17">
        <v>6.9792418499325937E-4</v>
      </c>
      <c r="P50" s="32" t="s">
        <v>305</v>
      </c>
    </row>
    <row r="51" spans="1:16" x14ac:dyDescent="0.3">
      <c r="A51" s="66" t="s">
        <v>89</v>
      </c>
      <c r="B51" s="30" t="s">
        <v>234</v>
      </c>
      <c r="C51" s="17">
        <v>3.1121044822521959</v>
      </c>
      <c r="D51" s="17">
        <v>2.5261751136646535</v>
      </c>
      <c r="E51" s="17">
        <v>2.8149527314288547</v>
      </c>
      <c r="F51" s="17">
        <v>2.4163333519051258</v>
      </c>
      <c r="G51" s="17">
        <v>2.4578553337049907</v>
      </c>
      <c r="H51" s="17">
        <v>2.9213903634283152</v>
      </c>
      <c r="I51" s="17">
        <v>4.2149704009864104</v>
      </c>
      <c r="J51" s="17">
        <v>3.2787673465284009</v>
      </c>
      <c r="K51" s="17">
        <v>3.1494623165129743</v>
      </c>
      <c r="L51" s="17">
        <v>3.2371367382253782</v>
      </c>
      <c r="M51" s="17">
        <v>4.9841190554247348</v>
      </c>
      <c r="N51" s="5">
        <v>3.4973311375437168</v>
      </c>
      <c r="O51" s="17">
        <v>0</v>
      </c>
      <c r="P51" s="32" t="s">
        <v>305</v>
      </c>
    </row>
    <row r="52" spans="1:16" x14ac:dyDescent="0.3">
      <c r="A52" s="66" t="s">
        <v>62</v>
      </c>
      <c r="B52" s="30" t="s">
        <v>234</v>
      </c>
      <c r="C52" s="17">
        <v>1.6700733105189585</v>
      </c>
      <c r="D52" s="17">
        <v>1.2191540765946807</v>
      </c>
      <c r="E52" s="17">
        <v>0.76079803552131209</v>
      </c>
      <c r="F52" s="17">
        <v>0.67515196597349103</v>
      </c>
      <c r="G52" s="17">
        <v>1.2656120748182413</v>
      </c>
      <c r="H52" s="17">
        <v>3.604312786047922</v>
      </c>
      <c r="I52" s="17">
        <v>1.3396417553522701</v>
      </c>
      <c r="J52" s="17">
        <v>0</v>
      </c>
      <c r="K52" s="17">
        <v>4.2774840237538454</v>
      </c>
      <c r="L52" s="17">
        <v>7.3405495049899434</v>
      </c>
      <c r="M52" s="17">
        <v>2.0077869670079784</v>
      </c>
      <c r="N52" s="5">
        <v>2.4372965286896955</v>
      </c>
      <c r="O52" s="17">
        <v>9.096137949637928E-4</v>
      </c>
      <c r="P52" s="32" t="s">
        <v>305</v>
      </c>
    </row>
    <row r="53" spans="1:16" x14ac:dyDescent="0.3">
      <c r="A53" s="66" t="s">
        <v>183</v>
      </c>
      <c r="B53" s="30" t="s">
        <v>249</v>
      </c>
      <c r="C53" s="17">
        <v>2.7755077239992292</v>
      </c>
      <c r="D53" s="17">
        <v>3.3277538946043488</v>
      </c>
      <c r="E53" s="17">
        <v>2.9881691965398964</v>
      </c>
      <c r="F53" s="17">
        <v>2.0984140005899929</v>
      </c>
      <c r="G53" s="17">
        <v>3.5266391722420027</v>
      </c>
      <c r="H53" s="17">
        <v>4.0932539992237533</v>
      </c>
      <c r="I53" s="17">
        <v>4.5518435715259589</v>
      </c>
      <c r="J53" s="17">
        <v>4.0389461191964688</v>
      </c>
      <c r="K53" s="17">
        <v>3.9935933801505095</v>
      </c>
      <c r="L53" s="17">
        <v>3.8419818308775038</v>
      </c>
      <c r="M53" s="17">
        <v>3.3329012207502506</v>
      </c>
      <c r="N53" s="5">
        <v>3.7765694440658515</v>
      </c>
      <c r="O53" s="17">
        <v>0</v>
      </c>
      <c r="P53" s="32" t="s">
        <v>305</v>
      </c>
    </row>
    <row r="54" spans="1:16" x14ac:dyDescent="0.3">
      <c r="A54" s="66" t="s">
        <v>64</v>
      </c>
      <c r="B54" s="30" t="s">
        <v>234</v>
      </c>
      <c r="C54" s="17">
        <v>9.6929745081100336</v>
      </c>
      <c r="D54" s="17">
        <v>13.64467390774653</v>
      </c>
      <c r="E54" s="17">
        <v>19.078473813842134</v>
      </c>
      <c r="F54" s="17">
        <v>7.0890956427216549</v>
      </c>
      <c r="G54" s="17">
        <v>22.62139059855307</v>
      </c>
      <c r="H54" s="17">
        <v>20.853523976420117</v>
      </c>
      <c r="I54" s="17">
        <v>13.470842095486715</v>
      </c>
      <c r="J54" s="17">
        <v>8.2075907305185734</v>
      </c>
      <c r="K54" s="17">
        <v>10.888141151373425</v>
      </c>
      <c r="L54" s="17">
        <v>7.2406780831533464</v>
      </c>
      <c r="M54" s="17">
        <v>10.143993455406587</v>
      </c>
      <c r="N54" s="5">
        <v>12.952939340068573</v>
      </c>
      <c r="O54" s="17">
        <v>0</v>
      </c>
      <c r="P54" s="32" t="s">
        <v>305</v>
      </c>
    </row>
    <row r="55" spans="1:16" x14ac:dyDescent="0.3">
      <c r="A55" s="66" t="s">
        <v>171</v>
      </c>
      <c r="B55" s="30" t="s">
        <v>247</v>
      </c>
      <c r="C55" s="17">
        <v>3.0927283528128866</v>
      </c>
      <c r="D55" s="17">
        <v>1.9506465225514893</v>
      </c>
      <c r="E55" s="17">
        <v>1.9365768176906126</v>
      </c>
      <c r="F55" s="17">
        <v>1.5003377021633133</v>
      </c>
      <c r="G55" s="17">
        <v>2.6079279117466792</v>
      </c>
      <c r="H55" s="17">
        <v>5.0685648553798908</v>
      </c>
      <c r="I55" s="17">
        <v>0.80378505321136207</v>
      </c>
      <c r="J55" s="17">
        <v>1.2269601076631438</v>
      </c>
      <c r="K55" s="17">
        <v>1.4735830129678318</v>
      </c>
      <c r="L55" s="17">
        <v>2.1672098538541733</v>
      </c>
      <c r="M55" s="17">
        <v>2.8234504223549695</v>
      </c>
      <c r="N55" s="5">
        <v>2.1817186556672179</v>
      </c>
      <c r="O55" s="17">
        <v>5.0653846672688019E-8</v>
      </c>
      <c r="P55" s="32" t="s">
        <v>305</v>
      </c>
    </row>
    <row r="56" spans="1:16" x14ac:dyDescent="0.3">
      <c r="A56" s="66" t="s">
        <v>129</v>
      </c>
      <c r="B56" s="30" t="s">
        <v>241</v>
      </c>
      <c r="C56" s="17">
        <v>0</v>
      </c>
      <c r="D56" s="17">
        <v>36.168237605642197</v>
      </c>
      <c r="E56" s="17">
        <v>37.279103740544294</v>
      </c>
      <c r="F56" s="17">
        <v>31.056990434780584</v>
      </c>
      <c r="G56" s="17">
        <v>23.624758729940503</v>
      </c>
      <c r="H56" s="17">
        <v>0</v>
      </c>
      <c r="I56" s="17">
        <v>16.968795567795421</v>
      </c>
      <c r="J56" s="17">
        <v>60.626264143355336</v>
      </c>
      <c r="K56" s="17">
        <v>13.999038623194403</v>
      </c>
      <c r="L56" s="17">
        <v>9.4378493635584988</v>
      </c>
      <c r="M56" s="17">
        <v>24.260759184679738</v>
      </c>
      <c r="N56" s="5">
        <v>31.257542142143325</v>
      </c>
      <c r="O56" s="17">
        <v>0</v>
      </c>
      <c r="P56" s="32" t="s">
        <v>305</v>
      </c>
    </row>
    <row r="57" spans="1:16" x14ac:dyDescent="0.3">
      <c r="A57" s="66" t="s">
        <v>121</v>
      </c>
      <c r="B57" s="30" t="s">
        <v>241</v>
      </c>
      <c r="C57" s="17">
        <v>119.13189615035236</v>
      </c>
      <c r="D57" s="17">
        <v>59.81982669157901</v>
      </c>
      <c r="E57" s="17">
        <v>0</v>
      </c>
      <c r="F57" s="17">
        <v>80.343083950845426</v>
      </c>
      <c r="G57" s="17">
        <v>295.3094841242563</v>
      </c>
      <c r="H57" s="17">
        <v>392.41955458096743</v>
      </c>
      <c r="I57" s="17">
        <v>501.02601650174904</v>
      </c>
      <c r="J57" s="17">
        <v>60.513993283830601</v>
      </c>
      <c r="K57" s="17">
        <v>38.256632004655607</v>
      </c>
      <c r="L57" s="17">
        <v>24.069012662620086</v>
      </c>
      <c r="M57" s="17">
        <v>73.069104263611777</v>
      </c>
      <c r="N57" s="5">
        <v>95.34978532553356</v>
      </c>
      <c r="O57" s="17">
        <v>0</v>
      </c>
      <c r="P57" s="32" t="s">
        <v>305</v>
      </c>
    </row>
    <row r="58" spans="1:16" x14ac:dyDescent="0.3">
      <c r="A58" s="66" t="s">
        <v>134</v>
      </c>
      <c r="B58" s="30" t="s">
        <v>241</v>
      </c>
      <c r="C58" s="17">
        <v>26.328214542298877</v>
      </c>
      <c r="D58" s="17">
        <v>14.28151918296626</v>
      </c>
      <c r="E58" s="17">
        <v>37.209940282769622</v>
      </c>
      <c r="F58" s="17">
        <v>13.985290723736599</v>
      </c>
      <c r="G58" s="17">
        <v>20.836743724543801</v>
      </c>
      <c r="H58" s="17">
        <v>30.411389132279343</v>
      </c>
      <c r="I58" s="17">
        <v>26.49513693918934</v>
      </c>
      <c r="J58" s="17">
        <v>14.258399159640975</v>
      </c>
      <c r="K58" s="17">
        <v>7.5074209396496059</v>
      </c>
      <c r="L58" s="17">
        <v>6.5654604268233037</v>
      </c>
      <c r="M58" s="17">
        <v>14.897779295199198</v>
      </c>
      <c r="N58" s="5">
        <v>17.35787307969213</v>
      </c>
      <c r="O58" s="17">
        <v>0</v>
      </c>
      <c r="P58" s="32" t="s">
        <v>305</v>
      </c>
    </row>
    <row r="59" spans="1:16" x14ac:dyDescent="0.3">
      <c r="A59" s="66" t="s">
        <v>124</v>
      </c>
      <c r="B59" s="30" t="s">
        <v>241</v>
      </c>
      <c r="C59" s="17">
        <v>90.820177172030995</v>
      </c>
      <c r="D59" s="17">
        <v>28.682203801990649</v>
      </c>
      <c r="E59" s="17">
        <v>140.40181928256939</v>
      </c>
      <c r="F59" s="17">
        <v>63.955304413125241</v>
      </c>
      <c r="G59" s="17">
        <v>73.431068260161396</v>
      </c>
      <c r="H59" s="17">
        <v>165.47072335947277</v>
      </c>
      <c r="I59" s="17">
        <v>38.202117390128905</v>
      </c>
      <c r="J59" s="17">
        <v>32.135882496902731</v>
      </c>
      <c r="K59" s="17">
        <v>17.18700787922716</v>
      </c>
      <c r="L59" s="17">
        <v>14.742784299937783</v>
      </c>
      <c r="M59" s="17">
        <v>31.098874217243146</v>
      </c>
      <c r="N59" s="5">
        <v>48.638167000076962</v>
      </c>
      <c r="O59" s="17">
        <v>0</v>
      </c>
      <c r="P59" s="32" t="s">
        <v>305</v>
      </c>
    </row>
    <row r="60" spans="1:16" x14ac:dyDescent="0.3">
      <c r="A60" s="66" t="s">
        <v>128</v>
      </c>
      <c r="B60" s="30" t="s">
        <v>241</v>
      </c>
      <c r="C60" s="17">
        <v>151.04885275138136</v>
      </c>
      <c r="D60" s="17">
        <v>184.90503495019325</v>
      </c>
      <c r="E60" s="17">
        <v>263.236120290374</v>
      </c>
      <c r="F60" s="17">
        <v>39.158814026462487</v>
      </c>
      <c r="G60" s="17">
        <v>167.48266456761394</v>
      </c>
      <c r="H60" s="17">
        <v>637.96336313048221</v>
      </c>
      <c r="I60" s="17">
        <v>95.561111881795256</v>
      </c>
      <c r="J60" s="17">
        <v>47.364268861996351</v>
      </c>
      <c r="K60" s="17">
        <v>21.274524646001531</v>
      </c>
      <c r="L60" s="17">
        <v>19.295158698830708</v>
      </c>
      <c r="M60" s="17">
        <v>113.51167031334391</v>
      </c>
      <c r="N60" s="5">
        <v>81.236092041758624</v>
      </c>
      <c r="O60" s="17">
        <v>0</v>
      </c>
      <c r="P60" s="32" t="s">
        <v>305</v>
      </c>
    </row>
    <row r="61" spans="1:16" x14ac:dyDescent="0.3">
      <c r="A61" s="66" t="s">
        <v>69</v>
      </c>
      <c r="B61" s="30" t="s">
        <v>256</v>
      </c>
      <c r="C61" s="17">
        <v>0</v>
      </c>
      <c r="D61" s="17">
        <v>0</v>
      </c>
      <c r="E61" s="17">
        <v>1.5215960710426242</v>
      </c>
      <c r="F61" s="17">
        <v>0</v>
      </c>
      <c r="G61" s="17">
        <v>1.1249885109495479</v>
      </c>
      <c r="H61" s="17">
        <v>1.802156393023961</v>
      </c>
      <c r="I61" s="17">
        <v>4.0189252660568098</v>
      </c>
      <c r="J61" s="17">
        <v>1.0104377357225889</v>
      </c>
      <c r="K61" s="17">
        <v>1.9443109198881117</v>
      </c>
      <c r="L61" s="17">
        <v>2.0972998585685549</v>
      </c>
      <c r="M61" s="17">
        <v>0.50194674175199461</v>
      </c>
      <c r="N61" s="5">
        <v>2.2926228258578103</v>
      </c>
      <c r="O61" s="17">
        <v>4.8498393552257602E-3</v>
      </c>
      <c r="P61" s="32" t="s">
        <v>305</v>
      </c>
    </row>
    <row r="62" spans="1:16" x14ac:dyDescent="0.3">
      <c r="A62" s="66" t="s">
        <v>187</v>
      </c>
      <c r="B62" s="30" t="s">
        <v>249</v>
      </c>
      <c r="C62" s="17">
        <v>4.4535288280505565</v>
      </c>
      <c r="D62" s="17">
        <v>2.4383081531893613</v>
      </c>
      <c r="E62" s="17">
        <v>1.2679967258688536</v>
      </c>
      <c r="F62" s="17">
        <v>1.800405242595976</v>
      </c>
      <c r="G62" s="17">
        <v>3.796836224454724</v>
      </c>
      <c r="H62" s="17">
        <v>3.1537736877919311</v>
      </c>
      <c r="I62" s="17">
        <v>2.2965287234610345</v>
      </c>
      <c r="J62" s="17">
        <v>1.9198316978729184</v>
      </c>
      <c r="K62" s="17">
        <v>1.4906383719142189</v>
      </c>
      <c r="L62" s="17">
        <v>1.1235534956617261</v>
      </c>
      <c r="M62" s="17">
        <v>3.5136271922639621</v>
      </c>
      <c r="N62" s="5">
        <v>2.3592957435808501</v>
      </c>
      <c r="O62" s="17">
        <v>1.5642666628679081E-7</v>
      </c>
      <c r="P62" s="32" t="s">
        <v>305</v>
      </c>
    </row>
    <row r="63" spans="1:16" x14ac:dyDescent="0.3">
      <c r="A63" s="66" t="s">
        <v>92</v>
      </c>
      <c r="B63" s="30" t="s">
        <v>238</v>
      </c>
      <c r="C63" s="17">
        <v>12.247204277139028</v>
      </c>
      <c r="D63" s="17">
        <v>7.7793641077946303</v>
      </c>
      <c r="E63" s="17">
        <v>11.36721770720078</v>
      </c>
      <c r="F63" s="17">
        <v>8.1918438538116902</v>
      </c>
      <c r="G63" s="17">
        <v>9.4217787792024641</v>
      </c>
      <c r="H63" s="17">
        <v>7.2905417717787504</v>
      </c>
      <c r="I63" s="17">
        <v>8.4347814225883671</v>
      </c>
      <c r="J63" s="17">
        <v>4.6284567249228266</v>
      </c>
      <c r="K63" s="17">
        <v>3.6293803837911418</v>
      </c>
      <c r="L63" s="17">
        <v>3.4736528907541695</v>
      </c>
      <c r="M63" s="17">
        <v>8.8398398408545713</v>
      </c>
      <c r="N63" s="5">
        <v>7.3779087508277561</v>
      </c>
      <c r="O63" s="17">
        <v>0</v>
      </c>
      <c r="P63" s="32" t="s">
        <v>305</v>
      </c>
    </row>
    <row r="64" spans="1:16" x14ac:dyDescent="0.3">
      <c r="A64" s="66" t="s">
        <v>133</v>
      </c>
      <c r="B64" s="30" t="s">
        <v>241</v>
      </c>
      <c r="C64" s="17">
        <v>7.6228724968763073</v>
      </c>
      <c r="D64" s="17">
        <v>6.287285008032339</v>
      </c>
      <c r="E64" s="17">
        <v>10.39572206201384</v>
      </c>
      <c r="F64" s="17">
        <v>8.4750783370981324</v>
      </c>
      <c r="G64" s="17">
        <v>10.314223933315487</v>
      </c>
      <c r="H64" s="17">
        <v>8.8717584719436697</v>
      </c>
      <c r="I64" s="17">
        <v>6.675080831449824</v>
      </c>
      <c r="J64" s="17">
        <v>5.6643516863864836</v>
      </c>
      <c r="K64" s="17">
        <v>6.4030887996855785</v>
      </c>
      <c r="L64" s="17">
        <v>4.1590985476561322</v>
      </c>
      <c r="M64" s="17">
        <v>13.565947273750574</v>
      </c>
      <c r="N64" s="5">
        <v>8.3434840025436845</v>
      </c>
      <c r="O64" s="17">
        <v>0</v>
      </c>
      <c r="P64" s="32" t="s">
        <v>305</v>
      </c>
    </row>
    <row r="65" spans="1:16" x14ac:dyDescent="0.3">
      <c r="A65" s="66" t="s">
        <v>47</v>
      </c>
      <c r="B65" s="30" t="s">
        <v>231</v>
      </c>
      <c r="C65" s="17">
        <v>65.272031886115968</v>
      </c>
      <c r="D65" s="17">
        <v>63.337957026895083</v>
      </c>
      <c r="E65" s="17">
        <v>127.13780504711704</v>
      </c>
      <c r="F65" s="17">
        <v>91.595616717070286</v>
      </c>
      <c r="G65" s="17">
        <v>92.811552153337701</v>
      </c>
      <c r="H65" s="17">
        <v>148.00209377709277</v>
      </c>
      <c r="I65" s="17">
        <v>90.938034451559986</v>
      </c>
      <c r="J65" s="17">
        <v>55.541480699073915</v>
      </c>
      <c r="K65" s="17">
        <v>43.112343265141675</v>
      </c>
      <c r="L65" s="17">
        <v>17.433805074351113</v>
      </c>
      <c r="M65" s="17">
        <v>65.734108721938284</v>
      </c>
      <c r="N65" s="5">
        <v>70.635739891582631</v>
      </c>
      <c r="O65" s="17">
        <v>0</v>
      </c>
      <c r="P65" s="32" t="s">
        <v>305</v>
      </c>
    </row>
    <row r="66" spans="1:16" x14ac:dyDescent="0.3">
      <c r="A66" s="66" t="s">
        <v>49</v>
      </c>
      <c r="B66" s="30" t="s">
        <v>231</v>
      </c>
      <c r="C66" s="17">
        <v>24.46821132587776</v>
      </c>
      <c r="D66" s="17">
        <v>16.757392307703359</v>
      </c>
      <c r="E66" s="17">
        <v>37.484398448542109</v>
      </c>
      <c r="F66" s="17">
        <v>24.543759704212796</v>
      </c>
      <c r="G66" s="17">
        <v>29.89614990665179</v>
      </c>
      <c r="H66" s="17">
        <v>39.267467913058226</v>
      </c>
      <c r="I66" s="17">
        <v>20.071123843348047</v>
      </c>
      <c r="J66" s="17">
        <v>19.348941237470441</v>
      </c>
      <c r="K66" s="17">
        <v>12.545253203356495</v>
      </c>
      <c r="L66" s="17">
        <v>9.3803015015855813</v>
      </c>
      <c r="M66" s="17">
        <v>26.459763958069427</v>
      </c>
      <c r="N66" s="5">
        <v>23.648606254382866</v>
      </c>
      <c r="O66" s="17">
        <v>0</v>
      </c>
      <c r="P66" s="32" t="s">
        <v>305</v>
      </c>
    </row>
    <row r="67" spans="1:16" x14ac:dyDescent="0.3">
      <c r="A67" s="66" t="s">
        <v>207</v>
      </c>
      <c r="B67" s="30" t="s">
        <v>250</v>
      </c>
      <c r="C67" s="17">
        <v>0.68138652912087094</v>
      </c>
      <c r="D67" s="17">
        <v>2.2127460075197036</v>
      </c>
      <c r="E67" s="17">
        <v>2.4416901776529882</v>
      </c>
      <c r="F67" s="17">
        <v>2.3331200849463678</v>
      </c>
      <c r="G67" s="17">
        <v>4.6758174029084429</v>
      </c>
      <c r="H67" s="17">
        <v>8.2684164054934559</v>
      </c>
      <c r="I67" s="17">
        <v>3.0504873990188868</v>
      </c>
      <c r="J67" s="17">
        <v>4.8982172141218827</v>
      </c>
      <c r="K67" s="17">
        <v>5.2050297526355331</v>
      </c>
      <c r="L67" s="17">
        <v>2.8873460722601032</v>
      </c>
      <c r="M67" s="17">
        <v>0.22305157463062913</v>
      </c>
      <c r="N67" s="5">
        <v>2.8506808999064921</v>
      </c>
      <c r="O67" s="17">
        <v>3.1745293060936319E-9</v>
      </c>
      <c r="P67" s="32" t="s">
        <v>305</v>
      </c>
    </row>
    <row r="68" spans="1:16" x14ac:dyDescent="0.3">
      <c r="A68" s="66" t="s">
        <v>208</v>
      </c>
      <c r="B68" s="30" t="s">
        <v>250</v>
      </c>
      <c r="C68" s="17">
        <v>0.53032968634863864</v>
      </c>
      <c r="D68" s="17">
        <v>1.8849626130484818</v>
      </c>
      <c r="E68" s="17">
        <v>2.1116027108346622</v>
      </c>
      <c r="F68" s="17">
        <v>2.3542063650121405</v>
      </c>
      <c r="G68" s="17">
        <v>4.9937716750580217</v>
      </c>
      <c r="H68" s="17">
        <v>6.2879587191379507</v>
      </c>
      <c r="I68" s="17">
        <v>3.2885134044025368</v>
      </c>
      <c r="J68" s="17">
        <v>5.4576112268966988</v>
      </c>
      <c r="K68" s="17">
        <v>4.7229079799463944</v>
      </c>
      <c r="L68" s="17">
        <v>2.4795663352534643</v>
      </c>
      <c r="M68" s="17">
        <v>0.22840628303156157</v>
      </c>
      <c r="N68" s="5">
        <v>2.6573215219394775</v>
      </c>
      <c r="O68" s="17">
        <v>5.3850982562053673E-8</v>
      </c>
      <c r="P68" s="32" t="s">
        <v>305</v>
      </c>
    </row>
    <row r="69" spans="1:16" x14ac:dyDescent="0.3">
      <c r="A69" s="66" t="s">
        <v>140</v>
      </c>
      <c r="B69" s="30" t="s">
        <v>242</v>
      </c>
      <c r="C69" s="17">
        <v>16.886296806358359</v>
      </c>
      <c r="D69" s="17">
        <v>16.210233833240384</v>
      </c>
      <c r="E69" s="17">
        <v>35.165775864096204</v>
      </c>
      <c r="F69" s="17">
        <v>6.4338010875120917</v>
      </c>
      <c r="G69" s="17">
        <v>44.437046182507139</v>
      </c>
      <c r="H69" s="17">
        <v>38.295823351759168</v>
      </c>
      <c r="I69" s="17">
        <v>34.515475814370248</v>
      </c>
      <c r="J69" s="17">
        <v>22.773712043593733</v>
      </c>
      <c r="K69" s="17">
        <v>9.6083415585356793</v>
      </c>
      <c r="L69" s="17">
        <v>8.7469741160300334</v>
      </c>
      <c r="M69" s="17">
        <v>23.641691536518945</v>
      </c>
      <c r="N69" s="5">
        <v>20.662690640030807</v>
      </c>
      <c r="O69" s="17">
        <v>0</v>
      </c>
      <c r="P69" s="32" t="s">
        <v>305</v>
      </c>
    </row>
    <row r="70" spans="1:16" x14ac:dyDescent="0.3">
      <c r="A70" s="66" t="s">
        <v>407</v>
      </c>
      <c r="B70" s="30" t="s">
        <v>249</v>
      </c>
      <c r="C70" s="17">
        <v>0</v>
      </c>
      <c r="D70" s="17">
        <v>25.797511369674456</v>
      </c>
      <c r="E70" s="17">
        <v>12.838875002874675</v>
      </c>
      <c r="F70" s="17">
        <v>3.7519159251955427</v>
      </c>
      <c r="G70" s="17">
        <v>0</v>
      </c>
      <c r="H70" s="17">
        <v>11.651746923189473</v>
      </c>
      <c r="I70" s="17">
        <v>24.069265918477974</v>
      </c>
      <c r="J70" s="17">
        <v>38.881644070605219</v>
      </c>
      <c r="K70" s="17">
        <v>5.1525918402008957</v>
      </c>
      <c r="L70" s="17">
        <v>20.967536867303863</v>
      </c>
      <c r="M70" s="17">
        <v>54.624899765445328</v>
      </c>
      <c r="N70" s="5">
        <v>29.922727346232953</v>
      </c>
      <c r="O70" s="17">
        <v>0</v>
      </c>
      <c r="P70" s="32" t="s">
        <v>305</v>
      </c>
    </row>
    <row r="71" spans="1:16" x14ac:dyDescent="0.3">
      <c r="A71" s="66" t="s">
        <v>185</v>
      </c>
      <c r="B71" s="30" t="s">
        <v>249</v>
      </c>
      <c r="C71" s="17">
        <v>6.2078538331595805</v>
      </c>
      <c r="D71" s="17">
        <v>7.9597101924922029</v>
      </c>
      <c r="E71" s="17">
        <v>14.910161824187529</v>
      </c>
      <c r="F71" s="17">
        <v>7.6111159366160264</v>
      </c>
      <c r="G71" s="17">
        <v>13.107649494148175</v>
      </c>
      <c r="H71" s="17">
        <v>14.293957835973297</v>
      </c>
      <c r="I71" s="17">
        <v>11.076067593302842</v>
      </c>
      <c r="J71" s="17">
        <v>11.031138217958951</v>
      </c>
      <c r="K71" s="17">
        <v>12.210088717708699</v>
      </c>
      <c r="L71" s="17">
        <v>7.0343545643978924</v>
      </c>
      <c r="M71" s="17">
        <v>11.612021513736334</v>
      </c>
      <c r="N71" s="5">
        <v>11.232676448027593</v>
      </c>
      <c r="O71" s="17">
        <v>0</v>
      </c>
      <c r="P71" s="32" t="s">
        <v>305</v>
      </c>
    </row>
    <row r="72" spans="1:16" x14ac:dyDescent="0.3">
      <c r="A72" s="66" t="s">
        <v>12</v>
      </c>
      <c r="B72" s="30" t="s">
        <v>254</v>
      </c>
      <c r="C72" s="17">
        <v>2.9226282934081773</v>
      </c>
      <c r="D72" s="17">
        <v>1.8461476017005163</v>
      </c>
      <c r="E72" s="17">
        <v>2.6452362465817925</v>
      </c>
      <c r="F72" s="17">
        <v>3.679578214555526</v>
      </c>
      <c r="G72" s="17">
        <v>2.6766968019144417</v>
      </c>
      <c r="H72" s="17">
        <v>2.027425942151956</v>
      </c>
      <c r="I72" s="17">
        <v>3.7610599516462799</v>
      </c>
      <c r="J72" s="17">
        <v>2.5625534328634729</v>
      </c>
      <c r="K72" s="17">
        <v>2.1828566293869889</v>
      </c>
      <c r="L72" s="17">
        <v>1.9322345919219561</v>
      </c>
      <c r="M72" s="17">
        <v>5.3122696835419427</v>
      </c>
      <c r="N72" s="5">
        <v>2.9628195060220408</v>
      </c>
      <c r="O72" s="17">
        <v>0</v>
      </c>
      <c r="P72" s="32" t="s">
        <v>305</v>
      </c>
    </row>
    <row r="73" spans="1:16" x14ac:dyDescent="0.3">
      <c r="A73" s="66" t="s">
        <v>88</v>
      </c>
      <c r="B73" s="30" t="s">
        <v>238</v>
      </c>
      <c r="C73" s="17">
        <v>0</v>
      </c>
      <c r="D73" s="17">
        <v>2.4383081531893618</v>
      </c>
      <c r="E73" s="17">
        <v>0</v>
      </c>
      <c r="F73" s="17">
        <v>0</v>
      </c>
      <c r="G73" s="17">
        <v>0</v>
      </c>
      <c r="H73" s="17">
        <v>0</v>
      </c>
      <c r="I73" s="17">
        <v>0</v>
      </c>
      <c r="J73" s="17">
        <v>4.5469698107516496</v>
      </c>
      <c r="K73" s="17">
        <v>3.8886218397762229</v>
      </c>
      <c r="L73" s="17">
        <v>1.8351373762474861</v>
      </c>
      <c r="M73" s="17">
        <v>0</v>
      </c>
      <c r="N73" s="5">
        <v>7.9575667738928733</v>
      </c>
      <c r="O73" s="17">
        <v>2.5213541920976468E-8</v>
      </c>
      <c r="P73" s="32" t="s">
        <v>305</v>
      </c>
    </row>
    <row r="74" spans="1:16" x14ac:dyDescent="0.3">
      <c r="A74" s="66" t="s">
        <v>138</v>
      </c>
      <c r="B74" s="30" t="s">
        <v>242</v>
      </c>
      <c r="C74" s="17">
        <v>15.230636210493286</v>
      </c>
      <c r="D74" s="17">
        <v>14.887932088589073</v>
      </c>
      <c r="E74" s="17">
        <v>21.008839153481919</v>
      </c>
      <c r="F74" s="17">
        <v>18.801178411231263</v>
      </c>
      <c r="G74" s="17">
        <v>24.943293651375996</v>
      </c>
      <c r="H74" s="17">
        <v>34.009444430851481</v>
      </c>
      <c r="I74" s="17">
        <v>25.062232894736937</v>
      </c>
      <c r="J74" s="17">
        <v>17.131831470602087</v>
      </c>
      <c r="K74" s="17">
        <v>15.045077898094208</v>
      </c>
      <c r="L74" s="17">
        <v>10.235782573783125</v>
      </c>
      <c r="M74" s="17">
        <v>17.35884969272491</v>
      </c>
      <c r="N74" s="5">
        <v>20.205379397381034</v>
      </c>
      <c r="O74" s="17">
        <v>0</v>
      </c>
      <c r="P74" s="32" t="s">
        <v>305</v>
      </c>
    </row>
    <row r="75" spans="1:16" x14ac:dyDescent="0.3">
      <c r="A75" s="66" t="s">
        <v>58</v>
      </c>
      <c r="B75" s="30" t="s">
        <v>231</v>
      </c>
      <c r="C75" s="17">
        <v>7.490025756266844</v>
      </c>
      <c r="D75" s="17">
        <v>7.2336475211284386</v>
      </c>
      <c r="E75" s="17">
        <v>4.9029206733595672</v>
      </c>
      <c r="F75" s="17">
        <v>5.131154941398532</v>
      </c>
      <c r="G75" s="17">
        <v>5.7052988769584214</v>
      </c>
      <c r="H75" s="17">
        <v>4.955930080815893</v>
      </c>
      <c r="I75" s="17">
        <v>3.3937591135590846</v>
      </c>
      <c r="J75" s="17">
        <v>3.6568222816627025</v>
      </c>
      <c r="K75" s="17">
        <v>2.7535646541118117</v>
      </c>
      <c r="L75" s="17">
        <v>2.7199357540810953</v>
      </c>
      <c r="M75" s="17">
        <v>5.7280981117580554</v>
      </c>
      <c r="N75" s="5">
        <v>4.7219970308690131</v>
      </c>
      <c r="O75" s="17">
        <v>0</v>
      </c>
      <c r="P75" s="32" t="s">
        <v>305</v>
      </c>
    </row>
    <row r="76" spans="1:16" x14ac:dyDescent="0.3">
      <c r="A76" s="66" t="s">
        <v>131</v>
      </c>
      <c r="B76" s="30" t="s">
        <v>241</v>
      </c>
      <c r="C76" s="17">
        <v>125.14416006822063</v>
      </c>
      <c r="D76" s="17">
        <v>75.06505814461535</v>
      </c>
      <c r="E76" s="17">
        <v>237.74938610041005</v>
      </c>
      <c r="F76" s="17">
        <v>72.072472367670159</v>
      </c>
      <c r="G76" s="17">
        <v>169.79567973883348</v>
      </c>
      <c r="H76" s="17">
        <v>385.39114464817408</v>
      </c>
      <c r="I76" s="17">
        <v>125.98586463668461</v>
      </c>
      <c r="J76" s="17">
        <v>106.09596225087182</v>
      </c>
      <c r="K76" s="17">
        <v>42.379034085989801</v>
      </c>
      <c r="L76" s="17">
        <v>28.951856743283322</v>
      </c>
      <c r="M76" s="17">
        <v>99.046640816212332</v>
      </c>
      <c r="N76" s="5">
        <v>109.706439953946</v>
      </c>
      <c r="O76" s="17">
        <v>0</v>
      </c>
      <c r="P76" s="32" t="s">
        <v>305</v>
      </c>
    </row>
    <row r="77" spans="1:16" x14ac:dyDescent="0.3">
      <c r="A77" s="66" t="s">
        <v>143</v>
      </c>
      <c r="B77" s="30" t="s">
        <v>242</v>
      </c>
      <c r="C77" s="17">
        <v>31.174701796353894</v>
      </c>
      <c r="D77" s="17">
        <v>19.354070965940558</v>
      </c>
      <c r="E77" s="17">
        <v>8.2695438643620882</v>
      </c>
      <c r="F77" s="17">
        <v>18.781500144353476</v>
      </c>
      <c r="G77" s="17">
        <v>30.445001577572135</v>
      </c>
      <c r="H77" s="17">
        <v>18.336941299018804</v>
      </c>
      <c r="I77" s="17">
        <v>16.968795567795418</v>
      </c>
      <c r="J77" s="17">
        <v>9.8156808613051485</v>
      </c>
      <c r="K77" s="17">
        <v>27.004318331779327</v>
      </c>
      <c r="L77" s="17">
        <v>6.2068739057636968</v>
      </c>
      <c r="M77" s="17">
        <v>18.898294826962598</v>
      </c>
      <c r="N77" s="5">
        <v>17.604385440297779</v>
      </c>
      <c r="O77" s="17">
        <v>0</v>
      </c>
      <c r="P77" s="32" t="s">
        <v>305</v>
      </c>
    </row>
    <row r="78" spans="1:16" x14ac:dyDescent="0.3">
      <c r="A78" s="66" t="s">
        <v>299</v>
      </c>
      <c r="B78" s="30" t="s">
        <v>232</v>
      </c>
      <c r="C78" s="17">
        <v>5.1957836327256492</v>
      </c>
      <c r="D78" s="17">
        <v>2.4383081531893618</v>
      </c>
      <c r="E78" s="17">
        <v>2.7895927969114775</v>
      </c>
      <c r="F78" s="17">
        <v>9.4521275236288762</v>
      </c>
      <c r="G78" s="17">
        <v>5.0624482992729645</v>
      </c>
      <c r="H78" s="17">
        <v>6.908266173258518</v>
      </c>
      <c r="I78" s="17">
        <v>6.0283878990852156</v>
      </c>
      <c r="J78" s="17">
        <v>17.682660375145307</v>
      </c>
      <c r="K78" s="17">
        <v>34.997596557986007</v>
      </c>
      <c r="L78" s="17">
        <v>4.1945997171371099</v>
      </c>
      <c r="M78" s="17">
        <v>0.43920339903299521</v>
      </c>
      <c r="N78" s="5">
        <v>5.5977103297957926</v>
      </c>
      <c r="O78" s="17">
        <v>1.4432899320127035E-14</v>
      </c>
      <c r="P78" s="32" t="s">
        <v>305</v>
      </c>
    </row>
    <row r="79" spans="1:16" x14ac:dyDescent="0.3">
      <c r="A79" s="66" t="s">
        <v>174</v>
      </c>
      <c r="B79" s="30" t="s">
        <v>248</v>
      </c>
      <c r="C79" s="17">
        <v>1.8464089789809603</v>
      </c>
      <c r="D79" s="17">
        <v>1.6752367693674679</v>
      </c>
      <c r="E79" s="17">
        <v>1.5047828547880098</v>
      </c>
      <c r="F79" s="17">
        <v>1.159143625134224</v>
      </c>
      <c r="G79" s="17">
        <v>2.1842620257082324</v>
      </c>
      <c r="H79" s="17">
        <v>2.3372183215559783</v>
      </c>
      <c r="I79" s="17">
        <v>2.2208907735245735</v>
      </c>
      <c r="J79" s="17">
        <v>2.2481590238249374</v>
      </c>
      <c r="K79" s="17">
        <v>2.4859634473212466</v>
      </c>
      <c r="L79" s="17">
        <v>2.0239329776664987</v>
      </c>
      <c r="M79" s="17">
        <v>2.1214117269568127</v>
      </c>
      <c r="N79" s="5">
        <v>2.1348105026774564</v>
      </c>
      <c r="O79" s="17">
        <v>0</v>
      </c>
      <c r="P79" s="32" t="s">
        <v>305</v>
      </c>
    </row>
    <row r="80" spans="1:16" x14ac:dyDescent="0.3">
      <c r="A80" s="66" t="s">
        <v>156</v>
      </c>
      <c r="B80" s="30" t="s">
        <v>242</v>
      </c>
      <c r="C80" s="17">
        <v>2.1154261933240139</v>
      </c>
      <c r="D80" s="17">
        <v>1.9506465225514893</v>
      </c>
      <c r="E80" s="17">
        <v>1.5215960710426242</v>
      </c>
      <c r="F80" s="17">
        <v>1.3503039319469821</v>
      </c>
      <c r="G80" s="17">
        <v>4.7249517459881014</v>
      </c>
      <c r="H80" s="17">
        <v>2.9735580484895352</v>
      </c>
      <c r="I80" s="17">
        <v>2.7909203236505631</v>
      </c>
      <c r="J80" s="17">
        <v>6.3994389929097295</v>
      </c>
      <c r="K80" s="17">
        <v>2.5276041958545448</v>
      </c>
      <c r="L80" s="17">
        <v>1.258379915141133</v>
      </c>
      <c r="M80" s="17">
        <v>6.357992062191931</v>
      </c>
      <c r="N80" s="5">
        <v>2.7556636689374283</v>
      </c>
      <c r="O80" s="17">
        <v>1.0508149905774644E-10</v>
      </c>
      <c r="P80" s="32" t="s">
        <v>305</v>
      </c>
    </row>
    <row r="81" spans="1:16" x14ac:dyDescent="0.3">
      <c r="A81" s="66" t="s">
        <v>30</v>
      </c>
      <c r="B81" s="30" t="s">
        <v>264</v>
      </c>
      <c r="C81" s="17">
        <v>3.3401466210379174</v>
      </c>
      <c r="D81" s="17">
        <v>4.0638469219822682</v>
      </c>
      <c r="E81" s="17">
        <v>0</v>
      </c>
      <c r="F81" s="17">
        <v>1.3503039319469821</v>
      </c>
      <c r="G81" s="17">
        <v>6.749931065697286</v>
      </c>
      <c r="H81" s="17">
        <v>6.3075473755838631</v>
      </c>
      <c r="I81" s="17">
        <v>0</v>
      </c>
      <c r="J81" s="17">
        <v>2.0208754714451778</v>
      </c>
      <c r="K81" s="17">
        <v>0</v>
      </c>
      <c r="L81" s="17">
        <v>1.0486499292842775</v>
      </c>
      <c r="M81" s="17">
        <v>0.75292011262799186</v>
      </c>
      <c r="N81" s="5">
        <v>4.2624829738309344</v>
      </c>
      <c r="O81" s="17">
        <v>5.7928421733133284E-5</v>
      </c>
      <c r="P81" s="32" t="s">
        <v>305</v>
      </c>
    </row>
    <row r="82" spans="1:16" x14ac:dyDescent="0.3">
      <c r="A82" s="66" t="s">
        <v>39</v>
      </c>
      <c r="B82" s="30" t="s">
        <v>231</v>
      </c>
      <c r="C82" s="17">
        <v>127.85339010528472</v>
      </c>
      <c r="D82" s="17">
        <v>77.445311341776403</v>
      </c>
      <c r="E82" s="17">
        <v>763.84122766339726</v>
      </c>
      <c r="F82" s="17">
        <v>0</v>
      </c>
      <c r="G82" s="17">
        <v>427.49563416082816</v>
      </c>
      <c r="H82" s="17">
        <v>540.64691790718825</v>
      </c>
      <c r="I82" s="17">
        <v>141.10893156377244</v>
      </c>
      <c r="J82" s="17">
        <v>48.660554115061515</v>
      </c>
      <c r="K82" s="17">
        <v>48.467782610970843</v>
      </c>
      <c r="L82" s="17">
        <v>47.771830111839314</v>
      </c>
      <c r="M82" s="17">
        <v>119.11196181774832</v>
      </c>
      <c r="N82" s="5">
        <v>121.20477043882487</v>
      </c>
      <c r="O82" s="17">
        <v>0</v>
      </c>
      <c r="P82" s="32" t="s">
        <v>305</v>
      </c>
    </row>
    <row r="83" spans="1:16" x14ac:dyDescent="0.3">
      <c r="A83" s="66" t="s">
        <v>16</v>
      </c>
      <c r="B83" s="30" t="s">
        <v>255</v>
      </c>
      <c r="C83" s="17">
        <v>3.0012911667297226</v>
      </c>
      <c r="D83" s="17">
        <v>3.8798236651377893</v>
      </c>
      <c r="E83" s="17">
        <v>3.8564590076425134</v>
      </c>
      <c r="F83" s="17">
        <v>2.0153790029059433</v>
      </c>
      <c r="G83" s="17">
        <v>5.3653298214516898</v>
      </c>
      <c r="H83" s="17">
        <v>6.4680133557846267</v>
      </c>
      <c r="I83" s="17">
        <v>9.558524957108089</v>
      </c>
      <c r="J83" s="17">
        <v>3.856914771721589</v>
      </c>
      <c r="K83" s="17">
        <v>5.8884845002325665</v>
      </c>
      <c r="L83" s="17">
        <v>2.3748836633790993</v>
      </c>
      <c r="M83" s="17">
        <v>5.3062941270925137</v>
      </c>
      <c r="N83" s="5">
        <v>4.6647962251217017</v>
      </c>
      <c r="O83" s="17">
        <v>0</v>
      </c>
      <c r="P83" s="32" t="s">
        <v>305</v>
      </c>
    </row>
    <row r="84" spans="1:16" x14ac:dyDescent="0.3">
      <c r="A84" s="66" t="s">
        <v>23</v>
      </c>
      <c r="B84" s="30" t="s">
        <v>229</v>
      </c>
      <c r="C84" s="17">
        <v>2.2267644140252778</v>
      </c>
      <c r="D84" s="17">
        <v>0</v>
      </c>
      <c r="E84" s="17">
        <v>2.2823941065639359</v>
      </c>
      <c r="F84" s="17">
        <v>0</v>
      </c>
      <c r="G84" s="17">
        <v>0</v>
      </c>
      <c r="H84" s="17">
        <v>3.604312786047922</v>
      </c>
      <c r="I84" s="17">
        <v>1.7861890071363604</v>
      </c>
      <c r="J84" s="17">
        <v>0</v>
      </c>
      <c r="K84" s="17">
        <v>1.5554487359104892</v>
      </c>
      <c r="L84" s="17">
        <v>1.0486499292842777</v>
      </c>
      <c r="M84" s="17">
        <v>1.2548668543799866</v>
      </c>
      <c r="N84" s="5">
        <v>2.1722835514833858</v>
      </c>
      <c r="O84" s="17">
        <v>2.1420854176155135E-2</v>
      </c>
      <c r="P84" s="32" t="s">
        <v>305</v>
      </c>
    </row>
    <row r="85" spans="1:16" x14ac:dyDescent="0.3">
      <c r="A85" s="66" t="s">
        <v>65</v>
      </c>
      <c r="B85" s="30" t="s">
        <v>231</v>
      </c>
      <c r="C85" s="17">
        <v>1.9196244948493775</v>
      </c>
      <c r="D85" s="17">
        <v>1.6994268946471305</v>
      </c>
      <c r="E85" s="17">
        <v>2.0287947613901656</v>
      </c>
      <c r="F85" s="17">
        <v>1.1477583421549347</v>
      </c>
      <c r="G85" s="17">
        <v>2.2716114163404333</v>
      </c>
      <c r="H85" s="17">
        <v>1.8021563930239608</v>
      </c>
      <c r="I85" s="17">
        <v>2.634628785526131</v>
      </c>
      <c r="J85" s="17">
        <v>2.4138234797817399</v>
      </c>
      <c r="K85" s="17">
        <v>1.9720867901722274</v>
      </c>
      <c r="L85" s="17">
        <v>0.89884279652938093</v>
      </c>
      <c r="M85" s="17">
        <v>5.6758593105802468</v>
      </c>
      <c r="N85" s="5">
        <v>2.1906347973626743</v>
      </c>
      <c r="O85" s="17">
        <v>1.4019563288059089E-11</v>
      </c>
      <c r="P85" s="32" t="s">
        <v>305</v>
      </c>
    </row>
    <row r="86" spans="1:16" x14ac:dyDescent="0.3">
      <c r="A86" s="66" t="s">
        <v>116</v>
      </c>
      <c r="B86" s="30" t="s">
        <v>238</v>
      </c>
      <c r="C86" s="17">
        <v>2.8340637996685358</v>
      </c>
      <c r="D86" s="17">
        <v>6.9085397673698568</v>
      </c>
      <c r="E86" s="17">
        <v>1.3231270182979342</v>
      </c>
      <c r="F86" s="17">
        <v>5.1761650724634318</v>
      </c>
      <c r="G86" s="17">
        <v>8.6784827987536541</v>
      </c>
      <c r="H86" s="17">
        <v>1.7420845132564955</v>
      </c>
      <c r="I86" s="17">
        <v>11.312530378530282</v>
      </c>
      <c r="J86" s="17">
        <v>3.536532075029061</v>
      </c>
      <c r="K86" s="17">
        <v>5.5736913036792526</v>
      </c>
      <c r="L86" s="17">
        <v>4.0635184759765748</v>
      </c>
      <c r="M86" s="17">
        <v>4.2306939661953828</v>
      </c>
      <c r="N86" s="5">
        <v>4.102169424641442</v>
      </c>
      <c r="O86" s="17">
        <v>0</v>
      </c>
      <c r="P86" s="32" t="s">
        <v>305</v>
      </c>
    </row>
    <row r="87" spans="1:16" x14ac:dyDescent="0.3">
      <c r="A87" s="66" t="s">
        <v>141</v>
      </c>
      <c r="B87" s="30" t="s">
        <v>242</v>
      </c>
      <c r="C87" s="17">
        <v>1.1133822070126391</v>
      </c>
      <c r="D87" s="17">
        <v>0</v>
      </c>
      <c r="E87" s="17">
        <v>0</v>
      </c>
      <c r="F87" s="17">
        <v>1.3503039319469821</v>
      </c>
      <c r="G87" s="17">
        <v>0</v>
      </c>
      <c r="H87" s="17">
        <v>9.9118601616317861</v>
      </c>
      <c r="I87" s="17">
        <v>6.2516615249772602</v>
      </c>
      <c r="J87" s="17">
        <v>2.6945006285935698</v>
      </c>
      <c r="K87" s="17">
        <v>5.7033120316717945</v>
      </c>
      <c r="L87" s="17">
        <v>1.8351373762474861</v>
      </c>
      <c r="M87" s="17">
        <v>5.7723875301479382</v>
      </c>
      <c r="N87" s="5">
        <v>4.2353964515187181</v>
      </c>
      <c r="O87" s="17">
        <v>5.9412162967120707E-9</v>
      </c>
      <c r="P87" s="32" t="s">
        <v>305</v>
      </c>
    </row>
    <row r="88" spans="1:16" x14ac:dyDescent="0.3">
      <c r="A88" s="66" t="s">
        <v>214</v>
      </c>
      <c r="B88" s="30" t="s">
        <v>250</v>
      </c>
      <c r="C88" s="17">
        <v>4.8246562303881033</v>
      </c>
      <c r="D88" s="17">
        <v>0</v>
      </c>
      <c r="E88" s="17">
        <v>18.259152852511491</v>
      </c>
      <c r="F88" s="17">
        <v>0</v>
      </c>
      <c r="G88" s="17">
        <v>0</v>
      </c>
      <c r="H88" s="17">
        <v>0</v>
      </c>
      <c r="I88" s="17">
        <v>0</v>
      </c>
      <c r="J88" s="17">
        <v>4.3785635214645522</v>
      </c>
      <c r="K88" s="17">
        <v>15.554487359104893</v>
      </c>
      <c r="L88" s="17">
        <v>12.583799151411331</v>
      </c>
      <c r="M88" s="17">
        <v>3.8900872485779581</v>
      </c>
      <c r="N88" s="5">
        <v>9.1680747393901729</v>
      </c>
      <c r="O88" s="17">
        <v>9.1815444136500446E-14</v>
      </c>
      <c r="P88" s="32" t="s">
        <v>305</v>
      </c>
    </row>
    <row r="89" spans="1:16" x14ac:dyDescent="0.3">
      <c r="A89" s="66" t="s">
        <v>180</v>
      </c>
      <c r="B89" s="30" t="s">
        <v>249</v>
      </c>
      <c r="C89" s="17">
        <v>4.785174591841554</v>
      </c>
      <c r="D89" s="17">
        <v>4.4905508487904076</v>
      </c>
      <c r="E89" s="17">
        <v>4.5026822510444999</v>
      </c>
      <c r="F89" s="17">
        <v>3.0490733947189916</v>
      </c>
      <c r="G89" s="17">
        <v>4.1905822032870654</v>
      </c>
      <c r="H89" s="17">
        <v>2.7704792310666861</v>
      </c>
      <c r="I89" s="17">
        <v>3.0905770320846235</v>
      </c>
      <c r="J89" s="17">
        <v>2.8790554661684724</v>
      </c>
      <c r="K89" s="17">
        <v>2.2501151616569213</v>
      </c>
      <c r="L89" s="17">
        <v>2.709012317317717</v>
      </c>
      <c r="M89" s="17">
        <v>5.502108515358402</v>
      </c>
      <c r="N89" s="5">
        <v>3.823536804582035</v>
      </c>
      <c r="O89" s="17">
        <v>0</v>
      </c>
      <c r="P89" s="32" t="s">
        <v>305</v>
      </c>
    </row>
    <row r="90" spans="1:16" x14ac:dyDescent="0.3">
      <c r="A90" s="66" t="s">
        <v>182</v>
      </c>
      <c r="B90" s="30" t="s">
        <v>249</v>
      </c>
      <c r="C90" s="17">
        <v>7.7936754490884734</v>
      </c>
      <c r="D90" s="17">
        <v>0</v>
      </c>
      <c r="E90" s="17">
        <v>11.665569877993452</v>
      </c>
      <c r="F90" s="17">
        <v>3.6008104851919525</v>
      </c>
      <c r="G90" s="17">
        <v>3.7968362244547236</v>
      </c>
      <c r="H90" s="17">
        <v>15.093059791575671</v>
      </c>
      <c r="I90" s="17">
        <v>42.868536171272645</v>
      </c>
      <c r="J90" s="17">
        <v>28.292256600232488</v>
      </c>
      <c r="K90" s="17">
        <v>8.9438302314853129</v>
      </c>
      <c r="L90" s="17">
        <v>9.587656496313393</v>
      </c>
      <c r="M90" s="17">
        <v>0</v>
      </c>
      <c r="N90" s="5">
        <v>13.953026117500979</v>
      </c>
      <c r="O90" s="17">
        <v>0</v>
      </c>
      <c r="P90" s="32" t="s">
        <v>305</v>
      </c>
    </row>
    <row r="91" spans="1:16" x14ac:dyDescent="0.3">
      <c r="A91" s="66" t="s">
        <v>302</v>
      </c>
      <c r="B91" s="30" t="s">
        <v>250</v>
      </c>
      <c r="C91" s="17">
        <v>1.3227361262799728</v>
      </c>
      <c r="D91" s="17">
        <v>1.6594041598094265</v>
      </c>
      <c r="E91" s="17">
        <v>3.1829305567728365</v>
      </c>
      <c r="F91" s="17">
        <v>2.0959941630221812</v>
      </c>
      <c r="G91" s="17">
        <v>3.475212033824346</v>
      </c>
      <c r="H91" s="17">
        <v>6.0340057802141542</v>
      </c>
      <c r="I91" s="17">
        <v>3.3868891558393286</v>
      </c>
      <c r="J91" s="17">
        <v>2.3775005546413852</v>
      </c>
      <c r="K91" s="17">
        <v>4.7181944989284839</v>
      </c>
      <c r="L91" s="17">
        <v>3.707431639753076</v>
      </c>
      <c r="M91" s="17">
        <v>3.5091455249268906</v>
      </c>
      <c r="N91" s="5">
        <v>3.262600066227578</v>
      </c>
      <c r="O91" s="17">
        <v>0</v>
      </c>
      <c r="P91" s="32" t="s">
        <v>305</v>
      </c>
    </row>
    <row r="92" spans="1:16" x14ac:dyDescent="0.3">
      <c r="A92" s="66" t="s">
        <v>72</v>
      </c>
      <c r="B92" s="30" t="s">
        <v>235</v>
      </c>
      <c r="C92" s="17">
        <v>17.321657797562018</v>
      </c>
      <c r="D92" s="17">
        <v>11.792043949887534</v>
      </c>
      <c r="E92" s="17">
        <v>15.465402689285687</v>
      </c>
      <c r="F92" s="17">
        <v>12.152735387522839</v>
      </c>
      <c r="G92" s="17">
        <v>5.6154888697817764</v>
      </c>
      <c r="H92" s="17">
        <v>20.343930416095226</v>
      </c>
      <c r="I92" s="17">
        <v>17.433694076502146</v>
      </c>
      <c r="J92" s="17">
        <v>17.416017083774065</v>
      </c>
      <c r="K92" s="17">
        <v>8.6575251070182713</v>
      </c>
      <c r="L92" s="17">
        <v>8.29041357137063</v>
      </c>
      <c r="M92" s="17">
        <v>19.505336667768916</v>
      </c>
      <c r="N92" s="5">
        <v>14.203146534918755</v>
      </c>
      <c r="O92" s="17">
        <v>0</v>
      </c>
      <c r="P92" s="32" t="s">
        <v>305</v>
      </c>
    </row>
    <row r="93" spans="1:16" x14ac:dyDescent="0.3">
      <c r="A93" s="66" t="s">
        <v>108</v>
      </c>
      <c r="B93" s="30" t="s">
        <v>238</v>
      </c>
      <c r="C93" s="17">
        <v>14.473968691164307</v>
      </c>
      <c r="D93" s="17">
        <v>6.2312319470394799</v>
      </c>
      <c r="E93" s="17">
        <v>0</v>
      </c>
      <c r="F93" s="17">
        <v>5.4012157277879282</v>
      </c>
      <c r="G93" s="17">
        <v>12.937367875919797</v>
      </c>
      <c r="H93" s="17">
        <v>11.714016554655746</v>
      </c>
      <c r="I93" s="17">
        <v>19.201531826715872</v>
      </c>
      <c r="J93" s="17">
        <v>8.083501885780711</v>
      </c>
      <c r="K93" s="17">
        <v>15.165625175127269</v>
      </c>
      <c r="L93" s="17">
        <v>6.5540620580267346</v>
      </c>
      <c r="M93" s="17">
        <v>13.887193188471851</v>
      </c>
      <c r="N93" s="5">
        <v>12.435685836242367</v>
      </c>
      <c r="O93" s="17">
        <v>0</v>
      </c>
      <c r="P93" s="32" t="s">
        <v>305</v>
      </c>
    </row>
    <row r="94" spans="1:16" x14ac:dyDescent="0.3">
      <c r="A94" s="66" t="s">
        <v>111</v>
      </c>
      <c r="B94" s="30" t="s">
        <v>238</v>
      </c>
      <c r="C94" s="17">
        <v>8.907057656101113</v>
      </c>
      <c r="D94" s="17">
        <v>8.9404632283609917</v>
      </c>
      <c r="E94" s="17">
        <v>28.910325349809863</v>
      </c>
      <c r="F94" s="17">
        <v>5.4012157277879282</v>
      </c>
      <c r="G94" s="17">
        <v>16.312333408768446</v>
      </c>
      <c r="H94" s="17">
        <v>20.72479851977555</v>
      </c>
      <c r="I94" s="17">
        <v>17.8618900713636</v>
      </c>
      <c r="J94" s="17">
        <v>5.3890012571871413</v>
      </c>
      <c r="K94" s="17">
        <v>6.2217949436419566</v>
      </c>
      <c r="L94" s="17">
        <v>4.5441496935652026</v>
      </c>
      <c r="M94" s="17">
        <v>0</v>
      </c>
      <c r="N94" s="5">
        <v>11.135234402936121</v>
      </c>
      <c r="O94" s="17">
        <v>0</v>
      </c>
      <c r="P94" s="32" t="s">
        <v>305</v>
      </c>
    </row>
    <row r="95" spans="1:16" ht="16.2" thickBot="1" x14ac:dyDescent="0.35">
      <c r="A95" s="67" t="s">
        <v>41</v>
      </c>
      <c r="B95" s="31" t="s">
        <v>264</v>
      </c>
      <c r="C95" s="28">
        <v>0</v>
      </c>
      <c r="D95" s="28">
        <v>0</v>
      </c>
      <c r="E95" s="28">
        <v>6.0863842841704967</v>
      </c>
      <c r="F95" s="28">
        <v>0</v>
      </c>
      <c r="G95" s="28">
        <v>0</v>
      </c>
      <c r="H95" s="28">
        <v>1.8021563930239608</v>
      </c>
      <c r="I95" s="28">
        <v>0</v>
      </c>
      <c r="J95" s="28">
        <v>9.0939396215032993</v>
      </c>
      <c r="K95" s="28">
        <v>0</v>
      </c>
      <c r="L95" s="28">
        <v>9.4378493635584988</v>
      </c>
      <c r="M95" s="28">
        <v>1.0038934835039892</v>
      </c>
      <c r="N95" s="5">
        <v>6.7777598310294804</v>
      </c>
      <c r="O95" s="28">
        <v>2.7800352687679108E-6</v>
      </c>
      <c r="P95" s="33" t="s">
        <v>305</v>
      </c>
    </row>
  </sheetData>
  <mergeCells count="2">
    <mergeCell ref="C1:M1"/>
    <mergeCell ref="N1:O1"/>
  </mergeCells>
  <conditionalFormatting sqref="A3:B95">
    <cfRule type="cellIs" dxfId="72" priority="12" operator="equal">
      <formula>0</formula>
    </cfRule>
  </conditionalFormatting>
  <conditionalFormatting sqref="P32:P95">
    <cfRule type="containsText" dxfId="71" priority="6" operator="containsText" text="U">
      <formula>NOT(ISERROR(SEARCH("U",P32)))</formula>
    </cfRule>
    <cfRule type="containsText" dxfId="70" priority="7" operator="containsText" text="D">
      <formula>NOT(ISERROR(SEARCH("D",P32)))</formula>
    </cfRule>
    <cfRule type="containsText" dxfId="69" priority="8" operator="containsText" text="D">
      <formula>NOT(ISERROR(SEARCH("D",P32)))</formula>
    </cfRule>
  </conditionalFormatting>
  <conditionalFormatting sqref="P32:P95">
    <cfRule type="duplicateValues" dxfId="68" priority="9"/>
  </conditionalFormatting>
  <conditionalFormatting sqref="P3:P31">
    <cfRule type="containsText" dxfId="67" priority="3" operator="containsText" text="U">
      <formula>NOT(ISERROR(SEARCH("U",P3)))</formula>
    </cfRule>
    <cfRule type="containsText" dxfId="66" priority="4" operator="containsText" text="D">
      <formula>NOT(ISERROR(SEARCH("D",P3)))</formula>
    </cfRule>
    <cfRule type="containsText" dxfId="65" priority="5" operator="containsText" text="D">
      <formula>NOT(ISERROR(SEARCH("D",P3)))</formula>
    </cfRule>
  </conditionalFormatting>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2"/>
  <sheetViews>
    <sheetView workbookViewId="0">
      <selection activeCell="E13" sqref="E13"/>
    </sheetView>
  </sheetViews>
  <sheetFormatPr defaultRowHeight="14.4" x14ac:dyDescent="0.3"/>
  <cols>
    <col min="1" max="1" width="19.44140625" customWidth="1"/>
    <col min="2" max="2" width="12" customWidth="1"/>
    <col min="6" max="6" width="12" bestFit="1" customWidth="1"/>
    <col min="7" max="7" width="23.109375" style="10" customWidth="1"/>
  </cols>
  <sheetData>
    <row r="1" spans="1:7" s="24" customFormat="1" ht="18" x14ac:dyDescent="0.35">
      <c r="A1" s="36" t="s">
        <v>3</v>
      </c>
      <c r="B1" s="156"/>
      <c r="C1" s="157"/>
      <c r="D1" s="157"/>
      <c r="E1" s="157"/>
      <c r="F1" s="157"/>
      <c r="G1" s="158"/>
    </row>
    <row r="2" spans="1:7" s="24" customFormat="1" ht="72" customHeight="1" x14ac:dyDescent="0.35">
      <c r="A2" s="37"/>
      <c r="B2" s="34"/>
      <c r="C2" s="159" t="s">
        <v>352</v>
      </c>
      <c r="D2" s="160"/>
      <c r="E2" s="160"/>
      <c r="F2" s="161"/>
      <c r="G2" s="162" t="s">
        <v>351</v>
      </c>
    </row>
    <row r="3" spans="1:7" s="5" customFormat="1" ht="33.6" customHeight="1" thickBot="1" x14ac:dyDescent="0.35">
      <c r="A3" s="38" t="s">
        <v>261</v>
      </c>
      <c r="B3" s="35" t="s">
        <v>349</v>
      </c>
      <c r="C3" s="39" t="s">
        <v>220</v>
      </c>
      <c r="D3" s="39" t="s">
        <v>221</v>
      </c>
      <c r="E3" s="39" t="s">
        <v>222</v>
      </c>
      <c r="F3" s="40" t="s">
        <v>223</v>
      </c>
      <c r="G3" s="163"/>
    </row>
    <row r="4" spans="1:7" ht="15.6" x14ac:dyDescent="0.3">
      <c r="A4" s="65" t="s">
        <v>6</v>
      </c>
      <c r="B4" s="27" t="s">
        <v>226</v>
      </c>
      <c r="C4" s="27">
        <v>4.8044958490808566E-2</v>
      </c>
      <c r="D4" s="27">
        <v>0.37297180443404016</v>
      </c>
      <c r="E4" s="27">
        <v>0.22875131327974069</v>
      </c>
      <c r="F4" s="27">
        <v>0.14769151487042143</v>
      </c>
      <c r="G4" s="41" t="s">
        <v>306</v>
      </c>
    </row>
    <row r="5" spans="1:7" ht="15.6" x14ac:dyDescent="0.3">
      <c r="A5" s="66" t="s">
        <v>27</v>
      </c>
      <c r="B5" s="17" t="s">
        <v>229</v>
      </c>
      <c r="C5" s="17">
        <v>0.27033909657986066</v>
      </c>
      <c r="D5" s="17">
        <v>0.36414681777868918</v>
      </c>
      <c r="E5" s="17">
        <v>0.61062659043689693</v>
      </c>
      <c r="F5" s="17">
        <v>0.81454108201262743</v>
      </c>
      <c r="G5" s="42" t="s">
        <v>306</v>
      </c>
    </row>
    <row r="6" spans="1:7" ht="15.6" x14ac:dyDescent="0.3">
      <c r="A6" s="66" t="s">
        <v>298</v>
      </c>
      <c r="B6" s="17" t="s">
        <v>264</v>
      </c>
      <c r="C6" s="17">
        <v>2.2274770067269358</v>
      </c>
      <c r="D6" s="17">
        <v>5.4885584975249417E-2</v>
      </c>
      <c r="E6" s="17">
        <v>0.11044313770586793</v>
      </c>
      <c r="F6" s="17">
        <v>1.4165851283666584</v>
      </c>
      <c r="G6" s="42" t="s">
        <v>306</v>
      </c>
    </row>
    <row r="7" spans="1:7" ht="15.6" x14ac:dyDescent="0.3">
      <c r="A7" s="66" t="s">
        <v>81</v>
      </c>
      <c r="B7" s="17" t="s">
        <v>266</v>
      </c>
      <c r="C7" s="17">
        <v>9.2929064449327123E-2</v>
      </c>
      <c r="D7" s="17">
        <v>0.29729173795213304</v>
      </c>
      <c r="E7" s="17">
        <v>0.28336890212462262</v>
      </c>
      <c r="F7" s="17">
        <v>0.1130763160726664</v>
      </c>
      <c r="G7" s="42" t="s">
        <v>306</v>
      </c>
    </row>
    <row r="8" spans="1:7" ht="15.6" x14ac:dyDescent="0.3">
      <c r="A8" s="66" t="s">
        <v>31</v>
      </c>
      <c r="B8" s="17" t="s">
        <v>231</v>
      </c>
      <c r="C8" s="17">
        <v>0.32851004531558486</v>
      </c>
      <c r="D8" s="17">
        <v>0.62335218951164684</v>
      </c>
      <c r="E8" s="17">
        <v>0.29035558334895678</v>
      </c>
      <c r="F8" s="17">
        <v>0.23983910267862385</v>
      </c>
      <c r="G8" s="42" t="s">
        <v>306</v>
      </c>
    </row>
    <row r="9" spans="1:7" ht="15.6" x14ac:dyDescent="0.3">
      <c r="A9" s="66" t="s">
        <v>70</v>
      </c>
      <c r="B9" s="17" t="s">
        <v>231</v>
      </c>
      <c r="C9" s="17">
        <v>0.2170177757554306</v>
      </c>
      <c r="D9" s="17">
        <v>0.87696896352619258</v>
      </c>
      <c r="E9" s="17">
        <v>0.3398191173407703</v>
      </c>
      <c r="F9" s="17">
        <v>0.26916560106562015</v>
      </c>
      <c r="G9" s="42" t="s">
        <v>306</v>
      </c>
    </row>
    <row r="10" spans="1:7" ht="15.6" x14ac:dyDescent="0.3">
      <c r="A10" s="66" t="s">
        <v>61</v>
      </c>
      <c r="B10" s="17" t="s">
        <v>231</v>
      </c>
      <c r="C10" s="17">
        <v>0.20816110436649268</v>
      </c>
      <c r="D10" s="17">
        <v>0.75105281166854643</v>
      </c>
      <c r="E10" s="17">
        <v>0.3425615172350992</v>
      </c>
      <c r="F10" s="17">
        <v>0.20676812081859003</v>
      </c>
      <c r="G10" s="42" t="s">
        <v>306</v>
      </c>
    </row>
    <row r="11" spans="1:7" ht="15.6" x14ac:dyDescent="0.3">
      <c r="A11" s="66" t="s">
        <v>51</v>
      </c>
      <c r="B11" s="17" t="s">
        <v>231</v>
      </c>
      <c r="C11" s="17">
        <v>0.15344324367277959</v>
      </c>
      <c r="D11" s="17">
        <v>8.990931491594574E-2</v>
      </c>
      <c r="E11" s="17">
        <v>8.1101797924900604E-2</v>
      </c>
      <c r="F11" s="17">
        <v>3.2007449043125392E-2</v>
      </c>
      <c r="G11" s="42" t="s">
        <v>306</v>
      </c>
    </row>
    <row r="12" spans="1:7" ht="15.6" x14ac:dyDescent="0.3">
      <c r="A12" s="66" t="s">
        <v>57</v>
      </c>
      <c r="B12" s="17" t="s">
        <v>231</v>
      </c>
      <c r="C12" s="17">
        <v>0.14868650311892342</v>
      </c>
      <c r="D12" s="17">
        <v>3.0042112466741866</v>
      </c>
      <c r="E12" s="17">
        <v>0.65489701824357216</v>
      </c>
      <c r="F12" s="17">
        <v>0.15507609061394254</v>
      </c>
      <c r="G12" s="42" t="s">
        <v>306</v>
      </c>
    </row>
    <row r="13" spans="1:7" ht="15.6" x14ac:dyDescent="0.3">
      <c r="A13" s="66" t="s">
        <v>65</v>
      </c>
      <c r="B13" s="17" t="s">
        <v>231</v>
      </c>
      <c r="C13" s="17">
        <v>4.7202064482197888E-2</v>
      </c>
      <c r="D13" s="17">
        <v>0.28611535682611294</v>
      </c>
      <c r="E13" s="17">
        <v>1.0555116777552078</v>
      </c>
      <c r="F13" s="17">
        <v>2.9538302974084285</v>
      </c>
      <c r="G13" s="42" t="s">
        <v>306</v>
      </c>
    </row>
    <row r="14" spans="1:7" ht="15.6" x14ac:dyDescent="0.3">
      <c r="A14" s="66" t="s">
        <v>79</v>
      </c>
      <c r="B14" s="17" t="s">
        <v>265</v>
      </c>
      <c r="C14" s="17">
        <v>0.32900843243336236</v>
      </c>
      <c r="D14" s="17">
        <v>0.47300347288061662</v>
      </c>
      <c r="E14" s="17">
        <v>0.40301354968835212</v>
      </c>
      <c r="F14" s="17">
        <v>0.54111657150396963</v>
      </c>
      <c r="G14" s="42" t="s">
        <v>306</v>
      </c>
    </row>
    <row r="15" spans="1:7" ht="15.6" x14ac:dyDescent="0.3">
      <c r="A15" s="66" t="s">
        <v>393</v>
      </c>
      <c r="B15" s="17" t="s">
        <v>267</v>
      </c>
      <c r="C15" s="17">
        <v>8.2603612843846333E-2</v>
      </c>
      <c r="D15" s="17">
        <v>0.83450312407616278</v>
      </c>
      <c r="E15" s="17">
        <v>0.4198057809253668</v>
      </c>
      <c r="F15" s="17">
        <v>0.25846015102323755</v>
      </c>
      <c r="G15" s="42" t="s">
        <v>306</v>
      </c>
    </row>
    <row r="16" spans="1:7" ht="15.6" x14ac:dyDescent="0.3">
      <c r="A16" s="66" t="s">
        <v>87</v>
      </c>
      <c r="B16" s="17" t="s">
        <v>267</v>
      </c>
      <c r="C16" s="17">
        <v>0.10716144368931414</v>
      </c>
      <c r="D16" s="17">
        <v>1.1096636136364113</v>
      </c>
      <c r="E16" s="17">
        <v>0.53553602323452187</v>
      </c>
      <c r="F16" s="17">
        <v>0.11176655179383245</v>
      </c>
      <c r="G16" s="42" t="s">
        <v>306</v>
      </c>
    </row>
    <row r="17" spans="1:7" ht="15.6" x14ac:dyDescent="0.3">
      <c r="A17" s="66" t="s">
        <v>110</v>
      </c>
      <c r="B17" s="17" t="s">
        <v>240</v>
      </c>
      <c r="C17" s="17">
        <v>2.5772327207280052</v>
      </c>
      <c r="D17" s="17">
        <v>0.76106684915746048</v>
      </c>
      <c r="E17" s="17">
        <v>0.36271219471951682</v>
      </c>
      <c r="F17" s="17">
        <v>1.2406087249115403</v>
      </c>
      <c r="G17" s="42" t="s">
        <v>306</v>
      </c>
    </row>
    <row r="18" spans="1:7" ht="15.6" x14ac:dyDescent="0.3">
      <c r="A18" s="66" t="s">
        <v>386</v>
      </c>
      <c r="B18" s="17" t="s">
        <v>242</v>
      </c>
      <c r="C18" s="17">
        <v>0.23232266112331779</v>
      </c>
      <c r="D18" s="17">
        <v>0.4537610737164135</v>
      </c>
      <c r="E18" s="17">
        <v>0.45653878675633636</v>
      </c>
      <c r="F18" s="17">
        <v>0.14538383495057111</v>
      </c>
      <c r="G18" s="42" t="s">
        <v>306</v>
      </c>
    </row>
    <row r="19" spans="1:7" ht="15.6" x14ac:dyDescent="0.3">
      <c r="A19" s="66" t="s">
        <v>156</v>
      </c>
      <c r="B19" s="17" t="s">
        <v>242</v>
      </c>
      <c r="C19" s="17">
        <v>9.011303219328691E-2</v>
      </c>
      <c r="D19" s="17">
        <v>0.36414681777868918</v>
      </c>
      <c r="E19" s="17">
        <v>0.1831879771310691</v>
      </c>
      <c r="F19" s="17">
        <v>2.3496377365748864</v>
      </c>
      <c r="G19" s="42" t="s">
        <v>306</v>
      </c>
    </row>
    <row r="20" spans="1:7" ht="15.6" x14ac:dyDescent="0.3">
      <c r="A20" s="66" t="s">
        <v>162</v>
      </c>
      <c r="B20" s="17" t="s">
        <v>242</v>
      </c>
      <c r="C20" s="17">
        <v>2.2275131553396763E-2</v>
      </c>
      <c r="D20" s="17">
        <v>0.46132082814097997</v>
      </c>
      <c r="E20" s="17">
        <v>0.58867147707287393</v>
      </c>
      <c r="F20" s="17">
        <v>0.27878847750821129</v>
      </c>
      <c r="G20" s="42" t="s">
        <v>306</v>
      </c>
    </row>
    <row r="21" spans="1:7" ht="15.6" x14ac:dyDescent="0.3">
      <c r="A21" s="66" t="s">
        <v>176</v>
      </c>
      <c r="B21" s="17" t="s">
        <v>243</v>
      </c>
      <c r="C21" s="17">
        <v>0.33041445137538533</v>
      </c>
      <c r="D21" s="17">
        <v>0.22253416642031015</v>
      </c>
      <c r="E21" s="17">
        <v>0.6156273533333334</v>
      </c>
      <c r="F21" s="17">
        <v>0.6156273533333334</v>
      </c>
      <c r="G21" s="42" t="s">
        <v>306</v>
      </c>
    </row>
    <row r="22" spans="1:7" ht="15.6" x14ac:dyDescent="0.3">
      <c r="A22" s="66" t="s">
        <v>142</v>
      </c>
      <c r="B22" s="17" t="s">
        <v>243</v>
      </c>
      <c r="C22" s="17">
        <v>1.3216578055015419E-2</v>
      </c>
      <c r="D22" s="17">
        <v>0.6676024992609304</v>
      </c>
      <c r="E22" s="17">
        <v>0.48361625962602256</v>
      </c>
      <c r="F22" s="17">
        <v>0.48245894857671012</v>
      </c>
      <c r="G22" s="42" t="s">
        <v>306</v>
      </c>
    </row>
    <row r="23" spans="1:7" ht="15.6" x14ac:dyDescent="0.3">
      <c r="A23" s="66" t="s">
        <v>161</v>
      </c>
      <c r="B23" s="17" t="s">
        <v>259</v>
      </c>
      <c r="C23" s="17">
        <v>0.35401548361648427</v>
      </c>
      <c r="D23" s="17">
        <v>0.2622724104239369</v>
      </c>
      <c r="E23" s="17">
        <v>0.40781133004178483</v>
      </c>
      <c r="F23" s="17">
        <v>0.17230676734882505</v>
      </c>
      <c r="G23" s="42" t="s">
        <v>306</v>
      </c>
    </row>
    <row r="24" spans="1:7" ht="15.6" x14ac:dyDescent="0.3">
      <c r="A24" s="66" t="s">
        <v>190</v>
      </c>
      <c r="B24" s="17" t="s">
        <v>268</v>
      </c>
      <c r="C24" s="17">
        <v>0.30100583528438246</v>
      </c>
      <c r="D24" s="17">
        <v>0.67634075186905762</v>
      </c>
      <c r="E24" s="17">
        <v>0.80180706220719267</v>
      </c>
      <c r="F24" s="17">
        <v>0.34641779404161671</v>
      </c>
      <c r="G24" s="42" t="s">
        <v>306</v>
      </c>
    </row>
    <row r="25" spans="1:7" ht="15.6" x14ac:dyDescent="0.3">
      <c r="A25" s="66" t="s">
        <v>172</v>
      </c>
      <c r="B25" s="17" t="s">
        <v>247</v>
      </c>
      <c r="C25" s="17">
        <v>3.2215409009100071</v>
      </c>
      <c r="D25" s="17">
        <v>0.25035093722284896</v>
      </c>
      <c r="E25" s="17">
        <v>0.50376693711044018</v>
      </c>
      <c r="F25" s="17">
        <v>0.51692030204647543</v>
      </c>
      <c r="G25" s="42" t="s">
        <v>306</v>
      </c>
    </row>
    <row r="26" spans="1:7" ht="15.6" x14ac:dyDescent="0.3">
      <c r="A26" s="66" t="s">
        <v>215</v>
      </c>
      <c r="B26" s="17" t="s">
        <v>250</v>
      </c>
      <c r="C26" s="17">
        <v>0.24702910087055621</v>
      </c>
      <c r="D26" s="17">
        <v>0.82449961659512383</v>
      </c>
      <c r="E26" s="17">
        <v>0.68969984449820532</v>
      </c>
      <c r="F26" s="17">
        <v>0.73379853602811929</v>
      </c>
      <c r="G26" s="42" t="s">
        <v>306</v>
      </c>
    </row>
    <row r="27" spans="1:7" ht="15.6" x14ac:dyDescent="0.3">
      <c r="A27" s="66" t="s">
        <v>206</v>
      </c>
      <c r="B27" s="17" t="s">
        <v>252</v>
      </c>
      <c r="C27" s="17">
        <v>1.6472132208272885</v>
      </c>
      <c r="D27" s="17">
        <v>0.85413849170148437</v>
      </c>
      <c r="E27" s="17">
        <v>0.47413358786864956</v>
      </c>
      <c r="F27" s="17">
        <v>0.62334507011486695</v>
      </c>
      <c r="G27" s="42" t="s">
        <v>306</v>
      </c>
    </row>
    <row r="28" spans="1:7" ht="15.6" x14ac:dyDescent="0.3">
      <c r="A28" s="66" t="s">
        <v>127</v>
      </c>
      <c r="B28" s="17" t="s">
        <v>238</v>
      </c>
      <c r="C28" s="17">
        <v>0.34478029708735858</v>
      </c>
      <c r="D28" s="17">
        <v>0.29026195620040451</v>
      </c>
      <c r="E28" s="17">
        <v>0.40155335566774214</v>
      </c>
      <c r="F28" s="17">
        <v>0.10488238012537174</v>
      </c>
      <c r="G28" s="42" t="s">
        <v>306</v>
      </c>
    </row>
    <row r="29" spans="1:7" ht="15.6" x14ac:dyDescent="0.3">
      <c r="A29" s="66" t="s">
        <v>106</v>
      </c>
      <c r="B29" s="17" t="s">
        <v>234</v>
      </c>
      <c r="C29" s="17">
        <v>0.18753252645629975</v>
      </c>
      <c r="D29" s="17">
        <v>1.0284687150776495</v>
      </c>
      <c r="E29" s="17">
        <v>1.7155306507004178</v>
      </c>
      <c r="F29" s="17">
        <v>2.0397395702374426</v>
      </c>
      <c r="G29" s="42" t="s">
        <v>306</v>
      </c>
    </row>
    <row r="30" spans="1:7" ht="15.6" x14ac:dyDescent="0.3">
      <c r="A30" s="66" t="s">
        <v>15</v>
      </c>
      <c r="B30" s="17" t="s">
        <v>227</v>
      </c>
      <c r="C30" s="17">
        <v>0.21683448371509656</v>
      </c>
      <c r="D30" s="17">
        <v>0.97010988173853951</v>
      </c>
      <c r="E30" s="17">
        <v>0.58772809329551345</v>
      </c>
      <c r="F30" s="17">
        <v>0.1292300755116188</v>
      </c>
      <c r="G30" s="42" t="s">
        <v>306</v>
      </c>
    </row>
    <row r="31" spans="1:7" ht="15.6" x14ac:dyDescent="0.3">
      <c r="A31" s="66" t="s">
        <v>10</v>
      </c>
      <c r="B31" s="17" t="s">
        <v>227</v>
      </c>
      <c r="C31" s="17">
        <v>0.37171625779730855</v>
      </c>
      <c r="D31" s="17">
        <v>0.32858560510498919</v>
      </c>
      <c r="E31" s="17">
        <v>0.48802422032573889</v>
      </c>
      <c r="F31" s="17">
        <v>0.19384511326742815</v>
      </c>
      <c r="G31" s="42" t="s">
        <v>306</v>
      </c>
    </row>
    <row r="32" spans="1:7" ht="15.6" x14ac:dyDescent="0.3">
      <c r="A32" s="66" t="s">
        <v>372</v>
      </c>
      <c r="B32" s="17" t="s">
        <v>227</v>
      </c>
      <c r="C32" s="17">
        <v>0.17239014854367929</v>
      </c>
      <c r="D32" s="17">
        <v>0.65308940145091021</v>
      </c>
      <c r="E32" s="17">
        <v>0.43805820618299146</v>
      </c>
      <c r="F32" s="17">
        <v>8.9899182964604335E-2</v>
      </c>
      <c r="G32" s="42" t="s">
        <v>306</v>
      </c>
    </row>
    <row r="33" spans="1:7" ht="15.6" x14ac:dyDescent="0.3">
      <c r="A33" s="66" t="s">
        <v>180</v>
      </c>
      <c r="B33" s="17" t="s">
        <v>249</v>
      </c>
      <c r="C33" s="17">
        <v>0.13805617745489637</v>
      </c>
      <c r="D33" s="17">
        <v>0.59135820268795491</v>
      </c>
      <c r="E33" s="17">
        <v>1.0496313898568501</v>
      </c>
      <c r="F33" s="17">
        <v>2.0014462948317568</v>
      </c>
      <c r="G33" s="42" t="s">
        <v>306</v>
      </c>
    </row>
    <row r="34" spans="1:7" ht="15.6" x14ac:dyDescent="0.3">
      <c r="A34" s="66" t="s">
        <v>187</v>
      </c>
      <c r="B34" s="17" t="s">
        <v>249</v>
      </c>
      <c r="C34" s="17">
        <v>0.19369123011660516</v>
      </c>
      <c r="D34" s="17">
        <v>0.2877596979572975</v>
      </c>
      <c r="E34" s="17">
        <v>0.24319783170848838</v>
      </c>
      <c r="F34" s="17">
        <v>0.81994254807371902</v>
      </c>
      <c r="G34" s="42" t="s">
        <v>306</v>
      </c>
    </row>
    <row r="35" spans="1:7" ht="15.6" x14ac:dyDescent="0.3">
      <c r="A35" s="66" t="s">
        <v>390</v>
      </c>
      <c r="B35" s="17" t="s">
        <v>249</v>
      </c>
      <c r="C35" s="17">
        <v>7.4111652644946194E-2</v>
      </c>
      <c r="D35" s="17">
        <v>1.871782708208216E-2</v>
      </c>
      <c r="E35" s="17">
        <v>9.4162044319708472E-3</v>
      </c>
      <c r="F35" s="17">
        <v>0.16783091057943922</v>
      </c>
      <c r="G35" s="42" t="s">
        <v>306</v>
      </c>
    </row>
    <row r="36" spans="1:7" ht="15.6" x14ac:dyDescent="0.3">
      <c r="A36" s="66" t="s">
        <v>86</v>
      </c>
      <c r="B36" s="17" t="s">
        <v>232</v>
      </c>
      <c r="C36" s="17">
        <v>0.29132432325500984</v>
      </c>
      <c r="D36" s="17">
        <v>1.0101332958929399</v>
      </c>
      <c r="E36" s="17">
        <v>0.87704380831929685</v>
      </c>
      <c r="F36" s="17">
        <v>0.32701807402192962</v>
      </c>
      <c r="G36" s="42" t="s">
        <v>306</v>
      </c>
    </row>
    <row r="37" spans="1:7" ht="15.6" x14ac:dyDescent="0.3">
      <c r="A37" s="66" t="s">
        <v>299</v>
      </c>
      <c r="B37" s="17" t="s">
        <v>232</v>
      </c>
      <c r="C37" s="17">
        <v>0.92555155716095072</v>
      </c>
      <c r="D37" s="17">
        <v>0.29609555699629603</v>
      </c>
      <c r="E37" s="17">
        <v>3.1358748999284862E-2</v>
      </c>
      <c r="F37" s="17">
        <v>4.8266289856641317E-2</v>
      </c>
      <c r="G37" s="42" t="s">
        <v>306</v>
      </c>
    </row>
    <row r="38" spans="1:7" ht="15.6" x14ac:dyDescent="0.3">
      <c r="A38" s="66" t="s">
        <v>71</v>
      </c>
      <c r="B38" s="17" t="s">
        <v>266</v>
      </c>
      <c r="C38" s="17">
        <v>0.30241322668255594</v>
      </c>
      <c r="D38" s="17">
        <v>0.95897138665023474</v>
      </c>
      <c r="E38" s="17">
        <v>0.60622800906510588</v>
      </c>
      <c r="F38" s="17">
        <v>0.37673852522031237</v>
      </c>
      <c r="G38" s="42" t="s">
        <v>306</v>
      </c>
    </row>
    <row r="39" spans="1:7" ht="15.6" x14ac:dyDescent="0.3">
      <c r="A39" s="66" t="s">
        <v>78</v>
      </c>
      <c r="B39" s="17" t="s">
        <v>232</v>
      </c>
      <c r="C39" s="17">
        <v>0.21480223777286481</v>
      </c>
      <c r="D39" s="17">
        <v>1.6295208120628384</v>
      </c>
      <c r="E39" s="17">
        <v>0.68704596194386081</v>
      </c>
      <c r="F39" s="17">
        <v>0.16237257996688484</v>
      </c>
      <c r="G39" s="42" t="s">
        <v>306</v>
      </c>
    </row>
    <row r="40" spans="1:7" ht="15.6" x14ac:dyDescent="0.3">
      <c r="A40" s="66" t="s">
        <v>418</v>
      </c>
      <c r="B40" s="17" t="s">
        <v>232</v>
      </c>
      <c r="C40" s="17">
        <v>0.2703390965798606</v>
      </c>
      <c r="D40" s="17">
        <v>0.86484869222438698</v>
      </c>
      <c r="E40" s="17">
        <v>1.2365188456347167</v>
      </c>
      <c r="F40" s="17">
        <v>1.0808333588244479</v>
      </c>
      <c r="G40" s="42" t="s">
        <v>306</v>
      </c>
    </row>
    <row r="41" spans="1:7" ht="15.6" x14ac:dyDescent="0.3">
      <c r="A41" s="66" t="s">
        <v>134</v>
      </c>
      <c r="B41" s="17" t="s">
        <v>241</v>
      </c>
      <c r="C41" s="17">
        <v>0.26199075027312557</v>
      </c>
      <c r="D41" s="17">
        <v>0.52218976142804041</v>
      </c>
      <c r="E41" s="17">
        <v>1.8455439971253038</v>
      </c>
      <c r="F41" s="17">
        <v>1.9359862538498098</v>
      </c>
      <c r="G41" s="42" t="s">
        <v>306</v>
      </c>
    </row>
    <row r="42" spans="1:7" ht="15.6" x14ac:dyDescent="0.3">
      <c r="A42" s="66" t="s">
        <v>175</v>
      </c>
      <c r="B42" s="17" t="s">
        <v>241</v>
      </c>
      <c r="C42" s="17">
        <v>0.33326285181827647</v>
      </c>
      <c r="D42" s="17">
        <v>0.97550537607523846</v>
      </c>
      <c r="E42" s="17">
        <v>0.74696476881892848</v>
      </c>
      <c r="F42" s="17">
        <v>2.2904916832059325</v>
      </c>
      <c r="G42" s="42" t="s">
        <v>306</v>
      </c>
    </row>
    <row r="43" spans="1:7" ht="15.6" x14ac:dyDescent="0.3">
      <c r="A43" s="66" t="s">
        <v>296</v>
      </c>
      <c r="B43" s="17" t="s">
        <v>228</v>
      </c>
      <c r="C43" s="17">
        <v>18.208890522014922</v>
      </c>
      <c r="D43" s="17">
        <v>0.53015492588367996</v>
      </c>
      <c r="E43" s="17">
        <v>0.37253353332536748</v>
      </c>
      <c r="F43" s="17">
        <v>1.5637925103926973</v>
      </c>
      <c r="G43" s="42" t="s">
        <v>306</v>
      </c>
    </row>
    <row r="44" spans="1:7" ht="15.6" x14ac:dyDescent="0.3">
      <c r="A44" s="66" t="s">
        <v>394</v>
      </c>
      <c r="B44" s="17" t="s">
        <v>403</v>
      </c>
      <c r="C44" s="17">
        <v>0.3065701095235534</v>
      </c>
      <c r="D44" s="17">
        <v>1.0323749988571087</v>
      </c>
      <c r="E44" s="17">
        <v>1.3814639718698669</v>
      </c>
      <c r="F44" s="17">
        <v>1.3642432713803878</v>
      </c>
      <c r="G44" s="42" t="s">
        <v>306</v>
      </c>
    </row>
    <row r="45" spans="1:7" ht="15.6" x14ac:dyDescent="0.3">
      <c r="A45" s="66" t="s">
        <v>18</v>
      </c>
      <c r="B45" s="17" t="s">
        <v>228</v>
      </c>
      <c r="C45" s="17">
        <v>0.57187116584201303</v>
      </c>
      <c r="D45" s="17">
        <v>3.8515528803515206E-2</v>
      </c>
      <c r="E45" s="17">
        <v>0.19375651427324622</v>
      </c>
      <c r="F45" s="17">
        <v>2.3645334928846156</v>
      </c>
      <c r="G45" s="42" t="s">
        <v>306</v>
      </c>
    </row>
    <row r="46" spans="1:7" ht="15.6" x14ac:dyDescent="0.3">
      <c r="A46" s="66" t="s">
        <v>26</v>
      </c>
      <c r="B46" s="17" t="s">
        <v>229</v>
      </c>
      <c r="C46" s="17">
        <v>0.51598969118895788</v>
      </c>
      <c r="D46" s="17">
        <v>0.77277275599381678</v>
      </c>
      <c r="E46" s="17">
        <v>0.35424706993154242</v>
      </c>
      <c r="F46" s="17">
        <v>0.21715373419303977</v>
      </c>
      <c r="G46" s="42" t="s">
        <v>306</v>
      </c>
    </row>
    <row r="47" spans="1:7" ht="15.6" x14ac:dyDescent="0.3">
      <c r="A47" s="66" t="s">
        <v>38</v>
      </c>
      <c r="B47" s="17" t="s">
        <v>231</v>
      </c>
      <c r="C47" s="17">
        <v>0.80538522522750144</v>
      </c>
      <c r="D47" s="17">
        <v>0.31293867152856109</v>
      </c>
      <c r="E47" s="17">
        <v>0.31485433569402516</v>
      </c>
      <c r="F47" s="17">
        <v>0.58153533980228433</v>
      </c>
      <c r="G47" s="42" t="s">
        <v>306</v>
      </c>
    </row>
    <row r="48" spans="1:7" ht="15.6" x14ac:dyDescent="0.3">
      <c r="A48" s="66" t="s">
        <v>44</v>
      </c>
      <c r="B48" s="17" t="s">
        <v>231</v>
      </c>
      <c r="C48" s="17">
        <v>9.877564541270055E-2</v>
      </c>
      <c r="D48" s="17">
        <v>1.4469276060754512</v>
      </c>
      <c r="E48" s="17">
        <v>3.5641633249703846</v>
      </c>
      <c r="F48" s="17">
        <v>1.5453057894117401</v>
      </c>
      <c r="G48" s="42" t="s">
        <v>306</v>
      </c>
    </row>
    <row r="49" spans="1:7" ht="15.6" x14ac:dyDescent="0.3">
      <c r="A49" s="66" t="s">
        <v>170</v>
      </c>
      <c r="B49" s="17" t="s">
        <v>243</v>
      </c>
      <c r="C49" s="17">
        <v>0.40117118064830692</v>
      </c>
      <c r="D49" s="17">
        <v>9.0500142335961112E-2</v>
      </c>
      <c r="E49" s="17">
        <v>0.16924193761470588</v>
      </c>
      <c r="F49" s="17">
        <v>0.15334963773873828</v>
      </c>
      <c r="G49" s="42" t="s">
        <v>306</v>
      </c>
    </row>
    <row r="50" spans="1:7" ht="15.6" x14ac:dyDescent="0.3">
      <c r="A50" s="66" t="s">
        <v>91</v>
      </c>
      <c r="B50" s="17" t="s">
        <v>234</v>
      </c>
      <c r="C50" s="17">
        <v>0.64430818018200131</v>
      </c>
      <c r="D50" s="17">
        <v>0.35049131211198842</v>
      </c>
      <c r="E50" s="17">
        <v>0.100753387422088</v>
      </c>
      <c r="F50" s="17">
        <v>0.15507609061394254</v>
      </c>
      <c r="G50" s="42" t="s">
        <v>306</v>
      </c>
    </row>
    <row r="51" spans="1:7" ht="15.6" x14ac:dyDescent="0.3">
      <c r="A51" s="66" t="s">
        <v>384</v>
      </c>
      <c r="B51" s="17" t="s">
        <v>239</v>
      </c>
      <c r="C51" s="17">
        <v>0.84255685100723243</v>
      </c>
      <c r="D51" s="17">
        <v>0.60084224933483732</v>
      </c>
      <c r="E51" s="17">
        <v>0.20150677484417601</v>
      </c>
      <c r="F51" s="17">
        <v>0.36184421143253259</v>
      </c>
      <c r="G51" s="42" t="s">
        <v>306</v>
      </c>
    </row>
    <row r="52" spans="1:7" ht="15.6" x14ac:dyDescent="0.3">
      <c r="A52" s="66" t="s">
        <v>103</v>
      </c>
      <c r="B52" s="17" t="s">
        <v>240</v>
      </c>
      <c r="C52" s="17">
        <v>0.95497835336544279</v>
      </c>
      <c r="D52" s="17">
        <v>0.27477541890312679</v>
      </c>
      <c r="E52" s="17">
        <v>0.38089695244935712</v>
      </c>
      <c r="F52" s="17">
        <v>1.2607812245035975E-2</v>
      </c>
      <c r="G52" s="42" t="s">
        <v>306</v>
      </c>
    </row>
    <row r="53" spans="1:7" ht="15.6" x14ac:dyDescent="0.3">
      <c r="A53" s="66" t="s">
        <v>119</v>
      </c>
      <c r="B53" s="17" t="s">
        <v>240</v>
      </c>
      <c r="C53" s="17">
        <v>1.0307613615996232</v>
      </c>
      <c r="D53" s="17">
        <v>0.28944227957990498</v>
      </c>
      <c r="E53" s="17">
        <v>0.28117224396861767</v>
      </c>
      <c r="F53" s="17">
        <v>4.8085609492695344E-2</v>
      </c>
      <c r="G53" s="42" t="s">
        <v>306</v>
      </c>
    </row>
    <row r="54" spans="1:7" ht="15.6" x14ac:dyDescent="0.3">
      <c r="A54" s="66" t="s">
        <v>196</v>
      </c>
      <c r="B54" s="17" t="s">
        <v>259</v>
      </c>
      <c r="C54" s="17">
        <v>0.81502231339261721</v>
      </c>
      <c r="D54" s="17">
        <v>0.3338012496304652</v>
      </c>
      <c r="E54" s="17">
        <v>0.26867569979223471</v>
      </c>
      <c r="F54" s="17">
        <v>0.18379388517208006</v>
      </c>
      <c r="G54" s="42" t="s">
        <v>306</v>
      </c>
    </row>
    <row r="55" spans="1:7" ht="15.6" x14ac:dyDescent="0.3">
      <c r="A55" s="66" t="s">
        <v>213</v>
      </c>
      <c r="B55" s="17" t="s">
        <v>252</v>
      </c>
      <c r="C55" s="17">
        <v>0.61677364256738587</v>
      </c>
      <c r="D55" s="17">
        <v>0.42281491619858919</v>
      </c>
      <c r="E55" s="17">
        <v>0.42540319133770499</v>
      </c>
      <c r="F55" s="17">
        <v>0.32163929905114008</v>
      </c>
      <c r="G55" s="42" t="s">
        <v>306</v>
      </c>
    </row>
    <row r="56" spans="1:7" ht="15.6" x14ac:dyDescent="0.3">
      <c r="A56" s="66" t="s">
        <v>159</v>
      </c>
      <c r="B56" s="17" t="s">
        <v>241</v>
      </c>
      <c r="C56" s="17">
        <v>0.73068795818442356</v>
      </c>
      <c r="D56" s="17">
        <v>0.28039304968959078</v>
      </c>
      <c r="E56" s="17">
        <v>0.38574154041599418</v>
      </c>
      <c r="F56" s="17">
        <v>0.67938096840393869</v>
      </c>
      <c r="G56" s="42" t="s">
        <v>306</v>
      </c>
    </row>
    <row r="57" spans="1:7" ht="15.6" x14ac:dyDescent="0.3">
      <c r="A57" s="66" t="s">
        <v>77</v>
      </c>
      <c r="B57" s="17" t="s">
        <v>236</v>
      </c>
      <c r="C57" s="17">
        <v>0.97730003328806414</v>
      </c>
      <c r="D57" s="17">
        <v>1.0961657404744694</v>
      </c>
      <c r="E57" s="17">
        <v>0.42130892182893598</v>
      </c>
      <c r="F57" s="17">
        <v>0.26110424463984361</v>
      </c>
      <c r="G57" s="42" t="s">
        <v>306</v>
      </c>
    </row>
    <row r="58" spans="1:7" ht="15.6" x14ac:dyDescent="0.3">
      <c r="A58" s="66" t="s">
        <v>398</v>
      </c>
      <c r="B58" s="17" t="s">
        <v>404</v>
      </c>
      <c r="C58" s="17">
        <v>0.79299468330092482</v>
      </c>
      <c r="D58" s="17">
        <v>0.26704099970437217</v>
      </c>
      <c r="E58" s="17">
        <v>0.60452032453252813</v>
      </c>
      <c r="F58" s="17">
        <v>0.48245894857671012</v>
      </c>
      <c r="G58" s="42" t="s">
        <v>306</v>
      </c>
    </row>
    <row r="59" spans="1:7" ht="15.6" x14ac:dyDescent="0.3">
      <c r="A59" s="66" t="s">
        <v>139</v>
      </c>
      <c r="B59" s="17" t="s">
        <v>240</v>
      </c>
      <c r="C59" s="17">
        <v>0.60907724169197541</v>
      </c>
      <c r="D59" s="17">
        <v>8.4455737858310481E-2</v>
      </c>
      <c r="E59" s="17">
        <v>0.54625330530047722</v>
      </c>
      <c r="F59" s="17">
        <v>0.12455910892686146</v>
      </c>
      <c r="G59" s="42" t="s">
        <v>306</v>
      </c>
    </row>
    <row r="60" spans="1:7" ht="15.6" x14ac:dyDescent="0.3">
      <c r="A60" s="66" t="s">
        <v>168</v>
      </c>
      <c r="B60" s="17" t="s">
        <v>247</v>
      </c>
      <c r="C60" s="17">
        <v>1.3564382740673713</v>
      </c>
      <c r="D60" s="17">
        <v>0.39529095350976146</v>
      </c>
      <c r="E60" s="17">
        <v>0.45073883846723595</v>
      </c>
      <c r="F60" s="17">
        <v>0.5169203020464751</v>
      </c>
      <c r="G60" s="42" t="s">
        <v>306</v>
      </c>
    </row>
    <row r="61" spans="1:7" ht="15.6" x14ac:dyDescent="0.3">
      <c r="A61" s="66" t="s">
        <v>158</v>
      </c>
      <c r="B61" s="17" t="s">
        <v>245</v>
      </c>
      <c r="C61" s="17">
        <v>0.55249629574244752</v>
      </c>
      <c r="D61" s="17">
        <v>0.36116200779689672</v>
      </c>
      <c r="E61" s="17">
        <v>0.59461015527789662</v>
      </c>
      <c r="F61" s="17">
        <v>0.61013543848108531</v>
      </c>
      <c r="G61" s="42" t="s">
        <v>306</v>
      </c>
    </row>
    <row r="62" spans="1:7" ht="15.6" x14ac:dyDescent="0.3">
      <c r="A62" s="66" t="s">
        <v>20</v>
      </c>
      <c r="B62" s="17" t="s">
        <v>253</v>
      </c>
      <c r="C62" s="17">
        <v>0.39649734165046224</v>
      </c>
      <c r="D62" s="17">
        <v>1.3018248735588143</v>
      </c>
      <c r="E62" s="17">
        <v>1.0830989147874461</v>
      </c>
      <c r="F62" s="17">
        <v>1.2664547400138637</v>
      </c>
      <c r="G62" s="42" t="s">
        <v>306</v>
      </c>
    </row>
    <row r="63" spans="1:7" ht="15.6" x14ac:dyDescent="0.3">
      <c r="A63" s="66" t="s">
        <v>29</v>
      </c>
      <c r="B63" s="17" t="s">
        <v>231</v>
      </c>
      <c r="C63" s="17">
        <v>1.3270920222857141</v>
      </c>
      <c r="D63" s="17">
        <v>0.35764419603264119</v>
      </c>
      <c r="E63" s="17">
        <v>1.3270920222857141</v>
      </c>
      <c r="F63" s="17">
        <v>7.384575743521074E-2</v>
      </c>
      <c r="G63" s="42" t="s">
        <v>306</v>
      </c>
    </row>
    <row r="64" spans="1:7" ht="15.6" x14ac:dyDescent="0.3">
      <c r="A64" s="66" t="s">
        <v>69</v>
      </c>
      <c r="B64" s="17" t="s">
        <v>256</v>
      </c>
      <c r="C64" s="17">
        <v>1.057326244401233</v>
      </c>
      <c r="D64" s="17">
        <v>1.7190764355968957</v>
      </c>
      <c r="E64" s="17">
        <v>0.57093586205849889</v>
      </c>
      <c r="F64" s="17">
        <v>0.27569082775812004</v>
      </c>
      <c r="G64" s="42" t="s">
        <v>306</v>
      </c>
    </row>
    <row r="65" spans="1:7" ht="15.6" x14ac:dyDescent="0.3">
      <c r="A65" s="66" t="s">
        <v>420</v>
      </c>
      <c r="B65" s="17" t="s">
        <v>257</v>
      </c>
      <c r="C65" s="17">
        <v>0.39997538850704545</v>
      </c>
      <c r="D65" s="17">
        <v>1.141951643472644</v>
      </c>
      <c r="E65" s="17">
        <v>0.98985784133981214</v>
      </c>
      <c r="F65" s="17">
        <v>0.25392576240879483</v>
      </c>
      <c r="G65" s="42" t="s">
        <v>306</v>
      </c>
    </row>
    <row r="66" spans="1:7" ht="15.6" x14ac:dyDescent="0.3">
      <c r="A66" s="66" t="s">
        <v>74</v>
      </c>
      <c r="B66" s="17" t="s">
        <v>232</v>
      </c>
      <c r="C66" s="17">
        <v>0.5165814385479528</v>
      </c>
      <c r="D66" s="17">
        <v>1.3649871626198855</v>
      </c>
      <c r="E66" s="17">
        <v>0.69888244498560259</v>
      </c>
      <c r="F66" s="17">
        <v>0.21380612802541163</v>
      </c>
      <c r="G66" s="42" t="s">
        <v>306</v>
      </c>
    </row>
    <row r="67" spans="1:7" ht="15.6" x14ac:dyDescent="0.3">
      <c r="A67" s="66" t="s">
        <v>132</v>
      </c>
      <c r="B67" s="17" t="s">
        <v>240</v>
      </c>
      <c r="C67" s="17">
        <v>0.83321905129444951</v>
      </c>
      <c r="D67" s="17">
        <v>0.55875426568577857</v>
      </c>
      <c r="E67" s="17">
        <v>0.56947566803788863</v>
      </c>
      <c r="F67" s="17">
        <v>8.9899182964604335E-2</v>
      </c>
      <c r="G67" s="42" t="s">
        <v>306</v>
      </c>
    </row>
    <row r="68" spans="1:7" ht="15.6" x14ac:dyDescent="0.3">
      <c r="A68" s="66" t="s">
        <v>117</v>
      </c>
      <c r="B68" s="17" t="s">
        <v>240</v>
      </c>
      <c r="C68" s="17">
        <v>1.2128153979896494</v>
      </c>
      <c r="D68" s="17">
        <v>0.82468544026350221</v>
      </c>
      <c r="E68" s="17">
        <v>0.7230537214996906</v>
      </c>
      <c r="F68" s="17">
        <v>0.45002473354634298</v>
      </c>
      <c r="G68" s="42" t="s">
        <v>306</v>
      </c>
    </row>
    <row r="69" spans="1:7" ht="15.6" x14ac:dyDescent="0.3">
      <c r="A69" s="66" t="s">
        <v>150</v>
      </c>
      <c r="B69" s="17" t="s">
        <v>246</v>
      </c>
      <c r="C69" s="17">
        <v>0.19824867082523123</v>
      </c>
      <c r="D69" s="17">
        <v>0.40056149955655818</v>
      </c>
      <c r="E69" s="17">
        <v>0.20150677484417606</v>
      </c>
      <c r="F69" s="17">
        <v>4.3421305371903918</v>
      </c>
      <c r="G69" s="42" t="s">
        <v>306</v>
      </c>
    </row>
    <row r="70" spans="1:7" ht="15.6" x14ac:dyDescent="0.3">
      <c r="A70" s="66" t="s">
        <v>424</v>
      </c>
      <c r="B70" s="17" t="s">
        <v>268</v>
      </c>
      <c r="C70" s="17">
        <v>0.57978384863982702</v>
      </c>
      <c r="D70" s="17">
        <v>0.45346584855459421</v>
      </c>
      <c r="E70" s="17">
        <v>0.68436263154625832</v>
      </c>
      <c r="F70" s="17">
        <v>0.37062210335407658</v>
      </c>
      <c r="G70" s="42" t="s">
        <v>306</v>
      </c>
    </row>
    <row r="71" spans="1:7" ht="15.6" x14ac:dyDescent="0.3">
      <c r="A71" s="66" t="s">
        <v>163</v>
      </c>
      <c r="B71" s="17" t="s">
        <v>247</v>
      </c>
      <c r="C71" s="17">
        <v>0.72437014339988315</v>
      </c>
      <c r="D71" s="17">
        <v>0.6676024992609304</v>
      </c>
      <c r="E71" s="17">
        <v>0.51668403806198993</v>
      </c>
      <c r="F71" s="17">
        <v>0.22532423422538661</v>
      </c>
      <c r="G71" s="42" t="s">
        <v>306</v>
      </c>
    </row>
    <row r="72" spans="1:7" ht="15.6" x14ac:dyDescent="0.3">
      <c r="A72" s="66" t="s">
        <v>209</v>
      </c>
      <c r="B72" s="17" t="s">
        <v>247</v>
      </c>
      <c r="C72" s="17">
        <v>1.2126913374947652</v>
      </c>
      <c r="D72" s="17">
        <v>0.7457261959829542</v>
      </c>
      <c r="E72" s="17">
        <v>0.52520382805130983</v>
      </c>
      <c r="F72" s="17">
        <v>0.3739423461612798</v>
      </c>
      <c r="G72" s="42" t="s">
        <v>306</v>
      </c>
    </row>
    <row r="73" spans="1:7" ht="15.6" x14ac:dyDescent="0.3">
      <c r="A73" s="66" t="s">
        <v>216</v>
      </c>
      <c r="B73" s="17" t="s">
        <v>252</v>
      </c>
      <c r="C73" s="17">
        <v>0.59713455067840715</v>
      </c>
      <c r="D73" s="17">
        <v>0.57912505959984317</v>
      </c>
      <c r="E73" s="17">
        <v>0.47341953126041358</v>
      </c>
      <c r="F73" s="17">
        <v>0.28648595053178139</v>
      </c>
      <c r="G73" s="42" t="s">
        <v>306</v>
      </c>
    </row>
    <row r="74" spans="1:7" ht="15.6" x14ac:dyDescent="0.3">
      <c r="A74" s="66" t="s">
        <v>123</v>
      </c>
      <c r="B74" s="17" t="s">
        <v>238</v>
      </c>
      <c r="C74" s="17">
        <v>0.44785091300880525</v>
      </c>
      <c r="D74" s="17">
        <v>0.59119016500817312</v>
      </c>
      <c r="E74" s="17">
        <v>0.88209793004077075</v>
      </c>
      <c r="F74" s="17">
        <v>1.2372871486734907</v>
      </c>
      <c r="G74" s="42" t="s">
        <v>306</v>
      </c>
    </row>
    <row r="75" spans="1:7" ht="15.6" x14ac:dyDescent="0.3">
      <c r="A75" s="66" t="s">
        <v>210</v>
      </c>
      <c r="B75" s="17" t="s">
        <v>249</v>
      </c>
      <c r="C75" s="17">
        <v>0.58673966520467324</v>
      </c>
      <c r="D75" s="17">
        <v>1.2115439047231646</v>
      </c>
      <c r="E75" s="17">
        <v>0.73999287449375717</v>
      </c>
      <c r="F75" s="17">
        <v>0.23905090911585683</v>
      </c>
      <c r="G75" s="42" t="s">
        <v>306</v>
      </c>
    </row>
    <row r="76" spans="1:7" ht="15.6" x14ac:dyDescent="0.3">
      <c r="A76" s="66" t="s">
        <v>96</v>
      </c>
      <c r="B76" s="17" t="s">
        <v>232</v>
      </c>
      <c r="C76" s="17">
        <v>0.52009682160940274</v>
      </c>
      <c r="D76" s="17">
        <v>1.5144686325826657</v>
      </c>
      <c r="E76" s="17">
        <v>1.1008240477598505</v>
      </c>
      <c r="F76" s="17">
        <v>0.47862990930229166</v>
      </c>
      <c r="G76" s="42" t="s">
        <v>306</v>
      </c>
    </row>
    <row r="77" spans="1:7" ht="15.6" x14ac:dyDescent="0.3">
      <c r="A77" s="66" t="s">
        <v>8</v>
      </c>
      <c r="B77" s="17" t="s">
        <v>262</v>
      </c>
      <c r="C77" s="17">
        <v>1.1937378778685666</v>
      </c>
      <c r="D77" s="17">
        <v>0.66650265988817792</v>
      </c>
      <c r="E77" s="17">
        <v>0.69880026531629458</v>
      </c>
      <c r="F77" s="17">
        <v>0.29124669406901893</v>
      </c>
      <c r="G77" s="42" t="s">
        <v>306</v>
      </c>
    </row>
    <row r="78" spans="1:7" ht="15.6" x14ac:dyDescent="0.3">
      <c r="A78" s="66" t="s">
        <v>13</v>
      </c>
      <c r="B78" s="17" t="s">
        <v>262</v>
      </c>
      <c r="C78" s="17">
        <v>1.2780008195757258</v>
      </c>
      <c r="D78" s="17">
        <v>0.69220815465789087</v>
      </c>
      <c r="E78" s="17">
        <v>0.74408969014087267</v>
      </c>
      <c r="F78" s="17">
        <v>0.35372015105266441</v>
      </c>
      <c r="G78" s="42" t="s">
        <v>306</v>
      </c>
    </row>
    <row r="79" spans="1:7" ht="16.2" thickBot="1" x14ac:dyDescent="0.35">
      <c r="A79" s="67" t="s">
        <v>93</v>
      </c>
      <c r="B79" s="28" t="s">
        <v>232</v>
      </c>
      <c r="C79" s="28">
        <v>0.42268112836322869</v>
      </c>
      <c r="D79" s="28">
        <v>1.103433564816179</v>
      </c>
      <c r="E79" s="28">
        <v>1.3497151899940096</v>
      </c>
      <c r="F79" s="28">
        <v>1.4473768457301306</v>
      </c>
      <c r="G79" s="43" t="s">
        <v>306</v>
      </c>
    </row>
    <row r="80" spans="1:7" ht="15.6" x14ac:dyDescent="0.3">
      <c r="A80" s="65" t="s">
        <v>114</v>
      </c>
      <c r="B80" s="27" t="s">
        <v>234</v>
      </c>
      <c r="C80" s="27">
        <v>1.8933861820387246</v>
      </c>
      <c r="D80" s="27">
        <v>3.0604698842523548</v>
      </c>
      <c r="E80" s="27">
        <v>3.5433494677655668</v>
      </c>
      <c r="F80" s="27">
        <v>8.0267849149239137</v>
      </c>
      <c r="G80" s="41" t="s">
        <v>305</v>
      </c>
    </row>
    <row r="81" spans="1:7" ht="15.6" x14ac:dyDescent="0.3">
      <c r="A81" s="66" t="s">
        <v>42</v>
      </c>
      <c r="B81" s="17" t="s">
        <v>231</v>
      </c>
      <c r="C81" s="17">
        <v>1.6377064111649531</v>
      </c>
      <c r="D81" s="17">
        <v>4.2886204028609765</v>
      </c>
      <c r="E81" s="17">
        <v>2.1245822999875084</v>
      </c>
      <c r="F81" s="17">
        <v>0.87651703390489244</v>
      </c>
      <c r="G81" s="42" t="s">
        <v>305</v>
      </c>
    </row>
    <row r="82" spans="1:7" ht="15.6" x14ac:dyDescent="0.3">
      <c r="A82" s="66" t="s">
        <v>39</v>
      </c>
      <c r="B82" s="17" t="s">
        <v>231</v>
      </c>
      <c r="C82" s="17">
        <v>4.0475770293484699</v>
      </c>
      <c r="D82" s="17">
        <v>128.7638320449519</v>
      </c>
      <c r="E82" s="17">
        <v>336.93611977069952</v>
      </c>
      <c r="F82" s="17">
        <v>266.90318262333011</v>
      </c>
      <c r="G82" s="42" t="s">
        <v>305</v>
      </c>
    </row>
    <row r="83" spans="1:7" ht="15.6" x14ac:dyDescent="0.3">
      <c r="A83" s="66" t="s">
        <v>49</v>
      </c>
      <c r="B83" s="17" t="s">
        <v>231</v>
      </c>
      <c r="C83" s="17">
        <v>23.65767471847759</v>
      </c>
      <c r="D83" s="17">
        <v>224.44796025152485</v>
      </c>
      <c r="E83" s="17">
        <v>693.9221636383943</v>
      </c>
      <c r="F83" s="17">
        <v>439.65794756726217</v>
      </c>
      <c r="G83" s="42" t="s">
        <v>305</v>
      </c>
    </row>
    <row r="84" spans="1:7" ht="15.6" x14ac:dyDescent="0.3">
      <c r="A84" s="66" t="s">
        <v>66</v>
      </c>
      <c r="B84" s="17" t="s">
        <v>231</v>
      </c>
      <c r="C84" s="17">
        <v>3.290927935698837</v>
      </c>
      <c r="D84" s="17">
        <v>0.80112299911311635</v>
      </c>
      <c r="E84" s="17">
        <v>1.4105474239092324</v>
      </c>
      <c r="F84" s="17">
        <v>1.3646695974026941</v>
      </c>
      <c r="G84" s="42" t="s">
        <v>305</v>
      </c>
    </row>
    <row r="85" spans="1:7" ht="15.6" x14ac:dyDescent="0.3">
      <c r="A85" s="66" t="s">
        <v>47</v>
      </c>
      <c r="B85" s="17" t="s">
        <v>231</v>
      </c>
      <c r="C85" s="17">
        <v>117.95795914101249</v>
      </c>
      <c r="D85" s="17">
        <v>1049.4711288381818</v>
      </c>
      <c r="E85" s="17">
        <v>3350.050131784425</v>
      </c>
      <c r="F85" s="17">
        <v>3091.183406237918</v>
      </c>
      <c r="G85" s="42" t="s">
        <v>305</v>
      </c>
    </row>
    <row r="86" spans="1:7" ht="15.6" x14ac:dyDescent="0.3">
      <c r="A86" s="66" t="s">
        <v>391</v>
      </c>
      <c r="B86" s="17" t="s">
        <v>265</v>
      </c>
      <c r="C86" s="17">
        <v>1.770077418082421</v>
      </c>
      <c r="D86" s="17">
        <v>2.3604516938154325</v>
      </c>
      <c r="E86" s="17">
        <v>1.0075338742208801</v>
      </c>
      <c r="F86" s="17">
        <v>3.1015218122788504</v>
      </c>
      <c r="G86" s="42" t="s">
        <v>305</v>
      </c>
    </row>
    <row r="87" spans="1:7" ht="15.6" x14ac:dyDescent="0.3">
      <c r="A87" s="66" t="s">
        <v>101</v>
      </c>
      <c r="B87" s="17" t="s">
        <v>233</v>
      </c>
      <c r="C87" s="17">
        <v>1.775977676142696</v>
      </c>
      <c r="D87" s="17">
        <v>1.1057166394009159</v>
      </c>
      <c r="E87" s="17">
        <v>1.049514452313417</v>
      </c>
      <c r="F87" s="17">
        <v>0.58153533980228445</v>
      </c>
      <c r="G87" s="42" t="s">
        <v>305</v>
      </c>
    </row>
    <row r="88" spans="1:7" ht="15.6" x14ac:dyDescent="0.3">
      <c r="A88" s="66" t="s">
        <v>72</v>
      </c>
      <c r="B88" s="17" t="s">
        <v>235</v>
      </c>
      <c r="C88" s="17">
        <v>67.404548080578635</v>
      </c>
      <c r="D88" s="17">
        <v>63.922939304234056</v>
      </c>
      <c r="E88" s="17">
        <v>85.052651215479344</v>
      </c>
      <c r="F88" s="17">
        <v>70.559621229343847</v>
      </c>
      <c r="G88" s="42" t="s">
        <v>305</v>
      </c>
    </row>
    <row r="89" spans="1:7" ht="15.6" x14ac:dyDescent="0.3">
      <c r="A89" s="66" t="s">
        <v>102</v>
      </c>
      <c r="B89" s="17" t="s">
        <v>239</v>
      </c>
      <c r="C89" s="17">
        <v>4.0185541383492795</v>
      </c>
      <c r="D89" s="17">
        <v>0.9743387827051414</v>
      </c>
      <c r="E89" s="17">
        <v>0.8713806479748154</v>
      </c>
      <c r="F89" s="17">
        <v>2.2073893979281909</v>
      </c>
      <c r="G89" s="42" t="s">
        <v>305</v>
      </c>
    </row>
    <row r="90" spans="1:7" ht="15.6" x14ac:dyDescent="0.3">
      <c r="A90" s="66" t="s">
        <v>105</v>
      </c>
      <c r="B90" s="17" t="s">
        <v>240</v>
      </c>
      <c r="C90" s="17">
        <v>1.6992743213591244</v>
      </c>
      <c r="D90" s="17">
        <v>1.716692140956678</v>
      </c>
      <c r="E90" s="17">
        <v>3.8862020862805391</v>
      </c>
      <c r="F90" s="17">
        <v>5.2430487778999622</v>
      </c>
      <c r="G90" s="42" t="s">
        <v>305</v>
      </c>
    </row>
    <row r="91" spans="1:7" ht="15.6" x14ac:dyDescent="0.3">
      <c r="A91" s="66" t="s">
        <v>164</v>
      </c>
      <c r="B91" s="17" t="s">
        <v>242</v>
      </c>
      <c r="C91" s="17">
        <v>5.1497731652234595</v>
      </c>
      <c r="D91" s="17">
        <v>2.8066957143484657</v>
      </c>
      <c r="E91" s="17">
        <v>2.152187743158211</v>
      </c>
      <c r="F91" s="17">
        <v>3.3910787467585304</v>
      </c>
      <c r="G91" s="42" t="s">
        <v>305</v>
      </c>
    </row>
    <row r="92" spans="1:7" ht="15.6" x14ac:dyDescent="0.3">
      <c r="A92" s="66" t="s">
        <v>414</v>
      </c>
      <c r="B92" s="17" t="s">
        <v>242</v>
      </c>
      <c r="C92" s="17">
        <v>11.894920249513874</v>
      </c>
      <c r="D92" s="17">
        <v>7.0098262422397681</v>
      </c>
      <c r="E92" s="17">
        <v>3.0226016226626409</v>
      </c>
      <c r="F92" s="17">
        <v>2.0676812081859004</v>
      </c>
      <c r="G92" s="42" t="s">
        <v>305</v>
      </c>
    </row>
    <row r="93" spans="1:7" ht="15.6" x14ac:dyDescent="0.3">
      <c r="A93" s="66" t="s">
        <v>140</v>
      </c>
      <c r="B93" s="17" t="s">
        <v>242</v>
      </c>
      <c r="C93" s="17">
        <v>1.672723160087888</v>
      </c>
      <c r="D93" s="17">
        <v>7.1350017108511929</v>
      </c>
      <c r="E93" s="17">
        <v>10.285241632671489</v>
      </c>
      <c r="F93" s="17">
        <v>9.972254160313252</v>
      </c>
      <c r="G93" s="42" t="s">
        <v>305</v>
      </c>
    </row>
    <row r="94" spans="1:7" ht="15.6" x14ac:dyDescent="0.3">
      <c r="A94" s="66" t="s">
        <v>138</v>
      </c>
      <c r="B94" s="17" t="s">
        <v>242</v>
      </c>
      <c r="C94" s="17">
        <v>25.03743989301411</v>
      </c>
      <c r="D94" s="17">
        <v>92.457190953679685</v>
      </c>
      <c r="E94" s="17">
        <v>149.41032503747911</v>
      </c>
      <c r="F94" s="17">
        <v>147.25098673123901</v>
      </c>
      <c r="G94" s="42" t="s">
        <v>305</v>
      </c>
    </row>
    <row r="95" spans="1:7" ht="15.6" x14ac:dyDescent="0.3">
      <c r="A95" s="66" t="s">
        <v>64</v>
      </c>
      <c r="B95" s="17" t="s">
        <v>234</v>
      </c>
      <c r="C95" s="17">
        <v>14.868650311892335</v>
      </c>
      <c r="D95" s="17">
        <v>205.28776852273603</v>
      </c>
      <c r="E95" s="17">
        <v>468.50325151270874</v>
      </c>
      <c r="F95" s="17">
        <v>408.88395891876161</v>
      </c>
      <c r="G95" s="42" t="s">
        <v>305</v>
      </c>
    </row>
    <row r="96" spans="1:7" ht="15.6" x14ac:dyDescent="0.3">
      <c r="A96" s="66" t="s">
        <v>203</v>
      </c>
      <c r="B96" s="17" t="s">
        <v>260</v>
      </c>
      <c r="C96" s="17">
        <v>2.2484300471642071</v>
      </c>
      <c r="D96" s="17">
        <v>1.9295340527419573</v>
      </c>
      <c r="E96" s="17">
        <v>1.4252918220685622</v>
      </c>
      <c r="F96" s="17">
        <v>1.4120749714440293</v>
      </c>
      <c r="G96" s="42" t="s">
        <v>305</v>
      </c>
    </row>
    <row r="97" spans="1:7" ht="15.6" x14ac:dyDescent="0.3">
      <c r="A97" s="66" t="s">
        <v>197</v>
      </c>
      <c r="B97" s="17" t="s">
        <v>247</v>
      </c>
      <c r="C97" s="17">
        <v>1.8141623650988137</v>
      </c>
      <c r="D97" s="17">
        <v>1.1525590317429268</v>
      </c>
      <c r="E97" s="17">
        <v>0.9505036549253586</v>
      </c>
      <c r="F97" s="17">
        <v>0.60469922126191422</v>
      </c>
      <c r="G97" s="42" t="s">
        <v>305</v>
      </c>
    </row>
    <row r="98" spans="1:7" ht="15.6" x14ac:dyDescent="0.3">
      <c r="A98" s="66" t="s">
        <v>169</v>
      </c>
      <c r="B98" s="17" t="s">
        <v>247</v>
      </c>
      <c r="C98" s="17">
        <v>3.256942449271655</v>
      </c>
      <c r="D98" s="17">
        <v>1.3590479449240367</v>
      </c>
      <c r="E98" s="17">
        <v>1.3673674007283374</v>
      </c>
      <c r="F98" s="17">
        <v>1.2553778763985823</v>
      </c>
      <c r="G98" s="42" t="s">
        <v>305</v>
      </c>
    </row>
    <row r="99" spans="1:7" ht="15.6" x14ac:dyDescent="0.3">
      <c r="A99" s="66" t="s">
        <v>166</v>
      </c>
      <c r="B99" s="17" t="s">
        <v>247</v>
      </c>
      <c r="C99" s="17">
        <v>1.7440864078928564</v>
      </c>
      <c r="D99" s="17">
        <v>1.8506955359258699</v>
      </c>
      <c r="E99" s="17">
        <v>0.99478028087631221</v>
      </c>
      <c r="F99" s="17">
        <v>0.53655018693431589</v>
      </c>
      <c r="G99" s="42" t="s">
        <v>305</v>
      </c>
    </row>
    <row r="100" spans="1:7" ht="15.6" x14ac:dyDescent="0.3">
      <c r="A100" s="66" t="s">
        <v>171</v>
      </c>
      <c r="B100" s="17" t="s">
        <v>247</v>
      </c>
      <c r="C100" s="17">
        <v>1.7380705387417525</v>
      </c>
      <c r="D100" s="17">
        <v>0.91909659144826705</v>
      </c>
      <c r="E100" s="17">
        <v>0.88331736917994974</v>
      </c>
      <c r="F100" s="17">
        <v>0.892218603532272</v>
      </c>
      <c r="G100" s="42" t="s">
        <v>305</v>
      </c>
    </row>
    <row r="101" spans="1:7" ht="15.6" x14ac:dyDescent="0.3">
      <c r="A101" s="66" t="s">
        <v>214</v>
      </c>
      <c r="B101" s="17" t="s">
        <v>250</v>
      </c>
      <c r="C101" s="17">
        <v>8.4902148157762021</v>
      </c>
      <c r="D101" s="17">
        <v>5.1811759181772201</v>
      </c>
      <c r="E101" s="17">
        <v>2.4531259546247517</v>
      </c>
      <c r="F101" s="17">
        <v>3.5959673185841741</v>
      </c>
      <c r="G101" s="42" t="s">
        <v>305</v>
      </c>
    </row>
    <row r="102" spans="1:7" ht="15.6" x14ac:dyDescent="0.3">
      <c r="A102" s="66" t="s">
        <v>401</v>
      </c>
      <c r="B102" s="17" t="s">
        <v>250</v>
      </c>
      <c r="C102" s="17">
        <v>4.6588437643929321</v>
      </c>
      <c r="D102" s="17">
        <v>1.8525969354490817</v>
      </c>
      <c r="E102" s="17">
        <v>0.95715718050983623</v>
      </c>
      <c r="F102" s="17">
        <v>1.6541449665487202</v>
      </c>
      <c r="G102" s="42" t="s">
        <v>305</v>
      </c>
    </row>
    <row r="103" spans="1:7" ht="15.6" x14ac:dyDescent="0.3">
      <c r="A103" s="66" t="s">
        <v>212</v>
      </c>
      <c r="B103" s="17" t="s">
        <v>250</v>
      </c>
      <c r="C103" s="17">
        <v>4.8700216963589389</v>
      </c>
      <c r="D103" s="17">
        <v>2.0028074977827912</v>
      </c>
      <c r="E103" s="17">
        <v>1.4455920804038715</v>
      </c>
      <c r="F103" s="17">
        <v>0.67424387223453264</v>
      </c>
      <c r="G103" s="42" t="s">
        <v>305</v>
      </c>
    </row>
    <row r="104" spans="1:7" ht="15.6" x14ac:dyDescent="0.3">
      <c r="A104" s="66" t="s">
        <v>207</v>
      </c>
      <c r="B104" s="17" t="s">
        <v>250</v>
      </c>
      <c r="C104" s="17">
        <v>29.598178749521345</v>
      </c>
      <c r="D104" s="17">
        <v>7.7740554190253075</v>
      </c>
      <c r="E104" s="17">
        <v>3.2700660829975945</v>
      </c>
      <c r="F104" s="17">
        <v>7.0010960206996264</v>
      </c>
      <c r="G104" s="42" t="s">
        <v>305</v>
      </c>
    </row>
    <row r="105" spans="1:7" ht="15.6" x14ac:dyDescent="0.3">
      <c r="A105" s="66" t="s">
        <v>208</v>
      </c>
      <c r="B105" s="17" t="s">
        <v>250</v>
      </c>
      <c r="C105" s="17">
        <v>155.41652378641152</v>
      </c>
      <c r="D105" s="17">
        <v>21.872766094206799</v>
      </c>
      <c r="E105" s="17">
        <v>11.188928813716091</v>
      </c>
      <c r="F105" s="17">
        <v>21.765065349325265</v>
      </c>
      <c r="G105" s="42" t="s">
        <v>305</v>
      </c>
    </row>
    <row r="106" spans="1:7" ht="15.6" x14ac:dyDescent="0.3">
      <c r="A106" s="66" t="s">
        <v>425</v>
      </c>
      <c r="B106" s="17" t="s">
        <v>250</v>
      </c>
      <c r="C106" s="17">
        <v>2.0532898049756088</v>
      </c>
      <c r="D106" s="17">
        <v>2.3604516938154325</v>
      </c>
      <c r="E106" s="17">
        <v>0.71966705301491452</v>
      </c>
      <c r="F106" s="17">
        <v>0.22153727230563217</v>
      </c>
      <c r="G106" s="42" t="s">
        <v>305</v>
      </c>
    </row>
    <row r="107" spans="1:7" ht="15.6" x14ac:dyDescent="0.3">
      <c r="A107" s="66" t="s">
        <v>201</v>
      </c>
      <c r="B107" s="17" t="s">
        <v>251</v>
      </c>
      <c r="C107" s="17">
        <v>4.3057133194854895</v>
      </c>
      <c r="D107" s="17">
        <v>13.644126078645263</v>
      </c>
      <c r="E107" s="17">
        <v>5.0691548046738042</v>
      </c>
      <c r="F107" s="17">
        <v>19.901431628789286</v>
      </c>
      <c r="G107" s="42" t="s">
        <v>305</v>
      </c>
    </row>
    <row r="108" spans="1:7" ht="15.6" x14ac:dyDescent="0.3">
      <c r="A108" s="66" t="s">
        <v>174</v>
      </c>
      <c r="B108" s="17" t="s">
        <v>248</v>
      </c>
      <c r="C108" s="17">
        <v>3.1823102765210414</v>
      </c>
      <c r="D108" s="17">
        <v>1.8393531985537133</v>
      </c>
      <c r="E108" s="17">
        <v>1.8981660796531035</v>
      </c>
      <c r="F108" s="17">
        <v>5.9926158909812521</v>
      </c>
      <c r="G108" s="42" t="s">
        <v>305</v>
      </c>
    </row>
    <row r="109" spans="1:7" ht="15.6" x14ac:dyDescent="0.3">
      <c r="A109" s="66" t="s">
        <v>121</v>
      </c>
      <c r="B109" s="17" t="s">
        <v>241</v>
      </c>
      <c r="C109" s="17">
        <v>3.0232922300847753</v>
      </c>
      <c r="D109" s="17">
        <v>20.57884703971818</v>
      </c>
      <c r="E109" s="17">
        <v>102.64251343625217</v>
      </c>
      <c r="F109" s="17">
        <v>46.988055456024597</v>
      </c>
      <c r="G109" s="42" t="s">
        <v>305</v>
      </c>
    </row>
    <row r="110" spans="1:7" ht="15.6" x14ac:dyDescent="0.3">
      <c r="A110" s="66" t="s">
        <v>177</v>
      </c>
      <c r="B110" s="17" t="s">
        <v>249</v>
      </c>
      <c r="C110" s="17">
        <v>13.304924165008833</v>
      </c>
      <c r="D110" s="17">
        <v>33.801392850280656</v>
      </c>
      <c r="E110" s="17">
        <v>68.215969954601903</v>
      </c>
      <c r="F110" s="17">
        <v>58.497686801644463</v>
      </c>
      <c r="G110" s="42" t="s">
        <v>305</v>
      </c>
    </row>
    <row r="111" spans="1:7" ht="15.6" x14ac:dyDescent="0.3">
      <c r="A111" s="66" t="s">
        <v>178</v>
      </c>
      <c r="B111" s="17" t="s">
        <v>249</v>
      </c>
      <c r="C111" s="17">
        <v>19.376447469942249</v>
      </c>
      <c r="D111" s="17">
        <v>22.328919305637914</v>
      </c>
      <c r="E111" s="17">
        <v>7.3286094898685459</v>
      </c>
      <c r="F111" s="17">
        <v>6.4245808968633309</v>
      </c>
      <c r="G111" s="42" t="s">
        <v>305</v>
      </c>
    </row>
    <row r="112" spans="1:7" ht="15.6" x14ac:dyDescent="0.3">
      <c r="A112" s="66" t="s">
        <v>183</v>
      </c>
      <c r="B112" s="17" t="s">
        <v>249</v>
      </c>
      <c r="C112" s="17">
        <v>2.1886087987946334</v>
      </c>
      <c r="D112" s="17">
        <v>3.0894631340543519</v>
      </c>
      <c r="E112" s="17">
        <v>3.2159003822382157</v>
      </c>
      <c r="F112" s="17">
        <v>2.531330293768931</v>
      </c>
      <c r="G112" s="42" t="s">
        <v>305</v>
      </c>
    </row>
    <row r="113" spans="1:7" ht="15.6" x14ac:dyDescent="0.3">
      <c r="A113" s="66" t="s">
        <v>407</v>
      </c>
      <c r="B113" s="17" t="s">
        <v>249</v>
      </c>
      <c r="C113" s="17">
        <v>4.9434383111853197</v>
      </c>
      <c r="D113" s="17">
        <v>6.1135422238949815</v>
      </c>
      <c r="E113" s="17">
        <v>9.941743090378413</v>
      </c>
      <c r="F113" s="17">
        <v>10.068046251277199</v>
      </c>
      <c r="G113" s="42" t="s">
        <v>305</v>
      </c>
    </row>
    <row r="114" spans="1:7" ht="15.6" x14ac:dyDescent="0.3">
      <c r="A114" s="66" t="s">
        <v>185</v>
      </c>
      <c r="B114" s="17" t="s">
        <v>249</v>
      </c>
      <c r="C114" s="17">
        <v>4.5595431295842976</v>
      </c>
      <c r="D114" s="17">
        <v>7.5134223471735853</v>
      </c>
      <c r="E114" s="17">
        <v>12.162085201133143</v>
      </c>
      <c r="F114" s="17">
        <v>12.119241301158974</v>
      </c>
      <c r="G114" s="42" t="s">
        <v>305</v>
      </c>
    </row>
    <row r="115" spans="1:7" ht="15.6" x14ac:dyDescent="0.3">
      <c r="A115" s="66" t="s">
        <v>181</v>
      </c>
      <c r="B115" s="17" t="s">
        <v>244</v>
      </c>
      <c r="C115" s="17">
        <v>2.787871933479813</v>
      </c>
      <c r="D115" s="17">
        <v>5.3825451502912509</v>
      </c>
      <c r="E115" s="17">
        <v>12.5312025606222</v>
      </c>
      <c r="F115" s="17">
        <v>7.7538045306971259</v>
      </c>
      <c r="G115" s="42" t="s">
        <v>305</v>
      </c>
    </row>
    <row r="116" spans="1:7" ht="15.6" x14ac:dyDescent="0.3">
      <c r="A116" s="66" t="s">
        <v>126</v>
      </c>
      <c r="B116" s="17" t="s">
        <v>258</v>
      </c>
      <c r="C116" s="17">
        <v>2.4804793969802641</v>
      </c>
      <c r="D116" s="17">
        <v>0.30684547189256861</v>
      </c>
      <c r="E116" s="17">
        <v>1</v>
      </c>
      <c r="F116" s="17">
        <v>3.220643656620866</v>
      </c>
      <c r="G116" s="42" t="s">
        <v>305</v>
      </c>
    </row>
    <row r="117" spans="1:7" ht="15.6" x14ac:dyDescent="0.3">
      <c r="A117" s="66" t="s">
        <v>45</v>
      </c>
      <c r="B117" s="17" t="s">
        <v>230</v>
      </c>
      <c r="C117" s="17">
        <v>6.9387034788830899</v>
      </c>
      <c r="D117" s="17">
        <v>2.8611535682611295</v>
      </c>
      <c r="E117" s="17">
        <v>0.7196670530149144</v>
      </c>
      <c r="F117" s="17">
        <v>0.14769151487042143</v>
      </c>
      <c r="G117" s="42" t="s">
        <v>305</v>
      </c>
    </row>
    <row r="118" spans="1:7" ht="15.6" x14ac:dyDescent="0.3">
      <c r="A118" s="66" t="s">
        <v>133</v>
      </c>
      <c r="B118" s="17" t="s">
        <v>241</v>
      </c>
      <c r="C118" s="17">
        <v>6.4430818018200124</v>
      </c>
      <c r="D118" s="17">
        <v>248.8488315995117</v>
      </c>
      <c r="E118" s="17">
        <v>445.83373934273942</v>
      </c>
      <c r="F118" s="17">
        <v>516.40338174442832</v>
      </c>
      <c r="G118" s="42" t="s">
        <v>305</v>
      </c>
    </row>
    <row r="119" spans="1:7" ht="15.6" x14ac:dyDescent="0.3">
      <c r="A119" s="66" t="s">
        <v>19</v>
      </c>
      <c r="B119" s="17" t="s">
        <v>228</v>
      </c>
      <c r="C119" s="17">
        <v>22.215099283962076</v>
      </c>
      <c r="D119" s="17">
        <v>1.107936062603246</v>
      </c>
      <c r="E119" s="17">
        <v>0.95751446202551727</v>
      </c>
      <c r="F119" s="17">
        <v>3.0868574065470353</v>
      </c>
      <c r="G119" s="42" t="s">
        <v>305</v>
      </c>
    </row>
    <row r="120" spans="1:7" ht="15.6" x14ac:dyDescent="0.3">
      <c r="A120" s="66" t="s">
        <v>395</v>
      </c>
      <c r="B120" s="17" t="s">
        <v>228</v>
      </c>
      <c r="C120" s="17">
        <v>3.2787280174942084</v>
      </c>
      <c r="D120" s="17">
        <v>10.553254892163169</v>
      </c>
      <c r="E120" s="17">
        <v>3.7201250740463268</v>
      </c>
      <c r="F120" s="17">
        <v>11.133668044077925</v>
      </c>
      <c r="G120" s="42" t="s">
        <v>305</v>
      </c>
    </row>
    <row r="121" spans="1:7" ht="15.6" x14ac:dyDescent="0.3">
      <c r="A121" s="66" t="s">
        <v>25</v>
      </c>
      <c r="B121" s="17" t="s">
        <v>254</v>
      </c>
      <c r="C121" s="17">
        <v>4.3532484630517354</v>
      </c>
      <c r="D121" s="17">
        <v>2.0674141912596551</v>
      </c>
      <c r="E121" s="17">
        <v>2.437581953760195</v>
      </c>
      <c r="F121" s="17">
        <v>2.5202842376275143</v>
      </c>
      <c r="G121" s="42" t="s">
        <v>305</v>
      </c>
    </row>
    <row r="122" spans="1:7" ht="15.6" x14ac:dyDescent="0.3">
      <c r="A122" s="66" t="s">
        <v>100</v>
      </c>
      <c r="B122" s="17" t="s">
        <v>236</v>
      </c>
      <c r="C122" s="17">
        <v>1.837995207007332</v>
      </c>
      <c r="D122" s="17">
        <v>29.152308506640171</v>
      </c>
      <c r="E122" s="17">
        <v>2.6777556433645229</v>
      </c>
      <c r="F122" s="17">
        <v>1.2779869290574288</v>
      </c>
      <c r="G122" s="42" t="s">
        <v>305</v>
      </c>
    </row>
    <row r="123" spans="1:7" ht="15.6" x14ac:dyDescent="0.3">
      <c r="A123" s="66" t="s">
        <v>75</v>
      </c>
      <c r="B123" s="17" t="s">
        <v>236</v>
      </c>
      <c r="C123" s="17">
        <v>22.341640988744139</v>
      </c>
      <c r="D123" s="17">
        <v>2.7769423107555715</v>
      </c>
      <c r="E123" s="17">
        <v>1.2147571533159545</v>
      </c>
      <c r="F123" s="17">
        <v>1.9870269766609185</v>
      </c>
      <c r="G123" s="42" t="s">
        <v>305</v>
      </c>
    </row>
    <row r="124" spans="1:7" ht="15.6" x14ac:dyDescent="0.3">
      <c r="A124" s="66" t="s">
        <v>130</v>
      </c>
      <c r="B124" s="17" t="s">
        <v>236</v>
      </c>
      <c r="C124" s="17">
        <v>13.1714134897195</v>
      </c>
      <c r="D124" s="17">
        <v>4.0056149955655833</v>
      </c>
      <c r="E124" s="17">
        <v>2.5442042435361798</v>
      </c>
      <c r="F124" s="17">
        <v>4.7750048045156399</v>
      </c>
      <c r="G124" s="42" t="s">
        <v>305</v>
      </c>
    </row>
    <row r="125" spans="1:7" ht="15.6" x14ac:dyDescent="0.3">
      <c r="A125" s="66" t="s">
        <v>80</v>
      </c>
      <c r="B125" s="17" t="s">
        <v>236</v>
      </c>
      <c r="C125" s="17">
        <v>3.9778258424900517</v>
      </c>
      <c r="D125" s="17">
        <v>2.3744792295431303</v>
      </c>
      <c r="E125" s="17">
        <v>0.83280757836733998</v>
      </c>
      <c r="F125" s="17">
        <v>0.55126994934615992</v>
      </c>
      <c r="G125" s="42" t="s">
        <v>305</v>
      </c>
    </row>
    <row r="126" spans="1:7" ht="15.6" x14ac:dyDescent="0.3">
      <c r="A126" s="66" t="s">
        <v>194</v>
      </c>
      <c r="B126" s="17" t="s">
        <v>250</v>
      </c>
      <c r="C126" s="17">
        <v>9.4168118641984844</v>
      </c>
      <c r="D126" s="17">
        <v>17.524565605599424</v>
      </c>
      <c r="E126" s="17">
        <v>23.677046044190693</v>
      </c>
      <c r="F126" s="17">
        <v>97.697937086783725</v>
      </c>
      <c r="G126" s="42" t="s">
        <v>305</v>
      </c>
    </row>
    <row r="127" spans="1:7" ht="15.6" x14ac:dyDescent="0.3">
      <c r="A127" s="66" t="s">
        <v>195</v>
      </c>
      <c r="B127" s="17" t="s">
        <v>250</v>
      </c>
      <c r="C127" s="17">
        <v>1.7591079242238827</v>
      </c>
      <c r="D127" s="17">
        <v>6.3257687517998713</v>
      </c>
      <c r="E127" s="17">
        <v>2.7245986457804094</v>
      </c>
      <c r="F127" s="17">
        <v>4.7032466918594764</v>
      </c>
      <c r="G127" s="42" t="s">
        <v>305</v>
      </c>
    </row>
    <row r="128" spans="1:7" ht="15.6" x14ac:dyDescent="0.3">
      <c r="A128" s="66" t="s">
        <v>198</v>
      </c>
      <c r="B128" s="17" t="s">
        <v>250</v>
      </c>
      <c r="C128" s="17">
        <v>2.3737669796179</v>
      </c>
      <c r="D128" s="17">
        <v>1.0145801140083874</v>
      </c>
      <c r="E128" s="17">
        <v>0.5965661097360474</v>
      </c>
      <c r="F128" s="17">
        <v>0.68015829216641444</v>
      </c>
      <c r="G128" s="42" t="s">
        <v>305</v>
      </c>
    </row>
    <row r="129" spans="1:7" ht="15.6" x14ac:dyDescent="0.3">
      <c r="A129" s="66" t="s">
        <v>302</v>
      </c>
      <c r="B129" s="17" t="s">
        <v>250</v>
      </c>
      <c r="C129" s="17">
        <v>7.5334494913587839</v>
      </c>
      <c r="D129" s="17">
        <v>6.6092647426832105</v>
      </c>
      <c r="E129" s="17">
        <v>27.203414603963758</v>
      </c>
      <c r="F129" s="17">
        <v>61.72028406434913</v>
      </c>
      <c r="G129" s="42" t="s">
        <v>305</v>
      </c>
    </row>
    <row r="130" spans="1:7" ht="15.6" x14ac:dyDescent="0.3">
      <c r="A130" s="66" t="s">
        <v>297</v>
      </c>
      <c r="B130" s="17" t="s">
        <v>255</v>
      </c>
      <c r="C130" s="17">
        <v>0.72691179302584774</v>
      </c>
      <c r="D130" s="17">
        <v>4.0056149955655824</v>
      </c>
      <c r="E130" s="17">
        <v>2.4852502230781717</v>
      </c>
      <c r="F130" s="17">
        <v>0.82707248327436023</v>
      </c>
      <c r="G130" s="42" t="s">
        <v>305</v>
      </c>
    </row>
    <row r="131" spans="1:7" ht="15.6" x14ac:dyDescent="0.3">
      <c r="A131" s="66" t="s">
        <v>16</v>
      </c>
      <c r="B131" s="17" t="s">
        <v>255</v>
      </c>
      <c r="C131" s="17">
        <v>1.1363033571690078</v>
      </c>
      <c r="D131" s="17">
        <v>1.7097137176194559</v>
      </c>
      <c r="E131" s="17">
        <v>1.9904937515095438</v>
      </c>
      <c r="F131" s="17">
        <v>1.1347031020532379</v>
      </c>
      <c r="G131" s="42" t="s">
        <v>305</v>
      </c>
    </row>
    <row r="132" spans="1:7" ht="15.6" x14ac:dyDescent="0.3">
      <c r="A132" s="66" t="s">
        <v>112</v>
      </c>
      <c r="B132" s="17" t="s">
        <v>234</v>
      </c>
      <c r="C132" s="17">
        <v>0.50639606134705784</v>
      </c>
      <c r="D132" s="17">
        <v>1.7089172671298813</v>
      </c>
      <c r="E132" s="17">
        <v>2.2559997618424057</v>
      </c>
      <c r="F132" s="17">
        <v>1.8429332507743896</v>
      </c>
      <c r="G132" s="42" t="s">
        <v>305</v>
      </c>
    </row>
    <row r="133" spans="1:7" ht="15.6" x14ac:dyDescent="0.3">
      <c r="A133" s="66" t="s">
        <v>68</v>
      </c>
      <c r="B133" s="17" t="s">
        <v>234</v>
      </c>
      <c r="C133" s="17">
        <v>1.9639220697692306</v>
      </c>
      <c r="D133" s="17">
        <v>3.1582733618882468</v>
      </c>
      <c r="E133" s="17">
        <v>4.4176485254300131</v>
      </c>
      <c r="F133" s="17">
        <v>4.8510982192053804</v>
      </c>
      <c r="G133" s="42" t="s">
        <v>305</v>
      </c>
    </row>
    <row r="134" spans="1:7" ht="15.6" x14ac:dyDescent="0.3">
      <c r="A134" s="66" t="s">
        <v>63</v>
      </c>
      <c r="B134" s="17" t="s">
        <v>231</v>
      </c>
      <c r="C134" s="17">
        <v>0.99124335412615583</v>
      </c>
      <c r="D134" s="17">
        <v>38.053342457873022</v>
      </c>
      <c r="E134" s="17">
        <v>126.94926815183092</v>
      </c>
      <c r="F134" s="17">
        <v>145.77152517710601</v>
      </c>
      <c r="G134" s="42" t="s">
        <v>305</v>
      </c>
    </row>
    <row r="135" spans="1:7" ht="15.6" x14ac:dyDescent="0.3">
      <c r="A135" s="66" t="s">
        <v>54</v>
      </c>
      <c r="B135" s="17" t="s">
        <v>231</v>
      </c>
      <c r="C135" s="17">
        <v>1.3216578055015411</v>
      </c>
      <c r="D135" s="17">
        <v>2.6704099970437212</v>
      </c>
      <c r="E135" s="17">
        <v>6.0452032453252817</v>
      </c>
      <c r="F135" s="17">
        <v>0.34461353469764999</v>
      </c>
      <c r="G135" s="42" t="s">
        <v>305</v>
      </c>
    </row>
    <row r="136" spans="1:7" ht="15.6" x14ac:dyDescent="0.3">
      <c r="A136" s="66" t="s">
        <v>58</v>
      </c>
      <c r="B136" s="17" t="s">
        <v>231</v>
      </c>
      <c r="C136" s="17">
        <v>22.214366460000001</v>
      </c>
      <c r="D136" s="17">
        <v>13.018248735588141</v>
      </c>
      <c r="E136" s="17">
        <v>46.346558214160503</v>
      </c>
      <c r="F136" s="17">
        <v>59.962755037391155</v>
      </c>
      <c r="G136" s="42" t="s">
        <v>305</v>
      </c>
    </row>
    <row r="137" spans="1:7" ht="15.6" x14ac:dyDescent="0.3">
      <c r="A137" s="66" t="s">
        <v>67</v>
      </c>
      <c r="B137" s="17" t="s">
        <v>231</v>
      </c>
      <c r="C137" s="17">
        <v>14.295643870500001</v>
      </c>
      <c r="D137" s="17">
        <v>14.295643870500001</v>
      </c>
      <c r="E137" s="17">
        <v>41.81265578016653</v>
      </c>
      <c r="F137" s="17">
        <v>78.571885911064214</v>
      </c>
      <c r="G137" s="42" t="s">
        <v>305</v>
      </c>
    </row>
    <row r="138" spans="1:7" ht="15.6" x14ac:dyDescent="0.3">
      <c r="A138" s="66" t="s">
        <v>300</v>
      </c>
      <c r="B138" s="17" t="s">
        <v>237</v>
      </c>
      <c r="C138" s="17">
        <v>3.9649734165046233</v>
      </c>
      <c r="D138" s="17">
        <v>17.023863731153718</v>
      </c>
      <c r="E138" s="17">
        <v>26.195880729742878</v>
      </c>
      <c r="F138" s="17">
        <v>13.439927853208347</v>
      </c>
      <c r="G138" s="42" t="s">
        <v>305</v>
      </c>
    </row>
    <row r="139" spans="1:7" ht="15.6" x14ac:dyDescent="0.3">
      <c r="A139" s="66" t="s">
        <v>84</v>
      </c>
      <c r="B139" s="17" t="s">
        <v>237</v>
      </c>
      <c r="C139" s="17">
        <v>0.59898993734491879</v>
      </c>
      <c r="D139" s="17">
        <v>9.7493114318095593</v>
      </c>
      <c r="E139" s="17">
        <v>19.178270870548179</v>
      </c>
      <c r="F139" s="17">
        <v>11.453395504104119</v>
      </c>
      <c r="G139" s="42" t="s">
        <v>305</v>
      </c>
    </row>
    <row r="140" spans="1:7" ht="15.6" x14ac:dyDescent="0.3">
      <c r="A140" s="66" t="s">
        <v>137</v>
      </c>
      <c r="B140" s="17" t="s">
        <v>237</v>
      </c>
      <c r="C140" s="17">
        <v>0.25841103185202879</v>
      </c>
      <c r="D140" s="17">
        <v>5.053371535718731</v>
      </c>
      <c r="E140" s="17">
        <v>9.9434765077866913</v>
      </c>
      <c r="F140" s="17">
        <v>10.607374689382917</v>
      </c>
      <c r="G140" s="42" t="s">
        <v>305</v>
      </c>
    </row>
    <row r="141" spans="1:7" ht="15.6" x14ac:dyDescent="0.3">
      <c r="A141" s="66" t="s">
        <v>135</v>
      </c>
      <c r="B141" s="17" t="s">
        <v>242</v>
      </c>
      <c r="C141" s="17">
        <v>1.6520722568769266</v>
      </c>
      <c r="D141" s="17">
        <v>69.986995339187544</v>
      </c>
      <c r="E141" s="17">
        <v>780.72680431293497</v>
      </c>
      <c r="F141" s="17">
        <v>592.04605261056247</v>
      </c>
      <c r="G141" s="42" t="s">
        <v>305</v>
      </c>
    </row>
    <row r="142" spans="1:7" ht="15.6" x14ac:dyDescent="0.3">
      <c r="A142" s="66" t="s">
        <v>191</v>
      </c>
      <c r="B142" s="17" t="s">
        <v>242</v>
      </c>
      <c r="C142" s="17">
        <v>0.76249488778935071</v>
      </c>
      <c r="D142" s="17">
        <v>2.8501491314601259</v>
      </c>
      <c r="E142" s="17">
        <v>1.8600625370231638</v>
      </c>
      <c r="F142" s="17">
        <v>2.6243646103897973</v>
      </c>
      <c r="G142" s="42" t="s">
        <v>305</v>
      </c>
    </row>
    <row r="143" spans="1:7" ht="15.6" x14ac:dyDescent="0.3">
      <c r="A143" s="66" t="s">
        <v>151</v>
      </c>
      <c r="B143" s="17" t="s">
        <v>242</v>
      </c>
      <c r="C143" s="17">
        <v>1.0551049707785416</v>
      </c>
      <c r="D143" s="17">
        <v>1.0406744841420386</v>
      </c>
      <c r="E143" s="17">
        <v>2.4835568888357837</v>
      </c>
      <c r="F143" s="17">
        <v>4.2164479539477213</v>
      </c>
      <c r="G143" s="42" t="s">
        <v>305</v>
      </c>
    </row>
    <row r="144" spans="1:7" ht="15.6" x14ac:dyDescent="0.3">
      <c r="A144" s="66" t="s">
        <v>141</v>
      </c>
      <c r="B144" s="17" t="s">
        <v>242</v>
      </c>
      <c r="C144" s="17">
        <v>1.2015070959104919</v>
      </c>
      <c r="D144" s="17">
        <v>3.1559390874153062</v>
      </c>
      <c r="E144" s="17">
        <v>6.2894538815000418</v>
      </c>
      <c r="F144" s="17">
        <v>4.2920049321434597</v>
      </c>
      <c r="G144" s="42" t="s">
        <v>305</v>
      </c>
    </row>
    <row r="145" spans="1:7" ht="15.6" x14ac:dyDescent="0.3">
      <c r="A145" s="66" t="s">
        <v>179</v>
      </c>
      <c r="B145" s="17" t="s">
        <v>243</v>
      </c>
      <c r="C145" s="17">
        <v>1.1661686519131245</v>
      </c>
      <c r="D145" s="17">
        <v>2.2384319092866489</v>
      </c>
      <c r="E145" s="17">
        <v>3.3189351150805466</v>
      </c>
      <c r="F145" s="17">
        <v>7.2368842286506494</v>
      </c>
      <c r="G145" s="42" t="s">
        <v>305</v>
      </c>
    </row>
    <row r="146" spans="1:7" ht="15.6" x14ac:dyDescent="0.3">
      <c r="A146" s="66" t="s">
        <v>88</v>
      </c>
      <c r="B146" s="17" t="s">
        <v>238</v>
      </c>
      <c r="C146" s="17">
        <v>0.52498110419046373</v>
      </c>
      <c r="D146" s="17">
        <v>2.4589522043567338</v>
      </c>
      <c r="E146" s="17">
        <v>4.1718511631475685</v>
      </c>
      <c r="F146" s="17">
        <v>1.4932947493791835</v>
      </c>
      <c r="G146" s="42" t="s">
        <v>305</v>
      </c>
    </row>
    <row r="147" spans="1:7" ht="15.6" x14ac:dyDescent="0.3">
      <c r="A147" s="66" t="s">
        <v>129</v>
      </c>
      <c r="B147" s="17" t="s">
        <v>241</v>
      </c>
      <c r="C147" s="17">
        <v>0.49562167706307791</v>
      </c>
      <c r="D147" s="17">
        <v>0.50070187444569791</v>
      </c>
      <c r="E147" s="17">
        <v>14.105474239092322</v>
      </c>
      <c r="F147" s="17">
        <v>286.37384733374722</v>
      </c>
      <c r="G147" s="42" t="s">
        <v>305</v>
      </c>
    </row>
    <row r="148" spans="1:7" ht="15.6" x14ac:dyDescent="0.3">
      <c r="A148" s="66" t="s">
        <v>124</v>
      </c>
      <c r="B148" s="17" t="s">
        <v>241</v>
      </c>
      <c r="C148" s="17">
        <v>0.33041445137538533</v>
      </c>
      <c r="D148" s="17">
        <v>20.028074977827917</v>
      </c>
      <c r="E148" s="17">
        <v>284.05738360534025</v>
      </c>
      <c r="F148" s="17">
        <v>134.60604665290205</v>
      </c>
      <c r="G148" s="42" t="s">
        <v>305</v>
      </c>
    </row>
    <row r="149" spans="1:7" ht="15.6" x14ac:dyDescent="0.3">
      <c r="A149" s="66" t="s">
        <v>128</v>
      </c>
      <c r="B149" s="17" t="s">
        <v>241</v>
      </c>
      <c r="C149" s="17">
        <v>0.84963716067956219</v>
      </c>
      <c r="D149" s="17">
        <v>14.591883198131768</v>
      </c>
      <c r="E149" s="17">
        <v>185.67409967784792</v>
      </c>
      <c r="F149" s="17">
        <v>82.116482267954311</v>
      </c>
      <c r="G149" s="42" t="s">
        <v>305</v>
      </c>
    </row>
    <row r="150" spans="1:7" ht="15.6" x14ac:dyDescent="0.3">
      <c r="A150" s="66" t="s">
        <v>131</v>
      </c>
      <c r="B150" s="17" t="s">
        <v>241</v>
      </c>
      <c r="C150" s="17">
        <v>6.0403399709999999</v>
      </c>
      <c r="D150" s="17">
        <v>110.8220148773144</v>
      </c>
      <c r="E150" s="17">
        <v>2272.324730992827</v>
      </c>
      <c r="F150" s="17">
        <v>2061.8227780960419</v>
      </c>
      <c r="G150" s="42" t="s">
        <v>305</v>
      </c>
    </row>
    <row r="151" spans="1:7" ht="15.6" x14ac:dyDescent="0.3">
      <c r="A151" s="66" t="s">
        <v>182</v>
      </c>
      <c r="B151" s="17" t="s">
        <v>249</v>
      </c>
      <c r="C151" s="17">
        <v>0.33041445137538533</v>
      </c>
      <c r="D151" s="17">
        <v>8.3450312407616281</v>
      </c>
      <c r="E151" s="17">
        <v>352.63685597730796</v>
      </c>
      <c r="F151" s="17">
        <v>55.827392621019321</v>
      </c>
      <c r="G151" s="42" t="s">
        <v>305</v>
      </c>
    </row>
    <row r="152" spans="1:7" ht="15.6" x14ac:dyDescent="0.3">
      <c r="A152" s="66" t="s">
        <v>120</v>
      </c>
      <c r="B152" s="17" t="s">
        <v>235</v>
      </c>
      <c r="C152" s="17">
        <v>1.3345624042462461</v>
      </c>
      <c r="D152" s="17">
        <v>3.2311387914873451</v>
      </c>
      <c r="E152" s="17">
        <v>3.1536242681085334</v>
      </c>
      <c r="F152" s="17">
        <v>2.0259726172911638</v>
      </c>
      <c r="G152" s="42" t="s">
        <v>305</v>
      </c>
    </row>
    <row r="153" spans="1:7" ht="15.6" x14ac:dyDescent="0.3">
      <c r="A153" s="66" t="s">
        <v>122</v>
      </c>
      <c r="B153" s="17" t="s">
        <v>235</v>
      </c>
      <c r="C153" s="17">
        <v>0.89237918757289103</v>
      </c>
      <c r="D153" s="17">
        <v>2.7098353414882657</v>
      </c>
      <c r="E153" s="17">
        <v>2.3641346025025394</v>
      </c>
      <c r="F153" s="17">
        <v>1.746810731981199</v>
      </c>
      <c r="G153" s="42" t="s">
        <v>305</v>
      </c>
    </row>
    <row r="154" spans="1:7" ht="15.6" x14ac:dyDescent="0.3">
      <c r="A154" s="66" t="s">
        <v>59</v>
      </c>
      <c r="B154" s="17" t="s">
        <v>232</v>
      </c>
      <c r="C154" s="17">
        <v>27.317456936999992</v>
      </c>
      <c r="D154" s="17">
        <v>3.0042112466741853</v>
      </c>
      <c r="E154" s="17">
        <v>12.09040649065056</v>
      </c>
      <c r="F154" s="17">
        <v>21.710652685951946</v>
      </c>
      <c r="G154" s="42" t="s">
        <v>305</v>
      </c>
    </row>
    <row r="155" spans="1:7" ht="15.6" x14ac:dyDescent="0.3">
      <c r="A155" s="66" t="s">
        <v>12</v>
      </c>
      <c r="B155" s="17" t="s">
        <v>254</v>
      </c>
      <c r="C155" s="17">
        <v>1.3701802074517728</v>
      </c>
      <c r="D155" s="17">
        <v>2.6750785459896029</v>
      </c>
      <c r="E155" s="17">
        <v>1.8436225903575547</v>
      </c>
      <c r="F155" s="17">
        <v>3.1159811214270046</v>
      </c>
      <c r="G155" s="42" t="s">
        <v>305</v>
      </c>
    </row>
    <row r="156" spans="1:7" ht="15.6" x14ac:dyDescent="0.3">
      <c r="A156" s="66" t="s">
        <v>125</v>
      </c>
      <c r="B156" s="17" t="s">
        <v>238</v>
      </c>
      <c r="C156" s="17">
        <v>0.18022606438657379</v>
      </c>
      <c r="D156" s="17">
        <v>1.7296973844487735</v>
      </c>
      <c r="E156" s="17">
        <v>3.2973835883592439</v>
      </c>
      <c r="F156" s="17">
        <v>11.748188682874433</v>
      </c>
      <c r="G156" s="42" t="s">
        <v>305</v>
      </c>
    </row>
    <row r="157" spans="1:7" ht="15.6" x14ac:dyDescent="0.3">
      <c r="A157" s="66" t="s">
        <v>193</v>
      </c>
      <c r="B157" s="17" t="s">
        <v>250</v>
      </c>
      <c r="C157" s="17">
        <v>0.7929946833009246</v>
      </c>
      <c r="D157" s="17">
        <v>1.6022459982262331</v>
      </c>
      <c r="E157" s="17">
        <v>4.0301354968835215</v>
      </c>
      <c r="F157" s="17">
        <v>2.6879855706416707</v>
      </c>
      <c r="G157" s="42" t="s">
        <v>305</v>
      </c>
    </row>
    <row r="158" spans="1:7" ht="15.6" x14ac:dyDescent="0.3">
      <c r="A158" s="66" t="s">
        <v>36</v>
      </c>
      <c r="B158" s="17" t="s">
        <v>231</v>
      </c>
      <c r="C158" s="17">
        <v>0.33041445137538517</v>
      </c>
      <c r="D158" s="17">
        <v>4.3394162451960465</v>
      </c>
      <c r="E158" s="17">
        <v>1.0075338742208804</v>
      </c>
      <c r="F158" s="17">
        <v>5.6234969640000001</v>
      </c>
      <c r="G158" s="42" t="s">
        <v>305</v>
      </c>
    </row>
    <row r="159" spans="1:7" ht="15.6" x14ac:dyDescent="0.3">
      <c r="A159" s="66" t="s">
        <v>388</v>
      </c>
      <c r="B159" s="17" t="s">
        <v>260</v>
      </c>
      <c r="C159" s="17">
        <v>0.51397803547282161</v>
      </c>
      <c r="D159" s="17">
        <v>2.250067682694247</v>
      </c>
      <c r="E159" s="17">
        <v>1.0697273232468607</v>
      </c>
      <c r="F159" s="17">
        <v>0.88067903311621665</v>
      </c>
      <c r="G159" s="42" t="s">
        <v>305</v>
      </c>
    </row>
    <row r="160" spans="1:7" ht="15.6" x14ac:dyDescent="0.3">
      <c r="A160" s="66" t="s">
        <v>293</v>
      </c>
      <c r="B160" s="17" t="s">
        <v>247</v>
      </c>
      <c r="C160" s="17">
        <v>1.1013815045846176</v>
      </c>
      <c r="D160" s="17">
        <v>3.226745413094497</v>
      </c>
      <c r="E160" s="17">
        <v>1.2314302907144092</v>
      </c>
      <c r="F160" s="17">
        <v>2.1825523864184504</v>
      </c>
      <c r="G160" s="42" t="s">
        <v>305</v>
      </c>
    </row>
    <row r="161" spans="1:7" ht="15.6" x14ac:dyDescent="0.3">
      <c r="A161" s="66" t="s">
        <v>218</v>
      </c>
      <c r="B161" s="17" t="s">
        <v>269</v>
      </c>
      <c r="C161" s="17">
        <v>1.4108625709916556</v>
      </c>
      <c r="D161" s="17">
        <v>2.1650219279487835</v>
      </c>
      <c r="E161" s="17">
        <v>1.6712440937400339</v>
      </c>
      <c r="F161" s="17">
        <v>1.1343218723093271</v>
      </c>
      <c r="G161" s="42" t="s">
        <v>305</v>
      </c>
    </row>
    <row r="162" spans="1:7" ht="15.6" x14ac:dyDescent="0.3">
      <c r="A162" s="66" t="s">
        <v>200</v>
      </c>
      <c r="B162" s="17" t="s">
        <v>244</v>
      </c>
      <c r="C162" s="17">
        <v>0.91499386534722071</v>
      </c>
      <c r="D162" s="17">
        <v>2.3109317282109121</v>
      </c>
      <c r="E162" s="17">
        <v>1.5007322741891431</v>
      </c>
      <c r="F162" s="17">
        <v>0.74465442112988733</v>
      </c>
      <c r="G162" s="42" t="s">
        <v>305</v>
      </c>
    </row>
    <row r="163" spans="1:7" ht="15.6" x14ac:dyDescent="0.3">
      <c r="A163" s="66" t="s">
        <v>17</v>
      </c>
      <c r="B163" s="17" t="s">
        <v>263</v>
      </c>
      <c r="C163" s="17">
        <v>0.7929946833009246</v>
      </c>
      <c r="D163" s="17">
        <v>0.84846208542434598</v>
      </c>
      <c r="E163" s="17">
        <v>0.93792244291107407</v>
      </c>
      <c r="F163" s="17">
        <v>0.52255943261425486</v>
      </c>
      <c r="G163" s="42" t="s">
        <v>305</v>
      </c>
    </row>
    <row r="164" spans="1:7" ht="15.6" x14ac:dyDescent="0.3">
      <c r="A164" s="66" t="s">
        <v>41</v>
      </c>
      <c r="B164" s="17" t="s">
        <v>264</v>
      </c>
      <c r="C164" s="17">
        <v>4.9562167706307774</v>
      </c>
      <c r="D164" s="17">
        <v>2.0028074977827908</v>
      </c>
      <c r="E164" s="17">
        <v>1.0075338742208797</v>
      </c>
      <c r="F164" s="17">
        <v>29.981377518695549</v>
      </c>
      <c r="G164" s="42" t="s">
        <v>305</v>
      </c>
    </row>
    <row r="165" spans="1:7" ht="15.6" x14ac:dyDescent="0.3">
      <c r="A165" s="66" t="s">
        <v>60</v>
      </c>
      <c r="B165" s="17" t="s">
        <v>233</v>
      </c>
      <c r="C165" s="17">
        <v>0.69387034788830915</v>
      </c>
      <c r="D165" s="17">
        <v>1.3352049985218608</v>
      </c>
      <c r="E165" s="17">
        <v>1.6792231237014672</v>
      </c>
      <c r="F165" s="17">
        <v>1.8264517338975454</v>
      </c>
      <c r="G165" s="42" t="s">
        <v>305</v>
      </c>
    </row>
    <row r="166" spans="1:7" ht="15.6" x14ac:dyDescent="0.3">
      <c r="A166" s="66" t="s">
        <v>143</v>
      </c>
      <c r="B166" s="17" t="s">
        <v>242</v>
      </c>
      <c r="C166" s="17">
        <v>23.814422225999998</v>
      </c>
      <c r="D166" s="17">
        <v>23.814422225999998</v>
      </c>
      <c r="E166" s="17">
        <v>3.0226016226626409</v>
      </c>
      <c r="F166" s="17">
        <v>308.08450001969925</v>
      </c>
      <c r="G166" s="42" t="s">
        <v>305</v>
      </c>
    </row>
    <row r="167" spans="1:7" ht="15.6" x14ac:dyDescent="0.3">
      <c r="A167" s="66" t="s">
        <v>416</v>
      </c>
      <c r="B167" s="17" t="s">
        <v>243</v>
      </c>
      <c r="C167" s="17">
        <v>0.7929946833009246</v>
      </c>
      <c r="D167" s="17">
        <v>1.335204998521861</v>
      </c>
      <c r="E167" s="17">
        <v>1.5448852738053498</v>
      </c>
      <c r="F167" s="17">
        <v>3.0325991053393202</v>
      </c>
      <c r="G167" s="42" t="s">
        <v>305</v>
      </c>
    </row>
    <row r="168" spans="1:7" ht="15.6" x14ac:dyDescent="0.3">
      <c r="A168" s="66" t="s">
        <v>217</v>
      </c>
      <c r="B168" s="17" t="s">
        <v>269</v>
      </c>
      <c r="C168" s="17">
        <v>1.2835330611120734</v>
      </c>
      <c r="D168" s="17">
        <v>1.7790506161623694</v>
      </c>
      <c r="E168" s="17">
        <v>1.2400416913487755</v>
      </c>
      <c r="F168" s="17">
        <v>0.63242264059898412</v>
      </c>
      <c r="G168" s="42" t="s">
        <v>305</v>
      </c>
    </row>
    <row r="169" spans="1:7" ht="15.6" x14ac:dyDescent="0.3">
      <c r="A169" s="66" t="s">
        <v>144</v>
      </c>
      <c r="B169" s="17" t="s">
        <v>238</v>
      </c>
      <c r="C169" s="17">
        <v>0.72376498872703432</v>
      </c>
      <c r="D169" s="17">
        <v>1.6252941797483356</v>
      </c>
      <c r="E169" s="17">
        <v>1.5033045107422658</v>
      </c>
      <c r="F169" s="17">
        <v>1.4276846437474078</v>
      </c>
      <c r="G169" s="42" t="s">
        <v>305</v>
      </c>
    </row>
    <row r="170" spans="1:7" ht="15.6" x14ac:dyDescent="0.3">
      <c r="A170" s="66" t="s">
        <v>211</v>
      </c>
      <c r="B170" s="17" t="s">
        <v>248</v>
      </c>
      <c r="C170" s="17">
        <v>0.5923814646127431</v>
      </c>
      <c r="D170" s="17">
        <v>0.8046433136101605</v>
      </c>
      <c r="E170" s="17">
        <v>1.2554643693210592</v>
      </c>
      <c r="F170" s="17">
        <v>1.7938075516088605</v>
      </c>
      <c r="G170" s="42" t="s">
        <v>305</v>
      </c>
    </row>
    <row r="171" spans="1:7" ht="15.6" x14ac:dyDescent="0.3">
      <c r="A171" s="66" t="s">
        <v>95</v>
      </c>
      <c r="B171" s="17" t="s">
        <v>234</v>
      </c>
      <c r="C171" s="17">
        <v>0.91663363929945596</v>
      </c>
      <c r="D171" s="17">
        <v>1.4321150387371568</v>
      </c>
      <c r="E171" s="17">
        <v>1.2350415232384981</v>
      </c>
      <c r="F171" s="17">
        <v>1.4451535326030485</v>
      </c>
      <c r="G171" s="42" t="s">
        <v>305</v>
      </c>
    </row>
    <row r="172" spans="1:7" ht="15.6" x14ac:dyDescent="0.3">
      <c r="A172" s="66" t="s">
        <v>89</v>
      </c>
      <c r="B172" s="17" t="s">
        <v>234</v>
      </c>
      <c r="C172" s="17">
        <v>0.74947668238806908</v>
      </c>
      <c r="D172" s="17">
        <v>0.78158341376889406</v>
      </c>
      <c r="E172" s="17">
        <v>1.5235878097974287</v>
      </c>
      <c r="F172" s="17">
        <v>17.096193404268796</v>
      </c>
      <c r="G172" s="42" t="s">
        <v>305</v>
      </c>
    </row>
    <row r="173" spans="1:7" ht="15.6" x14ac:dyDescent="0.3">
      <c r="A173" s="66" t="s">
        <v>146</v>
      </c>
      <c r="B173" s="17" t="s">
        <v>244</v>
      </c>
      <c r="C173" s="17">
        <v>0.77981471626545207</v>
      </c>
      <c r="D173" s="17">
        <v>0.79612985022667704</v>
      </c>
      <c r="E173" s="17">
        <v>0.8177491001294126</v>
      </c>
      <c r="F173" s="17">
        <v>0.60999459465872119</v>
      </c>
      <c r="G173" s="42" t="s">
        <v>305</v>
      </c>
    </row>
    <row r="174" spans="1:7" ht="15.6" x14ac:dyDescent="0.3">
      <c r="A174" s="66" t="s">
        <v>90</v>
      </c>
      <c r="B174" s="17" t="s">
        <v>232</v>
      </c>
      <c r="C174" s="17">
        <v>0.74919555835116425</v>
      </c>
      <c r="D174" s="17">
        <v>1.5137498529753652</v>
      </c>
      <c r="E174" s="17">
        <v>1.745611014638502</v>
      </c>
      <c r="F174" s="17">
        <v>2.4042804746347679</v>
      </c>
      <c r="G174" s="42" t="s">
        <v>305</v>
      </c>
    </row>
    <row r="175" spans="1:7" ht="16.2" thickBot="1" x14ac:dyDescent="0.35">
      <c r="A175" s="66" t="s">
        <v>397</v>
      </c>
      <c r="B175" s="17" t="s">
        <v>230</v>
      </c>
      <c r="C175" s="17">
        <v>0.60336551990287757</v>
      </c>
      <c r="D175" s="17">
        <v>0.52247152116072815</v>
      </c>
      <c r="E175" s="17">
        <v>1.0513396948391796</v>
      </c>
      <c r="F175" s="17">
        <v>3.1914209952434547</v>
      </c>
      <c r="G175" s="42" t="s">
        <v>305</v>
      </c>
    </row>
    <row r="176" spans="1:7" ht="15.6" x14ac:dyDescent="0.3">
      <c r="A176" s="65" t="s">
        <v>107</v>
      </c>
      <c r="B176" s="27" t="s">
        <v>240</v>
      </c>
      <c r="C176" s="27">
        <v>2.0320488759586195</v>
      </c>
      <c r="D176" s="27">
        <v>1.2183745611511978</v>
      </c>
      <c r="E176" s="27">
        <v>0.75565040566566022</v>
      </c>
      <c r="F176" s="27">
        <v>0.25846015102323749</v>
      </c>
      <c r="G176" s="44" t="s">
        <v>351</v>
      </c>
    </row>
    <row r="177" spans="1:7" ht="15.6" x14ac:dyDescent="0.3">
      <c r="A177" s="66" t="s">
        <v>108</v>
      </c>
      <c r="B177" s="17" t="s">
        <v>238</v>
      </c>
      <c r="C177" s="17">
        <v>3.6949571054603974</v>
      </c>
      <c r="D177" s="17">
        <v>0.21535563325199483</v>
      </c>
      <c r="E177" s="17">
        <v>0.14444929313534732</v>
      </c>
      <c r="F177" s="17">
        <v>3.8537425447601459</v>
      </c>
      <c r="G177" s="45" t="s">
        <v>351</v>
      </c>
    </row>
    <row r="178" spans="1:7" ht="15.6" x14ac:dyDescent="0.3">
      <c r="A178" s="66" t="s">
        <v>48</v>
      </c>
      <c r="B178" s="17" t="s">
        <v>231</v>
      </c>
      <c r="C178" s="17">
        <v>1.1714694185127297</v>
      </c>
      <c r="D178" s="17">
        <v>1.0014037488913956</v>
      </c>
      <c r="E178" s="17">
        <v>2.8852106398143391</v>
      </c>
      <c r="F178" s="17">
        <v>0.28195652838898638</v>
      </c>
      <c r="G178" s="45" t="s">
        <v>351</v>
      </c>
    </row>
    <row r="179" spans="1:7" ht="15.6" x14ac:dyDescent="0.3">
      <c r="A179" s="66" t="s">
        <v>136</v>
      </c>
      <c r="B179" s="17" t="s">
        <v>242</v>
      </c>
      <c r="C179" s="17">
        <v>0.44055260183384709</v>
      </c>
      <c r="D179" s="17">
        <v>1.1126708321015506</v>
      </c>
      <c r="E179" s="17">
        <v>2.1270159566885249</v>
      </c>
      <c r="F179" s="17">
        <v>1.4933253170231502</v>
      </c>
      <c r="G179" s="45" t="s">
        <v>351</v>
      </c>
    </row>
    <row r="180" spans="1:7" ht="15.6" x14ac:dyDescent="0.3">
      <c r="A180" s="66" t="s">
        <v>157</v>
      </c>
      <c r="B180" s="17" t="s">
        <v>246</v>
      </c>
      <c r="C180" s="17">
        <v>0.24781083853153896</v>
      </c>
      <c r="D180" s="17">
        <v>0.25035093722284896</v>
      </c>
      <c r="E180" s="17">
        <v>15.364891581868418</v>
      </c>
      <c r="F180" s="17">
        <v>8.5291849837668341</v>
      </c>
      <c r="G180" s="45" t="s">
        <v>351</v>
      </c>
    </row>
    <row r="181" spans="1:7" ht="15.6" x14ac:dyDescent="0.3">
      <c r="A181" s="66" t="s">
        <v>35</v>
      </c>
      <c r="B181" s="17" t="s">
        <v>230</v>
      </c>
      <c r="C181" s="17">
        <v>0.93724566168348578</v>
      </c>
      <c r="D181" s="17">
        <v>2.3184250217524522</v>
      </c>
      <c r="E181" s="17">
        <v>1.0036135089515381</v>
      </c>
      <c r="F181" s="17">
        <v>0.29365900427542935</v>
      </c>
      <c r="G181" s="45" t="s">
        <v>351</v>
      </c>
    </row>
    <row r="182" spans="1:7" ht="16.2" thickBot="1" x14ac:dyDescent="0.35">
      <c r="A182" s="67" t="s">
        <v>153</v>
      </c>
      <c r="B182" s="28" t="s">
        <v>246</v>
      </c>
      <c r="C182" s="28">
        <v>0.66082890275077055</v>
      </c>
      <c r="D182" s="28">
        <v>1.0014037488913954</v>
      </c>
      <c r="E182" s="28">
        <v>0.33584462474029331</v>
      </c>
      <c r="F182" s="28">
        <v>7.2368842286506494</v>
      </c>
      <c r="G182" s="3" t="s">
        <v>351</v>
      </c>
    </row>
  </sheetData>
  <sortState ref="A4:G182">
    <sortCondition ref="G4:G182"/>
  </sortState>
  <mergeCells count="3">
    <mergeCell ref="B1:G1"/>
    <mergeCell ref="C2:F2"/>
    <mergeCell ref="G2:G3"/>
  </mergeCells>
  <conditionalFormatting sqref="G4:G175">
    <cfRule type="containsText" dxfId="64" priority="1" operator="containsText" text="U">
      <formula>NOT(ISERROR(SEARCH("U",G4)))</formula>
    </cfRule>
    <cfRule type="containsText" dxfId="63" priority="2" operator="containsText" text="D">
      <formula>NOT(ISERROR(SEARCH("D",G4)))</formula>
    </cfRule>
    <cfRule type="containsText" dxfId="62" priority="3" operator="containsText" text="D">
      <formula>NOT(ISERROR(SEARCH("D",G4)))</formula>
    </cfRule>
  </conditionalFormatting>
  <conditionalFormatting sqref="G4:G175">
    <cfRule type="duplicateValues" dxfId="61" priority="4"/>
  </conditionalFormatting>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D97"/>
  <sheetViews>
    <sheetView tabSelected="1" topLeftCell="CE1" workbookViewId="0">
      <selection activeCell="CX3" sqref="CX3:DC23"/>
    </sheetView>
  </sheetViews>
  <sheetFormatPr defaultRowHeight="15.6" x14ac:dyDescent="0.3"/>
  <cols>
    <col min="1" max="1" width="17.6640625" style="46" bestFit="1" customWidth="1"/>
    <col min="2" max="2" width="17.6640625" style="46" customWidth="1"/>
    <col min="3" max="82" width="9" bestFit="1" customWidth="1"/>
    <col min="83" max="83" width="10.5546875" bestFit="1" customWidth="1"/>
    <col min="84" max="95" width="9" bestFit="1" customWidth="1"/>
    <col min="96" max="96" width="15.109375" style="90" customWidth="1"/>
    <col min="97" max="99" width="16.109375" style="90" customWidth="1"/>
    <col min="100" max="100" width="10.88671875" style="9" customWidth="1"/>
  </cols>
  <sheetData>
    <row r="1" spans="1:107" s="5" customFormat="1" ht="52.5" customHeight="1" thickBot="1" x14ac:dyDescent="0.35">
      <c r="A1" s="51" t="s">
        <v>4</v>
      </c>
      <c r="B1" s="47"/>
      <c r="C1" s="164" t="s">
        <v>353</v>
      </c>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c r="AJ1" s="165"/>
      <c r="AK1" s="165"/>
      <c r="AL1" s="165"/>
      <c r="AM1" s="165"/>
      <c r="AN1" s="165"/>
      <c r="AO1" s="165"/>
      <c r="AP1" s="165"/>
      <c r="AQ1" s="165"/>
      <c r="AR1" s="165"/>
      <c r="AS1" s="165"/>
      <c r="AT1" s="165"/>
      <c r="AU1" s="165"/>
      <c r="AV1" s="165"/>
      <c r="AW1" s="165"/>
      <c r="AX1" s="165"/>
      <c r="AY1" s="165"/>
      <c r="AZ1" s="165"/>
      <c r="BA1" s="165"/>
      <c r="BB1" s="165"/>
      <c r="BC1" s="165"/>
      <c r="BD1" s="165"/>
      <c r="BE1" s="165"/>
      <c r="BF1" s="165"/>
      <c r="BG1" s="165"/>
      <c r="BH1" s="165"/>
      <c r="BI1" s="165"/>
      <c r="BJ1" s="165"/>
      <c r="BK1" s="165"/>
      <c r="BL1" s="165"/>
      <c r="BM1" s="165"/>
      <c r="BN1" s="165"/>
      <c r="BO1" s="165"/>
      <c r="BP1" s="165"/>
      <c r="BQ1" s="165"/>
      <c r="BR1" s="165"/>
      <c r="BS1" s="165"/>
      <c r="BT1" s="165"/>
      <c r="BU1" s="165"/>
      <c r="BV1" s="165"/>
      <c r="BW1" s="165"/>
      <c r="BX1" s="165"/>
      <c r="BY1" s="165"/>
      <c r="BZ1" s="165"/>
      <c r="CA1" s="165"/>
      <c r="CB1" s="165"/>
      <c r="CC1" s="165"/>
      <c r="CD1" s="165"/>
      <c r="CE1" s="165"/>
      <c r="CF1" s="165"/>
      <c r="CG1" s="165"/>
      <c r="CH1" s="165"/>
      <c r="CI1" s="165"/>
      <c r="CJ1" s="165"/>
      <c r="CK1" s="165"/>
      <c r="CL1" s="165"/>
      <c r="CM1" s="165"/>
      <c r="CN1" s="165"/>
      <c r="CO1" s="165"/>
      <c r="CP1" s="165"/>
      <c r="CQ1" s="165"/>
      <c r="CR1" s="164"/>
      <c r="CS1" s="165"/>
      <c r="CT1" s="166" t="s">
        <v>495</v>
      </c>
      <c r="CU1" s="167"/>
      <c r="CV1" s="95"/>
    </row>
    <row r="2" spans="1:107" s="5" customFormat="1" ht="52.5" customHeight="1" thickBot="1" x14ac:dyDescent="0.35">
      <c r="A2" s="52" t="s">
        <v>261</v>
      </c>
      <c r="B2" s="50" t="s">
        <v>349</v>
      </c>
      <c r="C2" s="48">
        <v>12011</v>
      </c>
      <c r="D2" s="48">
        <v>12013</v>
      </c>
      <c r="E2" s="48">
        <v>12016</v>
      </c>
      <c r="F2" s="48">
        <v>12019</v>
      </c>
      <c r="G2" s="48">
        <v>12028</v>
      </c>
      <c r="H2" s="48">
        <v>12029</v>
      </c>
      <c r="I2" s="48">
        <v>12030</v>
      </c>
      <c r="J2" s="48">
        <v>12038</v>
      </c>
      <c r="K2" s="48">
        <v>12042</v>
      </c>
      <c r="L2" s="48">
        <v>12049</v>
      </c>
      <c r="M2" s="48">
        <v>12051</v>
      </c>
      <c r="N2" s="48">
        <v>12053</v>
      </c>
      <c r="O2" s="48">
        <v>12054</v>
      </c>
      <c r="P2" s="48">
        <v>12056</v>
      </c>
      <c r="Q2" s="48">
        <v>12057</v>
      </c>
      <c r="R2" s="48">
        <v>12061</v>
      </c>
      <c r="S2" s="48">
        <v>12063</v>
      </c>
      <c r="T2" s="48">
        <v>12065</v>
      </c>
      <c r="U2" s="48">
        <v>12068</v>
      </c>
      <c r="V2" s="48">
        <v>12069</v>
      </c>
      <c r="W2" s="48">
        <v>12071</v>
      </c>
      <c r="X2" s="48">
        <v>12073</v>
      </c>
      <c r="Y2" s="48">
        <v>12074</v>
      </c>
      <c r="Z2" s="48">
        <v>12075</v>
      </c>
      <c r="AA2" s="48">
        <v>12076</v>
      </c>
      <c r="AB2" s="48">
        <v>12082</v>
      </c>
      <c r="AC2" s="48">
        <v>12090</v>
      </c>
      <c r="AD2" s="48">
        <v>12091</v>
      </c>
      <c r="AE2" s="48">
        <v>12092</v>
      </c>
      <c r="AF2" s="48">
        <v>12099</v>
      </c>
      <c r="AG2" s="48">
        <v>12100</v>
      </c>
      <c r="AH2" s="48">
        <v>12101</v>
      </c>
      <c r="AI2" s="48">
        <v>12104</v>
      </c>
      <c r="AJ2" s="48">
        <v>12108</v>
      </c>
      <c r="AK2" s="48">
        <v>12109</v>
      </c>
      <c r="AL2" s="48">
        <v>12122</v>
      </c>
      <c r="AM2" s="48">
        <v>12124</v>
      </c>
      <c r="AN2" s="48">
        <v>12132</v>
      </c>
      <c r="AO2" s="48">
        <v>12133</v>
      </c>
      <c r="AP2" s="48">
        <v>12137</v>
      </c>
      <c r="AQ2" s="48">
        <v>12141</v>
      </c>
      <c r="AR2" s="48">
        <v>12144</v>
      </c>
      <c r="AS2" s="48">
        <v>12147</v>
      </c>
      <c r="AT2" s="48">
        <v>12150</v>
      </c>
      <c r="AU2" s="48">
        <v>12151</v>
      </c>
      <c r="AV2" s="48">
        <v>12154</v>
      </c>
      <c r="AW2" s="48">
        <v>12157</v>
      </c>
      <c r="AX2" s="48">
        <v>12158</v>
      </c>
      <c r="AY2" s="48">
        <v>12165</v>
      </c>
      <c r="AZ2" s="48">
        <v>12167</v>
      </c>
      <c r="BA2" s="48">
        <v>12171</v>
      </c>
      <c r="BB2" s="48">
        <v>12178</v>
      </c>
      <c r="BC2" s="48">
        <v>12183</v>
      </c>
      <c r="BD2" s="48">
        <v>12188</v>
      </c>
      <c r="BE2" s="48">
        <v>12199</v>
      </c>
      <c r="BF2" s="48">
        <v>12200</v>
      </c>
      <c r="BG2" s="48">
        <v>12210</v>
      </c>
      <c r="BH2" s="48">
        <v>12213</v>
      </c>
      <c r="BI2" s="48">
        <v>12214</v>
      </c>
      <c r="BJ2" s="48">
        <v>12225</v>
      </c>
      <c r="BK2" s="48">
        <v>12230</v>
      </c>
      <c r="BL2" s="48">
        <v>12231</v>
      </c>
      <c r="BM2" s="48">
        <v>12232</v>
      </c>
      <c r="BN2" s="48">
        <v>12233</v>
      </c>
      <c r="BO2" s="48">
        <v>12236</v>
      </c>
      <c r="BP2" s="48">
        <v>12238</v>
      </c>
      <c r="BQ2" s="48">
        <v>12244</v>
      </c>
      <c r="BR2" s="48">
        <v>12247</v>
      </c>
      <c r="BS2" s="48">
        <v>12251</v>
      </c>
      <c r="BT2" s="48">
        <v>12253</v>
      </c>
      <c r="BU2" s="48">
        <v>12257</v>
      </c>
      <c r="BV2" s="48">
        <v>12259</v>
      </c>
      <c r="BW2" s="48">
        <v>12265</v>
      </c>
      <c r="BX2" s="48">
        <v>12272</v>
      </c>
      <c r="BY2" s="48">
        <v>12274</v>
      </c>
      <c r="BZ2" s="48">
        <v>12278</v>
      </c>
      <c r="CA2" s="48">
        <v>12279</v>
      </c>
      <c r="CB2" s="48">
        <v>12280</v>
      </c>
      <c r="CC2" s="48">
        <v>12282</v>
      </c>
      <c r="CD2" s="48">
        <v>12289</v>
      </c>
      <c r="CE2" s="48">
        <v>12290</v>
      </c>
      <c r="CF2" s="48">
        <v>12299</v>
      </c>
      <c r="CG2" s="48">
        <v>12301</v>
      </c>
      <c r="CH2" s="48">
        <v>12306</v>
      </c>
      <c r="CI2" s="48">
        <v>12309</v>
      </c>
      <c r="CJ2" s="48">
        <v>12310</v>
      </c>
      <c r="CK2" s="48">
        <v>12312</v>
      </c>
      <c r="CL2" s="48">
        <v>12315</v>
      </c>
      <c r="CM2" s="48">
        <v>12316</v>
      </c>
      <c r="CN2" s="48">
        <v>12317</v>
      </c>
      <c r="CO2" s="48">
        <v>12318</v>
      </c>
      <c r="CP2" s="48">
        <v>12319</v>
      </c>
      <c r="CQ2" s="48">
        <v>12333</v>
      </c>
      <c r="CR2" s="94" t="s">
        <v>224</v>
      </c>
      <c r="CS2" s="94" t="s">
        <v>225</v>
      </c>
      <c r="CT2" s="96" t="s">
        <v>494</v>
      </c>
      <c r="CU2" s="96" t="s">
        <v>493</v>
      </c>
      <c r="CV2" s="49" t="s">
        <v>351</v>
      </c>
    </row>
    <row r="3" spans="1:107" x14ac:dyDescent="0.3">
      <c r="A3" s="65" t="s">
        <v>107</v>
      </c>
      <c r="B3" s="29" t="s">
        <v>240</v>
      </c>
      <c r="C3" s="27">
        <v>0.17507674242857144</v>
      </c>
      <c r="D3" s="27">
        <v>0.14605980754285716</v>
      </c>
      <c r="E3" s="27">
        <v>0.2053652024347826</v>
      </c>
      <c r="F3" s="27">
        <v>1.5732036818853428</v>
      </c>
      <c r="G3" s="27">
        <v>0.86807088560708656</v>
      </c>
      <c r="H3" s="27">
        <v>0.57640283987566965</v>
      </c>
      <c r="I3" s="27">
        <v>0.58492392445998087</v>
      </c>
      <c r="J3" s="27">
        <v>1.8842960674710609</v>
      </c>
      <c r="K3" s="27">
        <v>0.44490081874361304</v>
      </c>
      <c r="L3" s="27">
        <v>0.77001660431185326</v>
      </c>
      <c r="M3" s="27">
        <v>0.69670760197888781</v>
      </c>
      <c r="N3" s="27">
        <v>0.42383491607803975</v>
      </c>
      <c r="O3" s="27">
        <v>0.17348548220689652</v>
      </c>
      <c r="P3" s="27">
        <v>0.23424894184615383</v>
      </c>
      <c r="Q3" s="27">
        <v>0.51428867280000001</v>
      </c>
      <c r="R3" s="27">
        <v>0.2574858846315789</v>
      </c>
      <c r="S3" s="27">
        <v>0.50673144959921546</v>
      </c>
      <c r="T3" s="27">
        <v>0.500588754848041</v>
      </c>
      <c r="U3" s="27">
        <v>1.2857259097550413</v>
      </c>
      <c r="V3" s="27">
        <v>1.1812547590710196</v>
      </c>
      <c r="W3" s="27">
        <v>1.0814935678896951</v>
      </c>
      <c r="X3" s="27">
        <v>0.74597126113940038</v>
      </c>
      <c r="Y3" s="27">
        <v>1.2913892116997099</v>
      </c>
      <c r="Z3" s="27">
        <v>0.34494089372268605</v>
      </c>
      <c r="AA3" s="27">
        <v>0.21034762046511618</v>
      </c>
      <c r="AB3" s="27">
        <v>0.18692666261538457</v>
      </c>
      <c r="AC3" s="27">
        <v>0.11335902279069766</v>
      </c>
      <c r="AD3" s="27">
        <v>0.21230631756521737</v>
      </c>
      <c r="AE3" s="27">
        <v>1.1115842214222078</v>
      </c>
      <c r="AF3" s="27">
        <v>0.79394830975785191</v>
      </c>
      <c r="AG3" s="27">
        <v>5.78027410417128</v>
      </c>
      <c r="AH3" s="27">
        <v>0.89222724047564872</v>
      </c>
      <c r="AI3" s="27">
        <v>2.0285616941657851</v>
      </c>
      <c r="AJ3" s="27">
        <v>0.70459396210228054</v>
      </c>
      <c r="AK3" s="27">
        <v>1.3918333732706984</v>
      </c>
      <c r="AL3" s="27">
        <v>1.3550013033041677</v>
      </c>
      <c r="AM3" s="27">
        <v>0.53287987800000003</v>
      </c>
      <c r="AN3" s="27">
        <v>0.23301140299999998</v>
      </c>
      <c r="AO3" s="27">
        <v>0.19774121249999999</v>
      </c>
      <c r="AP3" s="27">
        <v>0.15574230270967743</v>
      </c>
      <c r="AQ3" s="27">
        <v>0.2253494706659106</v>
      </c>
      <c r="AR3" s="27">
        <v>0.63168108289297964</v>
      </c>
      <c r="AS3" s="27">
        <v>0.70733845624695202</v>
      </c>
      <c r="AT3" s="27">
        <v>0.8966532644054992</v>
      </c>
      <c r="AU3" s="27">
        <v>1.1571636578895157</v>
      </c>
      <c r="AV3" s="27">
        <v>0.60302601455903626</v>
      </c>
      <c r="AW3" s="27">
        <v>0.29325582784073478</v>
      </c>
      <c r="AX3" s="27">
        <v>0.89938890395002535</v>
      </c>
      <c r="AY3" s="27">
        <v>0.27145881529411769</v>
      </c>
      <c r="AZ3" s="27">
        <v>0.15640572378947368</v>
      </c>
      <c r="BA3" s="27">
        <v>1.0166751741865745</v>
      </c>
      <c r="BB3" s="27">
        <v>0.90221119565189956</v>
      </c>
      <c r="BC3" s="27">
        <v>0.78250599979372237</v>
      </c>
      <c r="BD3" s="27">
        <v>0.70493283411701091</v>
      </c>
      <c r="BE3" s="27">
        <v>5.1267759545330831</v>
      </c>
      <c r="BF3" s="27">
        <v>0.60431257435731967</v>
      </c>
      <c r="BG3" s="27">
        <v>1.0061352658460907</v>
      </c>
      <c r="BH3" s="27">
        <v>1.0963053706300263</v>
      </c>
      <c r="BI3" s="27">
        <v>0.74327697291585315</v>
      </c>
      <c r="BJ3" s="27">
        <v>0.73578934699068288</v>
      </c>
      <c r="BK3" s="27">
        <v>0.23236550559157038</v>
      </c>
      <c r="BL3" s="27">
        <v>0.25691160060000001</v>
      </c>
      <c r="BM3" s="27">
        <v>0.13048511699999998</v>
      </c>
      <c r="BN3" s="27">
        <v>0.22389164618181817</v>
      </c>
      <c r="BO3" s="27">
        <v>2.9048593612528948</v>
      </c>
      <c r="BP3" s="27">
        <v>0.70867597096379198</v>
      </c>
      <c r="BQ3" s="27">
        <v>0.72374840207118674</v>
      </c>
      <c r="BR3" s="27">
        <v>1.6517759937138454</v>
      </c>
      <c r="BS3" s="27">
        <v>0.81572733997264957</v>
      </c>
      <c r="BT3" s="27">
        <v>0.7918823999937642</v>
      </c>
      <c r="BU3" s="27">
        <v>0.60031428988942181</v>
      </c>
      <c r="BV3" s="27">
        <v>0.22783017763636365</v>
      </c>
      <c r="BW3" s="27">
        <v>0.20413064352000002</v>
      </c>
      <c r="BX3" s="27">
        <v>0.14110138133333333</v>
      </c>
      <c r="BY3" s="27">
        <v>2.0909395691510659</v>
      </c>
      <c r="BZ3" s="27">
        <v>0.5291241857079787</v>
      </c>
      <c r="CA3" s="27">
        <v>0.37845973485508166</v>
      </c>
      <c r="CB3" s="27">
        <v>1.3929834744497127</v>
      </c>
      <c r="CC3" s="27">
        <v>0.81780087632802234</v>
      </c>
      <c r="CD3" s="27">
        <v>1.4223835018753714</v>
      </c>
      <c r="CE3" s="27">
        <v>0.79138979832481449</v>
      </c>
      <c r="CF3" s="27">
        <v>0.72299773498397479</v>
      </c>
      <c r="CG3" s="27">
        <v>0.67604435502044768</v>
      </c>
      <c r="CH3" s="27">
        <v>0.9949079859519907</v>
      </c>
      <c r="CI3" s="27">
        <v>0.37193963098584959</v>
      </c>
      <c r="CJ3" s="27">
        <v>0.2583946219893013</v>
      </c>
      <c r="CK3" s="27">
        <v>0.20786117911111107</v>
      </c>
      <c r="CL3" s="27">
        <v>0.25628273305263161</v>
      </c>
      <c r="CM3" s="27">
        <v>0.8977838863613834</v>
      </c>
      <c r="CN3" s="27">
        <v>0.58860026612521488</v>
      </c>
      <c r="CO3" s="27">
        <v>1.3348447521763127</v>
      </c>
      <c r="CP3" s="27">
        <v>0.74679976503785805</v>
      </c>
      <c r="CQ3" s="27">
        <v>0.77659566020390491</v>
      </c>
      <c r="CR3" s="91">
        <v>1.916008224761895</v>
      </c>
      <c r="CS3" s="91">
        <v>0.41030976961960203</v>
      </c>
      <c r="CT3" s="91">
        <v>0.77027285303946103</v>
      </c>
      <c r="CU3" s="91">
        <v>2.0539173907633268E-3</v>
      </c>
      <c r="CV3" s="29" t="s">
        <v>306</v>
      </c>
      <c r="CW3" s="5"/>
      <c r="CX3" s="198"/>
      <c r="CY3" s="197"/>
      <c r="CZ3" s="197"/>
      <c r="DA3" s="197"/>
      <c r="DB3" s="197"/>
      <c r="DC3" s="197"/>
    </row>
    <row r="4" spans="1:107" x14ac:dyDescent="0.3">
      <c r="A4" s="66" t="s">
        <v>71</v>
      </c>
      <c r="B4" s="30" t="s">
        <v>266</v>
      </c>
      <c r="C4" s="17">
        <v>0.36579485880000007</v>
      </c>
      <c r="D4" s="17">
        <v>0.26008688618181824</v>
      </c>
      <c r="E4" s="17">
        <v>0.52868508839999995</v>
      </c>
      <c r="F4" s="17">
        <v>1.19053251602134</v>
      </c>
      <c r="G4" s="17">
        <v>1.2231907933554405</v>
      </c>
      <c r="H4" s="17">
        <v>0.59561626787152533</v>
      </c>
      <c r="I4" s="17">
        <v>0.89566475932934542</v>
      </c>
      <c r="J4" s="17">
        <v>0.87017839226962157</v>
      </c>
      <c r="K4" s="17">
        <v>0.56623740567368919</v>
      </c>
      <c r="L4" s="17">
        <v>0.92041047234151185</v>
      </c>
      <c r="M4" s="17">
        <v>0.62336995966532049</v>
      </c>
      <c r="N4" s="17">
        <v>0.77930936182091171</v>
      </c>
      <c r="O4" s="17">
        <v>0.29638068821052627</v>
      </c>
      <c r="P4" s="17">
        <v>6.8616161648444258</v>
      </c>
      <c r="Q4" s="17">
        <v>0.35977364325</v>
      </c>
      <c r="R4" s="17">
        <v>0.42121714707692304</v>
      </c>
      <c r="S4" s="17">
        <v>0.53653918192858119</v>
      </c>
      <c r="T4" s="17">
        <v>1.053871062837981</v>
      </c>
      <c r="U4" s="17">
        <v>0.81860150515268049</v>
      </c>
      <c r="V4" s="17">
        <v>0.92683065711726165</v>
      </c>
      <c r="W4" s="17">
        <v>1.8024892798161585</v>
      </c>
      <c r="X4" s="17">
        <v>0.71799733884667283</v>
      </c>
      <c r="Y4" s="17">
        <v>1.1549525136577254</v>
      </c>
      <c r="Z4" s="17">
        <v>0.52648873252409989</v>
      </c>
      <c r="AA4" s="17">
        <v>0.31637229750000001</v>
      </c>
      <c r="AB4" s="17">
        <v>0.302213919</v>
      </c>
      <c r="AC4" s="17">
        <v>0.60621183000000001</v>
      </c>
      <c r="AD4" s="17">
        <v>0.26026383600000003</v>
      </c>
      <c r="AE4" s="17">
        <v>0.38418809496159251</v>
      </c>
      <c r="AF4" s="17">
        <v>1.3610542452991747</v>
      </c>
      <c r="AG4" s="17">
        <v>2.1908879240437562</v>
      </c>
      <c r="AH4" s="17">
        <v>0.85409787122455305</v>
      </c>
      <c r="AI4" s="17">
        <v>0.66238749197250102</v>
      </c>
      <c r="AJ4" s="17">
        <v>0.45155092927297863</v>
      </c>
      <c r="AK4" s="17">
        <v>0.2680567978150975</v>
      </c>
      <c r="AL4" s="17">
        <v>0.54535656170136781</v>
      </c>
      <c r="AM4" s="17">
        <v>0.28402227000000002</v>
      </c>
      <c r="AN4" s="17">
        <v>0.44709802200000004</v>
      </c>
      <c r="AO4" s="17">
        <v>0.35412740999999998</v>
      </c>
      <c r="AP4" s="17">
        <v>0.36026277839999998</v>
      </c>
      <c r="AQ4" s="17">
        <v>1.9359568161753227</v>
      </c>
      <c r="AR4" s="17">
        <v>0.41906647450461088</v>
      </c>
      <c r="AS4" s="17">
        <v>0.75449435333008219</v>
      </c>
      <c r="AT4" s="17">
        <v>0.82532857291869799</v>
      </c>
      <c r="AU4" s="17">
        <v>0.49592728195264979</v>
      </c>
      <c r="AV4" s="17">
        <v>0.96484162329445777</v>
      </c>
      <c r="AW4" s="17">
        <v>0.26666729944984158</v>
      </c>
      <c r="AX4" s="17">
        <v>0.53051511385070627</v>
      </c>
      <c r="AY4" s="17">
        <v>0.30384095823529406</v>
      </c>
      <c r="AZ4" s="17">
        <v>0.44349359039999997</v>
      </c>
      <c r="BA4" s="17">
        <v>0.28099148890909093</v>
      </c>
      <c r="BB4" s="17">
        <v>0.10319409100593624</v>
      </c>
      <c r="BC4" s="17">
        <v>0.45929699987892381</v>
      </c>
      <c r="BD4" s="17">
        <v>0.54449984428348419</v>
      </c>
      <c r="BE4" s="17">
        <v>2.3897660172564743</v>
      </c>
      <c r="BF4" s="17">
        <v>1.7544558610373797</v>
      </c>
      <c r="BG4" s="17">
        <v>0.72665324755551008</v>
      </c>
      <c r="BH4" s="17">
        <v>0.64912817997830519</v>
      </c>
      <c r="BI4" s="17">
        <v>0.52949635784862659</v>
      </c>
      <c r="BJ4" s="17">
        <v>1.0840629712329395</v>
      </c>
      <c r="BK4" s="17">
        <v>0.33529664467324738</v>
      </c>
      <c r="BL4" s="17">
        <v>0.25005079643478262</v>
      </c>
      <c r="BM4" s="17">
        <v>0.41728743000000001</v>
      </c>
      <c r="BN4" s="17">
        <v>0.45943247700000006</v>
      </c>
      <c r="BO4" s="17">
        <v>0.40668031057540521</v>
      </c>
      <c r="BP4" s="17">
        <v>1.5293955737005158</v>
      </c>
      <c r="BQ4" s="17">
        <v>9.108961582131643E-2</v>
      </c>
      <c r="BR4" s="17">
        <v>0.75706399711884576</v>
      </c>
      <c r="BS4" s="17">
        <v>0.43699678927106234</v>
      </c>
      <c r="BT4" s="17">
        <v>0.62090779090420134</v>
      </c>
      <c r="BU4" s="17">
        <v>0.74288893373815956</v>
      </c>
      <c r="BV4" s="17">
        <v>0.40072668299999997</v>
      </c>
      <c r="BW4" s="17">
        <v>0.28560156659999997</v>
      </c>
      <c r="BX4" s="17">
        <v>0.5685597792</v>
      </c>
      <c r="BY4" s="17">
        <v>0.40210997400000004</v>
      </c>
      <c r="BZ4" s="17">
        <v>0.61448781665347763</v>
      </c>
      <c r="CA4" s="17">
        <v>1.8049618123857738</v>
      </c>
      <c r="CB4" s="17">
        <v>0.90910500437770736</v>
      </c>
      <c r="CC4" s="17">
        <v>0.67785634134140904</v>
      </c>
      <c r="CD4" s="17">
        <v>0.75322436033116602</v>
      </c>
      <c r="CE4" s="17">
        <v>1.1329355722525749</v>
      </c>
      <c r="CF4" s="17">
        <v>0.84349735748130383</v>
      </c>
      <c r="CG4" s="17">
        <v>1.3123213950396926</v>
      </c>
      <c r="CH4" s="17">
        <v>0.55758579432474209</v>
      </c>
      <c r="CI4" s="17">
        <v>0.35504398440000001</v>
      </c>
      <c r="CJ4" s="17">
        <v>0.39933714307437468</v>
      </c>
      <c r="CK4" s="17">
        <v>13.158579597417114</v>
      </c>
      <c r="CL4" s="17">
        <v>1.1308506214099934</v>
      </c>
      <c r="CM4" s="17">
        <v>0.83365646590699882</v>
      </c>
      <c r="CN4" s="17">
        <v>0.48971542141617869</v>
      </c>
      <c r="CO4" s="17">
        <v>0.56692980241579194</v>
      </c>
      <c r="CP4" s="17">
        <v>0.67020491734166754</v>
      </c>
      <c r="CQ4" s="17">
        <v>1.2772954937564223</v>
      </c>
      <c r="CR4" s="92">
        <v>0.40992100224539602</v>
      </c>
      <c r="CS4" s="92">
        <v>0.84061106458021995</v>
      </c>
      <c r="CT4" s="92">
        <v>0.72313915564525499</v>
      </c>
      <c r="CU4" s="92">
        <v>3.3847169277889666E-4</v>
      </c>
      <c r="CV4" s="30" t="s">
        <v>306</v>
      </c>
      <c r="CX4" s="198"/>
      <c r="CY4" s="197"/>
      <c r="CZ4" s="197"/>
      <c r="DA4" s="197"/>
      <c r="DB4" s="197"/>
      <c r="DC4" s="197"/>
    </row>
    <row r="5" spans="1:107" x14ac:dyDescent="0.3">
      <c r="A5" s="66" t="s">
        <v>170</v>
      </c>
      <c r="B5" s="30" t="s">
        <v>243</v>
      </c>
      <c r="C5" s="17">
        <v>0.52489996603779399</v>
      </c>
      <c r="D5" s="17">
        <v>3.5280944054794497E-2</v>
      </c>
      <c r="E5" s="17">
        <v>5.0098575031578954E-2</v>
      </c>
      <c r="F5" s="17">
        <v>0.59039146608883586</v>
      </c>
      <c r="G5" s="17">
        <v>0.79004204195701133</v>
      </c>
      <c r="H5" s="17">
        <v>0.56252647521199606</v>
      </c>
      <c r="I5" s="17">
        <v>2.3452043991832969</v>
      </c>
      <c r="J5" s="17">
        <v>1.0626767372700554</v>
      </c>
      <c r="K5" s="17">
        <v>0.28405206119784543</v>
      </c>
      <c r="L5" s="17">
        <v>0.51238870850751495</v>
      </c>
      <c r="M5" s="17">
        <v>0.55272136423658402</v>
      </c>
      <c r="N5" s="17">
        <v>1.5665573589065525</v>
      </c>
      <c r="O5" s="17">
        <v>11.482476943397112</v>
      </c>
      <c r="P5" s="17">
        <v>0.12315721321515638</v>
      </c>
      <c r="Q5" s="17">
        <v>4.1790691645161283E-2</v>
      </c>
      <c r="R5" s="17">
        <v>3.200962535064935E-2</v>
      </c>
      <c r="S5" s="17">
        <v>0.80760324779874981</v>
      </c>
      <c r="T5" s="17">
        <v>0.22182880413582681</v>
      </c>
      <c r="U5" s="17">
        <v>0.43379387619842835</v>
      </c>
      <c r="V5" s="17">
        <v>0.16035132476077185</v>
      </c>
      <c r="W5" s="17">
        <v>1.8206962422385431</v>
      </c>
      <c r="X5" s="17">
        <v>1.1827502961099867</v>
      </c>
      <c r="Y5" s="17">
        <v>0.29377980408754784</v>
      </c>
      <c r="Z5" s="17">
        <v>0.42431302162993473</v>
      </c>
      <c r="AA5" s="17">
        <v>5.059315445577</v>
      </c>
      <c r="AB5" s="17">
        <v>2.2463756944954141E-2</v>
      </c>
      <c r="AC5" s="17">
        <v>2.6693222771739123E-2</v>
      </c>
      <c r="AD5" s="17">
        <v>3.1339018165605075E-2</v>
      </c>
      <c r="AE5" s="17">
        <v>0.28895365179429433</v>
      </c>
      <c r="AF5" s="17">
        <v>0.75425089426995984</v>
      </c>
      <c r="AG5" s="17">
        <v>21.034179653634194</v>
      </c>
      <c r="AH5" s="17">
        <v>0.59950176787865139</v>
      </c>
      <c r="AI5" s="17">
        <v>0.28335464934379206</v>
      </c>
      <c r="AJ5" s="17">
        <v>0.17653225630013569</v>
      </c>
      <c r="AK5" s="17">
        <v>2.7761923824348429</v>
      </c>
      <c r="AL5" s="17">
        <v>0.34432974295729424</v>
      </c>
      <c r="AM5" s="17">
        <v>4.7099766578947343E-2</v>
      </c>
      <c r="AN5" s="17">
        <v>0.18962040617405068</v>
      </c>
      <c r="AO5" s="17">
        <v>1.1557509671219062</v>
      </c>
      <c r="AP5" s="17">
        <v>1.762204394669272</v>
      </c>
      <c r="AQ5" s="17">
        <v>0.29385058816946868</v>
      </c>
      <c r="AR5" s="17">
        <v>0.59854371461006894</v>
      </c>
      <c r="AS5" s="17">
        <v>0.7083926119194508</v>
      </c>
      <c r="AT5" s="17">
        <v>1.1892453822641353</v>
      </c>
      <c r="AU5" s="17">
        <v>0.8889760320108665</v>
      </c>
      <c r="AV5" s="17">
        <v>0.8516582790233771</v>
      </c>
      <c r="AW5" s="17">
        <v>0.33596917667840698</v>
      </c>
      <c r="AX5" s="17">
        <v>0.72973118026583839</v>
      </c>
      <c r="AY5" s="17">
        <v>2.1830694507042239E-2</v>
      </c>
      <c r="AZ5" s="17">
        <v>0.53612392706379453</v>
      </c>
      <c r="BA5" s="17">
        <v>0.20728328794095208</v>
      </c>
      <c r="BB5" s="17">
        <v>0.99270167545463539</v>
      </c>
      <c r="BC5" s="17">
        <v>0.4992054282220621</v>
      </c>
      <c r="BD5" s="17">
        <v>0.37890453081582681</v>
      </c>
      <c r="BE5" s="17">
        <v>23.449202821719378</v>
      </c>
      <c r="BF5" s="17">
        <v>0.77591428220526337</v>
      </c>
      <c r="BG5" s="17">
        <v>0.7070139705945504</v>
      </c>
      <c r="BH5" s="17">
        <v>0.62556247047414226</v>
      </c>
      <c r="BI5" s="17">
        <v>0.46574720866289293</v>
      </c>
      <c r="BJ5" s="17">
        <v>0.29851319480259569</v>
      </c>
      <c r="BK5" s="17">
        <v>0.49950900192604913</v>
      </c>
      <c r="BL5" s="17">
        <v>3.2976787299363049E-2</v>
      </c>
      <c r="BM5" s="17">
        <v>1.3519656401028273E-2</v>
      </c>
      <c r="BN5" s="17">
        <v>3.5705905812949641E-2</v>
      </c>
      <c r="BO5" s="17">
        <v>0.26468684620500937</v>
      </c>
      <c r="BP5" s="17">
        <v>0.84600186188893489</v>
      </c>
      <c r="BQ5" s="17">
        <v>0.65108054631667089</v>
      </c>
      <c r="BR5" s="17">
        <v>0.95507718072281</v>
      </c>
      <c r="BS5" s="17">
        <v>0.72477516269346909</v>
      </c>
      <c r="BT5" s="17">
        <v>0.2040542035835404</v>
      </c>
      <c r="BU5" s="17">
        <v>0.6121910114519824</v>
      </c>
      <c r="BV5" s="17">
        <v>1.7658840398601394E-2</v>
      </c>
      <c r="BW5" s="17">
        <v>1.7490215795918366E-2</v>
      </c>
      <c r="BX5" s="17">
        <v>0.67306322271769303</v>
      </c>
      <c r="BY5" s="17">
        <v>0.5559998399788062</v>
      </c>
      <c r="BZ5" s="17">
        <v>1.0048361541947244</v>
      </c>
      <c r="CA5" s="17">
        <v>1.0735673339071783</v>
      </c>
      <c r="CB5" s="17">
        <v>0.74243575357512792</v>
      </c>
      <c r="CC5" s="17">
        <v>0.37404806850549666</v>
      </c>
      <c r="CD5" s="17">
        <v>1.1030563021890105</v>
      </c>
      <c r="CE5" s="17">
        <v>0.75915276252839681</v>
      </c>
      <c r="CF5" s="17">
        <v>0.28833838240432341</v>
      </c>
      <c r="CG5" s="17">
        <v>0.84988433202570557</v>
      </c>
      <c r="CH5" s="17">
        <v>0.3670636079650097</v>
      </c>
      <c r="CI5" s="17">
        <v>0.28805107291023679</v>
      </c>
      <c r="CJ5" s="17">
        <v>0.39733042376244315</v>
      </c>
      <c r="CK5" s="17">
        <v>2.7786696531872095E-2</v>
      </c>
      <c r="CL5" s="17">
        <v>0.59829887528086823</v>
      </c>
      <c r="CM5" s="17">
        <v>1.0303425809919236</v>
      </c>
      <c r="CN5" s="17">
        <v>2.6566261423230624</v>
      </c>
      <c r="CO5" s="17">
        <v>0.58194307587194805</v>
      </c>
      <c r="CP5" s="17">
        <v>0.34164902684999515</v>
      </c>
      <c r="CQ5" s="17">
        <v>0.92961133054069078</v>
      </c>
      <c r="CR5" s="92">
        <v>1.7569612327073483</v>
      </c>
      <c r="CS5" s="92">
        <v>0.21910841943876699</v>
      </c>
      <c r="CT5" s="92">
        <v>0.54022108982907602</v>
      </c>
      <c r="CU5" s="92">
        <v>4.5739523391041814E-8</v>
      </c>
      <c r="CV5" s="30" t="s">
        <v>306</v>
      </c>
      <c r="CX5" s="198"/>
      <c r="CY5" s="197"/>
      <c r="CZ5" s="197"/>
      <c r="DA5" s="197"/>
      <c r="DB5" s="197"/>
      <c r="DC5" s="197"/>
    </row>
    <row r="6" spans="1:107" x14ac:dyDescent="0.3">
      <c r="A6" s="66" t="s">
        <v>176</v>
      </c>
      <c r="B6" s="30" t="s">
        <v>243</v>
      </c>
      <c r="C6" s="17">
        <v>1.1094118449999999</v>
      </c>
      <c r="D6" s="17">
        <v>0.66109980571428573</v>
      </c>
      <c r="E6" s="17">
        <v>0.85516711199999995</v>
      </c>
      <c r="F6" s="17">
        <v>1.7007607371733431</v>
      </c>
      <c r="G6" s="17">
        <v>2.2468501999999999</v>
      </c>
      <c r="H6" s="17">
        <v>0.44671220090364394</v>
      </c>
      <c r="I6" s="17">
        <v>0.5757844881402937</v>
      </c>
      <c r="J6" s="17">
        <v>0.41218976475929442</v>
      </c>
      <c r="K6" s="17">
        <v>0.2966005458290753</v>
      </c>
      <c r="L6" s="17">
        <v>1.7325373597016693</v>
      </c>
      <c r="M6" s="17">
        <v>0.52640129927293744</v>
      </c>
      <c r="N6" s="17">
        <v>0.93553609600000009</v>
      </c>
      <c r="O6" s="17">
        <v>0.56929510500000002</v>
      </c>
      <c r="P6" s="17">
        <v>2.7566859399999997</v>
      </c>
      <c r="Q6" s="17">
        <v>2.3277871399999999</v>
      </c>
      <c r="R6" s="17">
        <v>0.55358375999999998</v>
      </c>
      <c r="S6" s="17">
        <v>0.33782096639947701</v>
      </c>
      <c r="T6" s="17">
        <v>0.2950838975946346</v>
      </c>
      <c r="U6" s="17">
        <v>1.57426746</v>
      </c>
      <c r="V6" s="17">
        <v>0.89488433499999998</v>
      </c>
      <c r="W6" s="17">
        <v>0.90124463990807913</v>
      </c>
      <c r="X6" s="17">
        <v>0.20514209681333515</v>
      </c>
      <c r="Y6" s="17">
        <v>0.41882893352423006</v>
      </c>
      <c r="Z6" s="17">
        <v>8.7748122087349931E-2</v>
      </c>
      <c r="AA6" s="17">
        <v>0.90976631111111106</v>
      </c>
      <c r="AB6" s="17">
        <v>1.0998941950000001</v>
      </c>
      <c r="AC6" s="17">
        <v>1</v>
      </c>
      <c r="AD6" s="17">
        <v>2.2101770200000002</v>
      </c>
      <c r="AE6" s="17">
        <v>0.12806269832053083</v>
      </c>
      <c r="AF6" s="17">
        <v>4.4292093599999998</v>
      </c>
      <c r="AG6" s="17">
        <v>0.19349430731040651</v>
      </c>
      <c r="AH6" s="17">
        <v>0.39654544021139959</v>
      </c>
      <c r="AI6" s="17">
        <v>2.14568812</v>
      </c>
      <c r="AJ6" s="17">
        <v>0.95327418402073238</v>
      </c>
      <c r="AK6" s="17">
        <v>1.4621279880823503</v>
      </c>
      <c r="AL6" s="17">
        <v>0.79705959017892236</v>
      </c>
      <c r="AM6" s="17">
        <v>1</v>
      </c>
      <c r="AN6" s="17">
        <v>1.26559493</v>
      </c>
      <c r="AO6" s="17">
        <v>0.85922070000000006</v>
      </c>
      <c r="AP6" s="17">
        <v>0.72842247333333332</v>
      </c>
      <c r="AQ6" s="17">
        <v>0.61458946545248339</v>
      </c>
      <c r="AR6" s="17">
        <v>0.33041779720555858</v>
      </c>
      <c r="AS6" s="17">
        <v>0.51442796817960146</v>
      </c>
      <c r="AT6" s="17">
        <v>0.29345015925998158</v>
      </c>
      <c r="AU6" s="17">
        <v>0.29755636917158973</v>
      </c>
      <c r="AV6" s="17">
        <v>0.13915984951362373</v>
      </c>
      <c r="AW6" s="17">
        <v>0.90909306630627806</v>
      </c>
      <c r="AX6" s="17">
        <v>0.25320039524692806</v>
      </c>
      <c r="AY6" s="17">
        <v>4.1775261000000006</v>
      </c>
      <c r="AZ6" s="17">
        <v>1.34506276</v>
      </c>
      <c r="BA6" s="17">
        <v>1.6665506800000001</v>
      </c>
      <c r="BB6" s="17">
        <v>0.74233791249999992</v>
      </c>
      <c r="BC6" s="17">
        <v>0.99035915598892954</v>
      </c>
      <c r="BD6" s="17">
        <v>0.38892846020248883</v>
      </c>
      <c r="BE6" s="17">
        <v>0.24623523682479084</v>
      </c>
      <c r="BF6" s="17">
        <v>1.4035646888299036</v>
      </c>
      <c r="BG6" s="17">
        <v>0.33537842194869694</v>
      </c>
      <c r="BH6" s="17">
        <v>0.14425070666184561</v>
      </c>
      <c r="BI6" s="17">
        <v>0.38933555724163715</v>
      </c>
      <c r="BJ6" s="17">
        <v>0.63768410072525838</v>
      </c>
      <c r="BK6" s="17">
        <v>7.1497078643560086E-2</v>
      </c>
      <c r="BL6" s="17">
        <v>0.93027212400000003</v>
      </c>
      <c r="BM6" s="17">
        <v>0.78747363333333331</v>
      </c>
      <c r="BN6" s="17">
        <v>1.1147227900000001</v>
      </c>
      <c r="BO6" s="17">
        <v>0.89066647142857147</v>
      </c>
      <c r="BP6" s="17">
        <v>3.2044478687058424</v>
      </c>
      <c r="BQ6" s="17">
        <v>0.52376529097256941</v>
      </c>
      <c r="BR6" s="17">
        <v>0.30970799882134603</v>
      </c>
      <c r="BS6" s="17">
        <v>0.43699678927106234</v>
      </c>
      <c r="BT6" s="17">
        <v>0.15052310082526096</v>
      </c>
      <c r="BU6" s="17">
        <v>0.33767678806279972</v>
      </c>
      <c r="BV6" s="17">
        <v>0.90746571600000003</v>
      </c>
      <c r="BW6" s="17">
        <v>4.61970788</v>
      </c>
      <c r="BX6" s="17">
        <v>1.5327764266666668</v>
      </c>
      <c r="BY6" s="17">
        <v>2.43910245</v>
      </c>
      <c r="BZ6" s="17">
        <v>0.37403606231081249</v>
      </c>
      <c r="CA6" s="17">
        <v>1.8049618123857745</v>
      </c>
      <c r="CB6" s="17">
        <v>0.12626458394134824</v>
      </c>
      <c r="CC6" s="17">
        <v>0.23047115605607907</v>
      </c>
      <c r="CD6" s="17">
        <v>0.20634372756295682</v>
      </c>
      <c r="CE6" s="17">
        <v>2.0396200900000001</v>
      </c>
      <c r="CF6" s="17">
        <v>0.3373989429925216</v>
      </c>
      <c r="CG6" s="17">
        <v>0.7515768618059202</v>
      </c>
      <c r="CH6" s="17">
        <v>0.80540170291351643</v>
      </c>
      <c r="CI6" s="17">
        <v>4.3072229400000008</v>
      </c>
      <c r="CJ6" s="17">
        <v>4.3161167799999998</v>
      </c>
      <c r="CK6" s="17">
        <v>0.50804648600000002</v>
      </c>
      <c r="CL6" s="17">
        <v>1.4701058078329912</v>
      </c>
      <c r="CM6" s="17">
        <v>0.29926129545379443</v>
      </c>
      <c r="CN6" s="17">
        <v>0.3497967295829848</v>
      </c>
      <c r="CO6" s="17">
        <v>0.19188393312534496</v>
      </c>
      <c r="CP6" s="17">
        <v>0.71807669715178657</v>
      </c>
      <c r="CQ6" s="17">
        <v>0.970744575254881</v>
      </c>
      <c r="CR6" s="92">
        <v>1.8715805865523594</v>
      </c>
      <c r="CS6" s="92">
        <v>3.4993829916275887</v>
      </c>
      <c r="CT6" s="92">
        <v>0.40665145488377802</v>
      </c>
      <c r="CU6" s="92">
        <v>4.0301095793893182E-14</v>
      </c>
      <c r="CV6" s="30" t="s">
        <v>306</v>
      </c>
      <c r="CX6" s="198"/>
      <c r="CY6" s="197"/>
      <c r="CZ6" s="197"/>
      <c r="DA6" s="197"/>
      <c r="DB6" s="197"/>
      <c r="DC6" s="197"/>
    </row>
    <row r="7" spans="1:107" x14ac:dyDescent="0.3">
      <c r="A7" s="66" t="s">
        <v>142</v>
      </c>
      <c r="B7" s="30" t="s">
        <v>243</v>
      </c>
      <c r="C7" s="17">
        <v>1.2410104748124451</v>
      </c>
      <c r="D7" s="17">
        <v>0.42302932657678732</v>
      </c>
      <c r="E7" s="17">
        <v>0.21471202380359103</v>
      </c>
      <c r="F7" s="17">
        <v>1.9584517579571827</v>
      </c>
      <c r="G7" s="17">
        <v>0.60480348587378996</v>
      </c>
      <c r="H7" s="17">
        <v>0.39565937794322753</v>
      </c>
      <c r="I7" s="17">
        <v>0.6842656235870157</v>
      </c>
      <c r="J7" s="17">
        <v>0.66546299370777651</v>
      </c>
      <c r="K7" s="17">
        <v>0.39384662642877216</v>
      </c>
      <c r="L7" s="17">
        <v>0.58340543745056217</v>
      </c>
      <c r="M7" s="17">
        <v>0.58993249056449859</v>
      </c>
      <c r="N7" s="17">
        <v>2.6071269031274302</v>
      </c>
      <c r="O7" s="17">
        <v>6.8603346352941172E-2</v>
      </c>
      <c r="P7" s="17">
        <v>122.63995291965277</v>
      </c>
      <c r="Q7" s="17">
        <v>7.8432572105263151E-2</v>
      </c>
      <c r="R7" s="17">
        <v>5.1548666181818185E-2</v>
      </c>
      <c r="S7" s="17">
        <v>0.63510341683101645</v>
      </c>
      <c r="T7" s="17">
        <v>0.414522618049606</v>
      </c>
      <c r="U7" s="17">
        <v>0.71337641289115195</v>
      </c>
      <c r="V7" s="17">
        <v>0.69197763992917716</v>
      </c>
      <c r="W7" s="17">
        <v>0.81112017591727126</v>
      </c>
      <c r="X7" s="17">
        <v>0.67533504437664293</v>
      </c>
      <c r="Y7" s="17">
        <v>0.57795390468397345</v>
      </c>
      <c r="Z7" s="17">
        <v>0.37006816706404111</v>
      </c>
      <c r="AA7" s="17">
        <v>1.9195709588605767</v>
      </c>
      <c r="AB7" s="17">
        <v>5.6331029800000008E-2</v>
      </c>
      <c r="AC7" s="17">
        <v>9.7409125862068971E-2</v>
      </c>
      <c r="AD7" s="17">
        <v>0.16577945645061501</v>
      </c>
      <c r="AE7" s="17">
        <v>0.35711793108895989</v>
      </c>
      <c r="AF7" s="17">
        <v>0.52430548757593998</v>
      </c>
      <c r="AG7" s="17">
        <v>17.83254835110359</v>
      </c>
      <c r="AH7" s="17">
        <v>0.49483448094755844</v>
      </c>
      <c r="AI7" s="17">
        <v>0.55115638482994889</v>
      </c>
      <c r="AJ7" s="17">
        <v>0.64242390662266757</v>
      </c>
      <c r="AK7" s="17">
        <v>0.91703641357796495</v>
      </c>
      <c r="AL7" s="17">
        <v>0.54759819172597701</v>
      </c>
      <c r="AM7" s="17">
        <v>5.4178572807017544E-2</v>
      </c>
      <c r="AN7" s="17">
        <v>4.4093459319727898E-2</v>
      </c>
      <c r="AO7" s="17">
        <v>5.0931652777777774E-2</v>
      </c>
      <c r="AP7" s="17">
        <v>0.32837373558073235</v>
      </c>
      <c r="AQ7" s="17">
        <v>0.4330318435481717</v>
      </c>
      <c r="AR7" s="17">
        <v>0.50248442367486856</v>
      </c>
      <c r="AS7" s="17">
        <v>0.80348749315671131</v>
      </c>
      <c r="AT7" s="17">
        <v>0.58018740638002875</v>
      </c>
      <c r="AU7" s="17">
        <v>0.62355562657281671</v>
      </c>
      <c r="AV7" s="17">
        <v>0.74095217746349673</v>
      </c>
      <c r="AW7" s="17">
        <v>0.33395255496965287</v>
      </c>
      <c r="AX7" s="17">
        <v>0.48952076414406093</v>
      </c>
      <c r="AY7" s="17">
        <v>0.67390066074276611</v>
      </c>
      <c r="AZ7" s="17">
        <v>4.9559227625899253E-2</v>
      </c>
      <c r="BA7" s="17">
        <v>0.82116071761223353</v>
      </c>
      <c r="BB7" s="17">
        <v>0.62513239708174373</v>
      </c>
      <c r="BC7" s="17">
        <v>0.64200077883628559</v>
      </c>
      <c r="BD7" s="17">
        <v>0.8676096419901671</v>
      </c>
      <c r="BE7" s="17">
        <v>12.308167166249401</v>
      </c>
      <c r="BF7" s="17">
        <v>0.83841253536299576</v>
      </c>
      <c r="BG7" s="17">
        <v>0.62395985478827332</v>
      </c>
      <c r="BH7" s="17">
        <v>0.50417722716761582</v>
      </c>
      <c r="BI7" s="17">
        <v>0.67098255609728996</v>
      </c>
      <c r="BJ7" s="17">
        <v>0.45217599869609226</v>
      </c>
      <c r="BK7" s="17">
        <v>0.1957772354803525</v>
      </c>
      <c r="BL7" s="17">
        <v>4.2845182877697834E-2</v>
      </c>
      <c r="BM7" s="17">
        <v>4.006333642384103E-2</v>
      </c>
      <c r="BN7" s="17">
        <v>0.30136008728996144</v>
      </c>
      <c r="BO7" s="17">
        <v>0.42650170386395431</v>
      </c>
      <c r="BP7" s="17">
        <v>0.86787129777449912</v>
      </c>
      <c r="BQ7" s="17">
        <v>0.77072198257103486</v>
      </c>
      <c r="BR7" s="17">
        <v>1.1614049955800476</v>
      </c>
      <c r="BS7" s="17">
        <v>0.7465361816713979</v>
      </c>
      <c r="BT7" s="17">
        <v>0.50801546528525565</v>
      </c>
      <c r="BU7" s="17">
        <v>0.56403155808291838</v>
      </c>
      <c r="BV7" s="17">
        <v>4.5034703720930228E-2</v>
      </c>
      <c r="BW7" s="17">
        <v>6.0282120512641457</v>
      </c>
      <c r="BX7" s="17">
        <v>0.55301340729489923</v>
      </c>
      <c r="BY7" s="17">
        <v>0.6747358184139961</v>
      </c>
      <c r="BZ7" s="17">
        <v>0.78835293133202011</v>
      </c>
      <c r="CA7" s="17">
        <v>0.5706864553866785</v>
      </c>
      <c r="CB7" s="17">
        <v>0.61095766423233033</v>
      </c>
      <c r="CC7" s="17">
        <v>0.32097581094568084</v>
      </c>
      <c r="CD7" s="17">
        <v>0.50755135468098356</v>
      </c>
      <c r="CE7" s="17">
        <v>0.46469809575193083</v>
      </c>
      <c r="CF7" s="17">
        <v>0.55119629300758488</v>
      </c>
      <c r="CG7" s="17">
        <v>0.63408801350541688</v>
      </c>
      <c r="CH7" s="17">
        <v>0.6274641173861113</v>
      </c>
      <c r="CI7" s="17">
        <v>9.464535252764926E-2</v>
      </c>
      <c r="CJ7" s="17">
        <v>0.33063397867448224</v>
      </c>
      <c r="CK7" s="17">
        <v>0.31510008614504581</v>
      </c>
      <c r="CL7" s="17">
        <v>0.49834095180779381</v>
      </c>
      <c r="CM7" s="17">
        <v>0.48409915441054985</v>
      </c>
      <c r="CN7" s="17">
        <v>0.49736722487580665</v>
      </c>
      <c r="CO7" s="17">
        <v>0.6243842268364399</v>
      </c>
      <c r="CP7" s="17">
        <v>0.40866153496443136</v>
      </c>
      <c r="CQ7" s="17">
        <v>0.88860464965639097</v>
      </c>
      <c r="CR7" s="92">
        <v>0.66659848892141305</v>
      </c>
      <c r="CS7" s="92">
        <v>0.45438809333471603</v>
      </c>
      <c r="CT7" s="92">
        <v>0.61977417679545799</v>
      </c>
      <c r="CU7" s="92">
        <v>1.8688016578671807E-8</v>
      </c>
      <c r="CV7" s="30" t="s">
        <v>306</v>
      </c>
      <c r="CX7" s="198"/>
      <c r="CY7" s="197"/>
      <c r="CZ7" s="197"/>
      <c r="DA7" s="197"/>
      <c r="DB7" s="197"/>
      <c r="DC7" s="197"/>
    </row>
    <row r="8" spans="1:107" x14ac:dyDescent="0.3">
      <c r="A8" s="66" t="s">
        <v>109</v>
      </c>
      <c r="B8" s="30" t="s">
        <v>237</v>
      </c>
      <c r="C8" s="17">
        <v>0.62828935328766256</v>
      </c>
      <c r="D8" s="17">
        <v>0.20349453641025636</v>
      </c>
      <c r="E8" s="17">
        <v>1.0475511685714285</v>
      </c>
      <c r="F8" s="17">
        <v>0.39248324704000226</v>
      </c>
      <c r="G8" s="17">
        <v>6.0764961992496058</v>
      </c>
      <c r="H8" s="17">
        <v>0.38289617220312344</v>
      </c>
      <c r="I8" s="17">
        <v>0.39369879530960245</v>
      </c>
      <c r="J8" s="17">
        <v>0.36066604416438258</v>
      </c>
      <c r="K8" s="17">
        <v>0.26694049124616781</v>
      </c>
      <c r="L8" s="17">
        <v>0.47733172155045994</v>
      </c>
      <c r="M8" s="17">
        <v>0.30240074639083625</v>
      </c>
      <c r="N8" s="17">
        <v>0.4976642240400207</v>
      </c>
      <c r="O8" s="17">
        <v>0.6008089246153846</v>
      </c>
      <c r="P8" s="17">
        <v>0.26264375388888889</v>
      </c>
      <c r="Q8" s="17">
        <v>0.79840923399999997</v>
      </c>
      <c r="R8" s="17">
        <v>6.7361138094764774</v>
      </c>
      <c r="S8" s="17">
        <v>1.1401457615982347</v>
      </c>
      <c r="T8" s="17">
        <v>0.33532261090299392</v>
      </c>
      <c r="U8" s="17">
        <v>0.56158143184702947</v>
      </c>
      <c r="V8" s="17">
        <v>0.55758528837268417</v>
      </c>
      <c r="W8" s="17">
        <v>1.1663165928222201</v>
      </c>
      <c r="X8" s="17">
        <v>0.50682165095059262</v>
      </c>
      <c r="Y8" s="17">
        <v>0.26060466974840985</v>
      </c>
      <c r="Z8" s="17">
        <v>0.33503828433351801</v>
      </c>
      <c r="AA8" s="17">
        <v>0.63826638181818174</v>
      </c>
      <c r="AB8" s="17">
        <v>1.0778669414285715</v>
      </c>
      <c r="AC8" s="17">
        <v>0.63061151250000003</v>
      </c>
      <c r="AD8" s="17">
        <v>0.54147861571428568</v>
      </c>
      <c r="AE8" s="17">
        <v>0.33865469111429264</v>
      </c>
      <c r="AF8" s="17">
        <v>0.90345842144859012</v>
      </c>
      <c r="AG8" s="17">
        <v>4.061798756183574</v>
      </c>
      <c r="AH8" s="17">
        <v>0.7320838896210452</v>
      </c>
      <c r="AI8" s="17">
        <v>0.37093699550460069</v>
      </c>
      <c r="AJ8" s="17">
        <v>0.52203110077325821</v>
      </c>
      <c r="AK8" s="17">
        <v>1.122098223412036</v>
      </c>
      <c r="AL8" s="17">
        <v>0.47543905379093621</v>
      </c>
      <c r="AM8" s="17">
        <v>0.68939267916666669</v>
      </c>
      <c r="AN8" s="17">
        <v>0.37746715913043483</v>
      </c>
      <c r="AO8" s="17">
        <v>0.21050333571428576</v>
      </c>
      <c r="AP8" s="17">
        <v>0.22044891235294117</v>
      </c>
      <c r="AQ8" s="17">
        <v>0.30634921047169938</v>
      </c>
      <c r="AR8" s="17">
        <v>0.32465469609150815</v>
      </c>
      <c r="AS8" s="17">
        <v>0.48530940394302013</v>
      </c>
      <c r="AT8" s="17">
        <v>0.5502190486124654</v>
      </c>
      <c r="AU8" s="17">
        <v>0.34714909736685473</v>
      </c>
      <c r="AV8" s="17">
        <v>0.38219958669234688</v>
      </c>
      <c r="AW8" s="17">
        <v>0.49242541091590053</v>
      </c>
      <c r="AX8" s="17">
        <v>0.709954049417857</v>
      </c>
      <c r="AY8" s="17">
        <v>0.24704351896551724</v>
      </c>
      <c r="AZ8" s="17">
        <v>0.4856252168421053</v>
      </c>
      <c r="BA8" s="17">
        <v>0.21435424049999999</v>
      </c>
      <c r="BB8" s="17">
        <v>0.12149643922208342</v>
      </c>
      <c r="BC8" s="17">
        <v>0.26409577493038117</v>
      </c>
      <c r="BD8" s="17">
        <v>0.93342830448597303</v>
      </c>
      <c r="BE8" s="17">
        <v>1.292231787805306</v>
      </c>
      <c r="BF8" s="17">
        <v>0.59857905847157655</v>
      </c>
      <c r="BG8" s="17">
        <v>0.67075684389739376</v>
      </c>
      <c r="BH8" s="17">
        <v>0.51930254398264419</v>
      </c>
      <c r="BI8" s="17">
        <v>1.2112661780850935</v>
      </c>
      <c r="BJ8" s="17">
        <v>0.22774432168759229</v>
      </c>
      <c r="BK8" s="17">
        <v>7.5718810906322718</v>
      </c>
      <c r="BL8" s="17">
        <v>0.22157961416666666</v>
      </c>
      <c r="BM8" s="17">
        <v>46.713785985979413</v>
      </c>
      <c r="BN8" s="17">
        <v>0.68882305666276877</v>
      </c>
      <c r="BO8" s="17">
        <v>0.51370144493735392</v>
      </c>
      <c r="BP8" s="17">
        <v>1.383738852395705</v>
      </c>
      <c r="BQ8" s="17">
        <v>0.63184384307802033</v>
      </c>
      <c r="BR8" s="17">
        <v>0.66263106724567078</v>
      </c>
      <c r="BS8" s="17">
        <v>1.2712633869703629</v>
      </c>
      <c r="BT8" s="17">
        <v>0.4846109587544985</v>
      </c>
      <c r="BU8" s="17">
        <v>0.46576108698317226</v>
      </c>
      <c r="BV8" s="17">
        <v>0.51875376600000001</v>
      </c>
      <c r="BW8" s="17">
        <v>0.44014350777777772</v>
      </c>
      <c r="BX8" s="17">
        <v>0.37551999238095241</v>
      </c>
      <c r="BY8" s="17">
        <v>0.41829467249999996</v>
      </c>
      <c r="BZ8" s="17">
        <v>0.29091693735285418</v>
      </c>
      <c r="CA8" s="17">
        <v>0.71248492594175272</v>
      </c>
      <c r="CB8" s="17">
        <v>0.75758750364808936</v>
      </c>
      <c r="CC8" s="17">
        <v>0.66580556193978402</v>
      </c>
      <c r="CD8" s="17">
        <v>0.61164083395312718</v>
      </c>
      <c r="CE8" s="17">
        <v>1.4876931756851992</v>
      </c>
      <c r="CF8" s="17">
        <v>0.84349735748130406</v>
      </c>
      <c r="CG8" s="17">
        <v>1.0206944183642055</v>
      </c>
      <c r="CH8" s="17">
        <v>0.60852573109021224</v>
      </c>
      <c r="CI8" s="17">
        <v>0.35334264943655713</v>
      </c>
      <c r="CJ8" s="17">
        <v>0.6275297962597316</v>
      </c>
      <c r="CK8" s="17">
        <v>0.39603453772727276</v>
      </c>
      <c r="CL8" s="17">
        <v>1.0500755770235652</v>
      </c>
      <c r="CM8" s="17">
        <v>0.52696010721211628</v>
      </c>
      <c r="CN8" s="17">
        <v>0.61214427677022354</v>
      </c>
      <c r="CO8" s="17">
        <v>0.63119714843863484</v>
      </c>
      <c r="CP8" s="17">
        <v>0.66284002814011067</v>
      </c>
      <c r="CQ8" s="17">
        <v>1.5884911231443508</v>
      </c>
      <c r="CR8" s="92">
        <v>0.48568008507343702</v>
      </c>
      <c r="CS8" s="92">
        <v>0.21355211246797501</v>
      </c>
      <c r="CT8" s="92">
        <v>0.58358277069276498</v>
      </c>
      <c r="CU8" s="92">
        <v>4.9160052029151302E-8</v>
      </c>
      <c r="CV8" s="30" t="s">
        <v>306</v>
      </c>
      <c r="CX8" s="198"/>
      <c r="CY8" s="197"/>
      <c r="CZ8" s="197"/>
      <c r="DA8" s="197"/>
      <c r="DB8" s="197"/>
      <c r="DC8" s="197"/>
    </row>
    <row r="9" spans="1:107" x14ac:dyDescent="0.3">
      <c r="A9" s="66" t="s">
        <v>29</v>
      </c>
      <c r="B9" s="30" t="s">
        <v>231</v>
      </c>
      <c r="C9" s="17">
        <v>0.49602114639999995</v>
      </c>
      <c r="D9" s="17">
        <v>0.73894894171428571</v>
      </c>
      <c r="E9" s="17">
        <v>1.593115056</v>
      </c>
      <c r="F9" s="17">
        <v>0.42519018429333583</v>
      </c>
      <c r="G9" s="17">
        <v>0.32552658210265756</v>
      </c>
      <c r="H9" s="17">
        <v>0.25526411480208228</v>
      </c>
      <c r="I9" s="17">
        <v>0.76771265085372487</v>
      </c>
      <c r="J9" s="17">
        <v>0.54958635301239267</v>
      </c>
      <c r="K9" s="17">
        <v>0.56304437511111105</v>
      </c>
      <c r="L9" s="17">
        <v>0.21656716996270872</v>
      </c>
      <c r="M9" s="17">
        <v>0.19740048722735146</v>
      </c>
      <c r="N9" s="17">
        <v>0.28711397540770428</v>
      </c>
      <c r="O9" s="17">
        <v>0.7272383931428571</v>
      </c>
      <c r="P9" s="17">
        <v>1</v>
      </c>
      <c r="Q9" s="17">
        <v>0.86730013066666667</v>
      </c>
      <c r="R9" s="17">
        <v>0.99003540479999996</v>
      </c>
      <c r="S9" s="17">
        <v>0.50673144959921534</v>
      </c>
      <c r="T9" s="17">
        <v>0.2459032479955289</v>
      </c>
      <c r="U9" s="17">
        <v>0.87982424400000003</v>
      </c>
      <c r="V9" s="17">
        <v>0.490675053767962</v>
      </c>
      <c r="W9" s="17">
        <v>1.126555799885099</v>
      </c>
      <c r="X9" s="17">
        <v>0.16411367745066807</v>
      </c>
      <c r="Y9" s="17">
        <v>0.24431687788913423</v>
      </c>
      <c r="Z9" s="17">
        <v>0.39486654939307481</v>
      </c>
      <c r="AA9" s="17">
        <v>1.14400988</v>
      </c>
      <c r="AB9" s="17">
        <v>0.8196096306666667</v>
      </c>
      <c r="AC9" s="17">
        <v>1.6440574800000001</v>
      </c>
      <c r="AD9" s="17">
        <v>0.82348028533333339</v>
      </c>
      <c r="AE9" s="17">
        <v>0.83397159733333337</v>
      </c>
      <c r="AF9" s="17">
        <v>0.11342118710826454</v>
      </c>
      <c r="AG9" s="17">
        <v>0.69243782214760852</v>
      </c>
      <c r="AH9" s="17">
        <v>0.13218181340379989</v>
      </c>
      <c r="AI9" s="17">
        <v>0.20607610861366693</v>
      </c>
      <c r="AJ9" s="17">
        <v>0.52068790222222228</v>
      </c>
      <c r="AK9" s="17">
        <v>0.65795759463705739</v>
      </c>
      <c r="AL9" s="17">
        <v>8.8562176686546923E-2</v>
      </c>
      <c r="AM9" s="17">
        <v>0.49017407636363641</v>
      </c>
      <c r="AN9" s="17">
        <v>0.80835863085714277</v>
      </c>
      <c r="AO9" s="17">
        <v>1.20049995</v>
      </c>
      <c r="AP9" s="17">
        <v>0.54279955022222226</v>
      </c>
      <c r="AQ9" s="17">
        <v>0.55313051890723497</v>
      </c>
      <c r="AR9" s="17">
        <v>0.42954313636722602</v>
      </c>
      <c r="AS9" s="17">
        <v>1.361280024</v>
      </c>
      <c r="AT9" s="17">
        <v>0.42211493527272725</v>
      </c>
      <c r="AU9" s="17">
        <v>0.37194546146448715</v>
      </c>
      <c r="AV9" s="17">
        <v>0.60302601455903604</v>
      </c>
      <c r="AW9" s="17">
        <v>0.16528964841932328</v>
      </c>
      <c r="AX9" s="17">
        <v>0.16880026349795196</v>
      </c>
      <c r="AY9" s="17">
        <v>0.33353279142857145</v>
      </c>
      <c r="AZ9" s="17">
        <v>7.3692670701859768</v>
      </c>
      <c r="BA9" s="17">
        <v>0.42987662400000004</v>
      </c>
      <c r="BB9" s="17">
        <v>3.679606445011669</v>
      </c>
      <c r="BC9" s="17">
        <v>0.60021767029632089</v>
      </c>
      <c r="BD9" s="17">
        <v>0.38892846020248883</v>
      </c>
      <c r="BE9" s="17">
        <v>0.4405881327801443</v>
      </c>
      <c r="BF9" s="17">
        <v>0.11696372406915861</v>
      </c>
      <c r="BG9" s="17">
        <v>1.1498688752526751</v>
      </c>
      <c r="BH9" s="17">
        <v>0.51930254398264419</v>
      </c>
      <c r="BI9" s="17">
        <v>0.1946677786208186</v>
      </c>
      <c r="BJ9" s="17">
        <v>6.8323296506277692E-2</v>
      </c>
      <c r="BK9" s="17">
        <v>4.7664719095706728E-2</v>
      </c>
      <c r="BL9" s="17">
        <v>0.39993007200000003</v>
      </c>
      <c r="BM9" s="17">
        <v>0.44010208666666667</v>
      </c>
      <c r="BN9" s="17">
        <v>0.55377298311111112</v>
      </c>
      <c r="BO9" s="17">
        <v>0.30985166520030871</v>
      </c>
      <c r="BP9" s="17">
        <v>0.96133436061175292</v>
      </c>
      <c r="BQ9" s="17">
        <v>0.26188264548628476</v>
      </c>
      <c r="BR9" s="17">
        <v>0.68823999738076891</v>
      </c>
      <c r="BS9" s="17">
        <v>1.7479871570842491</v>
      </c>
      <c r="BT9" s="17">
        <v>0.33115082181557404</v>
      </c>
      <c r="BU9" s="17">
        <v>4.8239541151828533E-2</v>
      </c>
      <c r="BV9" s="17">
        <v>0.72451868914285711</v>
      </c>
      <c r="BW9" s="17">
        <v>0.3688364902857143</v>
      </c>
      <c r="BX9" s="17">
        <v>0.57109053155555556</v>
      </c>
      <c r="BY9" s="17">
        <v>0.54526477200000001</v>
      </c>
      <c r="BZ9" s="17">
        <v>0.23017603834511538</v>
      </c>
      <c r="CA9" s="17">
        <v>0.20826482450605094</v>
      </c>
      <c r="CB9" s="17">
        <v>0.28409531386803349</v>
      </c>
      <c r="CC9" s="17">
        <v>0.77289825599999995</v>
      </c>
      <c r="CD9" s="17">
        <v>1.7486532613333332</v>
      </c>
      <c r="CE9" s="17">
        <v>1.0660384241767085</v>
      </c>
      <c r="CF9" s="17">
        <v>0.21087433937032596</v>
      </c>
      <c r="CG9" s="17">
        <v>0.34995237201058477</v>
      </c>
      <c r="CH9" s="17">
        <v>0.1858619314415807</v>
      </c>
      <c r="CI9" s="17">
        <v>0.58890441572759522</v>
      </c>
      <c r="CJ9" s="17">
        <v>0.60304622299999999</v>
      </c>
      <c r="CK9" s="17">
        <v>0.2079660568557303</v>
      </c>
      <c r="CL9" s="17">
        <v>1.2250881731941594</v>
      </c>
      <c r="CM9" s="17">
        <v>0.4488919431806917</v>
      </c>
      <c r="CN9" s="17">
        <v>1.1482048499999999</v>
      </c>
      <c r="CO9" s="17">
        <v>0.41117985669716778</v>
      </c>
      <c r="CP9" s="17">
        <v>0.28723067886071474</v>
      </c>
      <c r="CQ9" s="17">
        <v>0.4853722876274405</v>
      </c>
      <c r="CR9" s="92">
        <v>0.42258256239618402</v>
      </c>
      <c r="CS9" s="92">
        <v>0.13210093389754701</v>
      </c>
      <c r="CT9" s="92">
        <v>0.32865668187459901</v>
      </c>
      <c r="CU9" s="92">
        <v>0</v>
      </c>
      <c r="CV9" s="30" t="s">
        <v>306</v>
      </c>
      <c r="CX9" s="198"/>
      <c r="CY9" s="197"/>
      <c r="CZ9" s="197"/>
      <c r="DA9" s="197"/>
      <c r="DB9" s="197"/>
      <c r="DC9" s="197"/>
    </row>
    <row r="10" spans="1:107" x14ac:dyDescent="0.3">
      <c r="A10" s="66" t="s">
        <v>105</v>
      </c>
      <c r="B10" s="30" t="s">
        <v>240</v>
      </c>
      <c r="C10" s="17">
        <v>0.25693721590476193</v>
      </c>
      <c r="D10" s="17">
        <v>0.26794107390476191</v>
      </c>
      <c r="E10" s="17">
        <v>1.0397873016000001</v>
      </c>
      <c r="F10" s="17">
        <v>1.4688388184678873</v>
      </c>
      <c r="G10" s="17">
        <v>0.71925873378872884</v>
      </c>
      <c r="H10" s="17">
        <v>3.0376429661447792</v>
      </c>
      <c r="I10" s="17">
        <v>2.3729300117296948</v>
      </c>
      <c r="J10" s="17">
        <v>3.1797496138574139</v>
      </c>
      <c r="K10" s="17">
        <v>0.56623740567368941</v>
      </c>
      <c r="L10" s="17">
        <v>0.77508250302443105</v>
      </c>
      <c r="M10" s="17">
        <v>1.0264825335822276</v>
      </c>
      <c r="N10" s="17">
        <v>0.53005656998345396</v>
      </c>
      <c r="O10" s="17">
        <v>0.34609950075000001</v>
      </c>
      <c r="P10" s="17">
        <v>0.67036418840000001</v>
      </c>
      <c r="Q10" s="17">
        <v>0.56606562039999997</v>
      </c>
      <c r="R10" s="17">
        <v>0.24476209745454547</v>
      </c>
      <c r="S10" s="17">
        <v>2.8956082834240879</v>
      </c>
      <c r="T10" s="17">
        <v>0.81967749331842976</v>
      </c>
      <c r="U10" s="17">
        <v>1.0692737363956064</v>
      </c>
      <c r="V10" s="17">
        <v>0.89213646139629443</v>
      </c>
      <c r="W10" s="17">
        <v>1.9663519416176276</v>
      </c>
      <c r="X10" s="17">
        <v>0.63821985675259818</v>
      </c>
      <c r="Y10" s="17">
        <v>1.6287791859275615</v>
      </c>
      <c r="Z10" s="17">
        <v>0.43247288743051054</v>
      </c>
      <c r="AA10" s="17">
        <v>0.36872460148148151</v>
      </c>
      <c r="AB10" s="17">
        <v>0.23258225886956521</v>
      </c>
      <c r="AC10" s="17">
        <v>0.13085807048780485</v>
      </c>
      <c r="AD10" s="17">
        <v>0.26873273859999997</v>
      </c>
      <c r="AE10" s="17">
        <v>0.77691370314455399</v>
      </c>
      <c r="AF10" s="17">
        <v>1.3894095420762405</v>
      </c>
      <c r="AG10" s="17">
        <v>3.978457125713585</v>
      </c>
      <c r="AH10" s="17">
        <v>0.49568180026424957</v>
      </c>
      <c r="AI10" s="17">
        <v>0.81606139011012124</v>
      </c>
      <c r="AJ10" s="17">
        <v>1.0724334570233238</v>
      </c>
      <c r="AK10" s="17">
        <v>2.2617292315648854</v>
      </c>
      <c r="AL10" s="17">
        <v>1.3284326502982038</v>
      </c>
      <c r="AM10" s="17">
        <v>0.4189489492857143</v>
      </c>
      <c r="AN10" s="17">
        <v>0.21983164271428579</v>
      </c>
      <c r="AO10" s="17">
        <v>0.18012345000000002</v>
      </c>
      <c r="AP10" s="17">
        <v>0.20438770046153848</v>
      </c>
      <c r="AQ10" s="17">
        <v>0.79018645558176426</v>
      </c>
      <c r="AR10" s="17">
        <v>1.2189737653664525</v>
      </c>
      <c r="AS10" s="17">
        <v>0.73489709739943099</v>
      </c>
      <c r="AT10" s="17">
        <v>0.69047096296466237</v>
      </c>
      <c r="AU10" s="17">
        <v>1.2613802606186957</v>
      </c>
      <c r="AV10" s="17">
        <v>1.973539684011391</v>
      </c>
      <c r="AW10" s="17">
        <v>1.0227296995945627</v>
      </c>
      <c r="AX10" s="17">
        <v>1.0355246933816671</v>
      </c>
      <c r="AY10" s="17">
        <v>0.2987884252941177</v>
      </c>
      <c r="AZ10" s="17">
        <v>0.23363506685714283</v>
      </c>
      <c r="BA10" s="17">
        <v>0.28947696057142852</v>
      </c>
      <c r="BB10" s="17">
        <v>0.31371003665804614</v>
      </c>
      <c r="BC10" s="17">
        <v>0.75455935694394649</v>
      </c>
      <c r="BD10" s="17">
        <v>0.82971404843197605</v>
      </c>
      <c r="BE10" s="17">
        <v>3.2402361679019376</v>
      </c>
      <c r="BF10" s="17">
        <v>0.87722793051868986</v>
      </c>
      <c r="BG10" s="17">
        <v>0.39127482560681315</v>
      </c>
      <c r="BH10" s="17">
        <v>0.96167137774563727</v>
      </c>
      <c r="BI10" s="17">
        <v>0.77867111448327464</v>
      </c>
      <c r="BJ10" s="17">
        <v>0.45746902878116363</v>
      </c>
      <c r="BK10" s="17">
        <v>0.52329776709329079</v>
      </c>
      <c r="BL10" s="17">
        <v>0.31419627033333331</v>
      </c>
      <c r="BM10" s="17">
        <v>0.19149592466666665</v>
      </c>
      <c r="BN10" s="17">
        <v>0.18694867544827584</v>
      </c>
      <c r="BO10" s="17">
        <v>0.46477749780046312</v>
      </c>
      <c r="BP10" s="17">
        <v>1.0784199558144665</v>
      </c>
      <c r="BQ10" s="17">
        <v>1.3385112991521222</v>
      </c>
      <c r="BR10" s="17">
        <v>2.0905289920440855</v>
      </c>
      <c r="BS10" s="17">
        <v>1.0796391264343892</v>
      </c>
      <c r="BT10" s="17">
        <v>0.57591447272273744</v>
      </c>
      <c r="BU10" s="17">
        <v>0.61907411144846647</v>
      </c>
      <c r="BV10" s="17">
        <v>0.26270869971428573</v>
      </c>
      <c r="BW10" s="17">
        <v>0.17021353587878787</v>
      </c>
      <c r="BX10" s="17">
        <v>2.8565484118804543</v>
      </c>
      <c r="BY10" s="17">
        <v>0.24713958625000007</v>
      </c>
      <c r="BZ10" s="17">
        <v>1.4961442492432502</v>
      </c>
      <c r="CA10" s="17">
        <v>1.6480086113087495</v>
      </c>
      <c r="CB10" s="17">
        <v>0.75758750364808936</v>
      </c>
      <c r="CC10" s="17">
        <v>0.63463071957471051</v>
      </c>
      <c r="CD10" s="17">
        <v>1.4966665861125767</v>
      </c>
      <c r="CE10" s="17">
        <v>0.74450051890883484</v>
      </c>
      <c r="CF10" s="17">
        <v>0.42174867874065192</v>
      </c>
      <c r="CG10" s="17">
        <v>0.90504923795840841</v>
      </c>
      <c r="CH10" s="17">
        <v>0.54483056373561389</v>
      </c>
      <c r="CI10" s="17">
        <v>0.3072544777709193</v>
      </c>
      <c r="CJ10" s="17">
        <v>0.20991655816000002</v>
      </c>
      <c r="CK10" s="17">
        <v>5.9418873387351516E-2</v>
      </c>
      <c r="CL10" s="17">
        <v>0.14485418389189186</v>
      </c>
      <c r="CM10" s="17">
        <v>1.0260387272701523</v>
      </c>
      <c r="CN10" s="17">
        <v>0.77323487592028217</v>
      </c>
      <c r="CO10" s="17">
        <v>1.7749263814094414</v>
      </c>
      <c r="CP10" s="17">
        <v>1.3015140135876133</v>
      </c>
      <c r="CQ10" s="17">
        <v>0.80895381271240097</v>
      </c>
      <c r="CR10" s="92">
        <v>0.50672517175935805</v>
      </c>
      <c r="CS10" s="92">
        <v>0.19192297100646399</v>
      </c>
      <c r="CT10" s="92">
        <v>0.898491383026357</v>
      </c>
      <c r="CU10" s="92">
        <v>0.21248565902063077</v>
      </c>
      <c r="CV10" s="30" t="s">
        <v>306</v>
      </c>
      <c r="CX10" s="198"/>
      <c r="CY10" s="197"/>
      <c r="CZ10" s="197"/>
      <c r="DA10" s="197"/>
      <c r="DB10" s="197"/>
      <c r="DC10" s="197"/>
    </row>
    <row r="11" spans="1:107" x14ac:dyDescent="0.3">
      <c r="A11" s="66" t="s">
        <v>38</v>
      </c>
      <c r="B11" s="30" t="s">
        <v>231</v>
      </c>
      <c r="C11" s="17">
        <v>0.37508976617647061</v>
      </c>
      <c r="D11" s="17">
        <v>0.51150874615384612</v>
      </c>
      <c r="E11" s="17">
        <v>0.25600066874999999</v>
      </c>
      <c r="F11" s="17">
        <v>0.70865030715555966</v>
      </c>
      <c r="G11" s="17">
        <v>0.7523281008594751</v>
      </c>
      <c r="H11" s="17">
        <v>0.71473952144583031</v>
      </c>
      <c r="I11" s="17">
        <v>0.66757621813367374</v>
      </c>
      <c r="J11" s="17">
        <v>0.49462771771115344</v>
      </c>
      <c r="K11" s="17">
        <v>0.63557259820516143</v>
      </c>
      <c r="L11" s="17">
        <v>0.67794940162239226</v>
      </c>
      <c r="M11" s="17">
        <v>0.74025182710256809</v>
      </c>
      <c r="N11" s="17">
        <v>0.6460064446673347</v>
      </c>
      <c r="O11" s="17">
        <v>0.26176933800000002</v>
      </c>
      <c r="P11" s="17">
        <v>0.79222516500000006</v>
      </c>
      <c r="Q11" s="17">
        <v>0.22298895500000002</v>
      </c>
      <c r="R11" s="17">
        <v>0.63636263999999998</v>
      </c>
      <c r="S11" s="17">
        <v>0.57282685606867823</v>
      </c>
      <c r="T11" s="17">
        <v>6.1286655654270268</v>
      </c>
      <c r="U11" s="17">
        <v>0.69597698818648956</v>
      </c>
      <c r="V11" s="17">
        <v>0.35778389337247229</v>
      </c>
      <c r="W11" s="17">
        <v>0.62695279297953332</v>
      </c>
      <c r="X11" s="17">
        <v>1.9693641294080169</v>
      </c>
      <c r="Y11" s="17">
        <v>0.40438655650615318</v>
      </c>
      <c r="Z11" s="17">
        <v>0.38609173718433987</v>
      </c>
      <c r="AA11" s="17">
        <v>0.58826595000000004</v>
      </c>
      <c r="AB11" s="17">
        <v>0.48629398269230772</v>
      </c>
      <c r="AC11" s="17">
        <v>0.52837340625000007</v>
      </c>
      <c r="AD11" s="17">
        <v>0.57742517727272724</v>
      </c>
      <c r="AE11" s="17">
        <v>0.85375132213687244</v>
      </c>
      <c r="AF11" s="17">
        <v>1.1413006952769118</v>
      </c>
      <c r="AG11" s="17">
        <v>1.615913434709346</v>
      </c>
      <c r="AH11" s="17">
        <v>1.1103272325919187</v>
      </c>
      <c r="AI11" s="17">
        <v>1.4182885122234732</v>
      </c>
      <c r="AJ11" s="17">
        <v>0.65995905047589176</v>
      </c>
      <c r="AK11" s="17">
        <v>0.67210722032817682</v>
      </c>
      <c r="AL11" s="17">
        <v>0.55794171312524554</v>
      </c>
      <c r="AM11" s="17">
        <v>0.5331919903846154</v>
      </c>
      <c r="AN11" s="17">
        <v>0.40412299166666671</v>
      </c>
      <c r="AO11" s="17">
        <v>0.38582121093750005</v>
      </c>
      <c r="AP11" s="17">
        <v>0.44857792499999999</v>
      </c>
      <c r="AQ11" s="17">
        <v>0.50461029795045997</v>
      </c>
      <c r="AR11" s="17">
        <v>0.7333663303830692</v>
      </c>
      <c r="AS11" s="17">
        <v>0.46766178925418311</v>
      </c>
      <c r="AT11" s="17">
        <v>1.467250796299908</v>
      </c>
      <c r="AU11" s="17">
        <v>0.86134738444407577</v>
      </c>
      <c r="AV11" s="17">
        <v>0.60302601455903626</v>
      </c>
      <c r="AW11" s="17">
        <v>0.37878877762761581</v>
      </c>
      <c r="AX11" s="17">
        <v>0.39278522852408077</v>
      </c>
      <c r="AY11" s="17">
        <v>0.20699150431034491</v>
      </c>
      <c r="AZ11" s="17">
        <v>3.5244320770454678</v>
      </c>
      <c r="BA11" s="17">
        <v>0.31235128043478261</v>
      </c>
      <c r="BB11" s="17">
        <v>3.8864482274235663</v>
      </c>
      <c r="BC11" s="17">
        <v>0.29817264911494656</v>
      </c>
      <c r="BD11" s="17">
        <v>0.51857128026998511</v>
      </c>
      <c r="BE11" s="17">
        <v>1.0281822571805903</v>
      </c>
      <c r="BF11" s="17">
        <v>0.74856783404261529</v>
      </c>
      <c r="BG11" s="17">
        <v>0.44717122926492919</v>
      </c>
      <c r="BH11" s="17">
        <v>1.0303621904417544</v>
      </c>
      <c r="BI11" s="17">
        <v>1.0901395602765842</v>
      </c>
      <c r="BJ11" s="17">
        <v>0.434784614130858</v>
      </c>
      <c r="BK11" s="17">
        <v>0.18450859004789708</v>
      </c>
      <c r="BL11" s="17">
        <v>0.25706207596153846</v>
      </c>
      <c r="BM11" s="17">
        <v>0.22630667500000001</v>
      </c>
      <c r="BN11" s="17">
        <v>0.3372132394736842</v>
      </c>
      <c r="BO11" s="17">
        <v>0.60623151887016924</v>
      </c>
      <c r="BP11" s="17">
        <v>0.80111196717646083</v>
      </c>
      <c r="BQ11" s="17">
        <v>0.97088200277842152</v>
      </c>
      <c r="BR11" s="17">
        <v>1.8169535930852301</v>
      </c>
      <c r="BS11" s="17">
        <v>0.43699678927106234</v>
      </c>
      <c r="BT11" s="17">
        <v>0.99345246544672206</v>
      </c>
      <c r="BU11" s="17">
        <v>0.9379910779522217</v>
      </c>
      <c r="BV11" s="17">
        <v>0.29635270568181821</v>
      </c>
      <c r="BW11" s="17">
        <v>0.28861441956521744</v>
      </c>
      <c r="BX11" s="17">
        <v>0.20022461818181819</v>
      </c>
      <c r="BY11" s="17">
        <v>0.25034179017857144</v>
      </c>
      <c r="BZ11" s="17">
        <v>0.98430542713371705</v>
      </c>
      <c r="CA11" s="17">
        <v>1.3190105552049884</v>
      </c>
      <c r="CB11" s="17">
        <v>1.1072432745625922</v>
      </c>
      <c r="CC11" s="17">
        <v>0.70914201863408954</v>
      </c>
      <c r="CD11" s="17">
        <v>0.96843132042578484</v>
      </c>
      <c r="CE11" s="17">
        <v>0.47535339089750889</v>
      </c>
      <c r="CF11" s="17">
        <v>0.59357221452388065</v>
      </c>
      <c r="CG11" s="17">
        <v>1.968482092559539</v>
      </c>
      <c r="CH11" s="17">
        <v>0.55371367075304245</v>
      </c>
      <c r="CI11" s="17">
        <v>0.13590101901406043</v>
      </c>
      <c r="CJ11" s="17">
        <v>0.29532841785714281</v>
      </c>
      <c r="CK11" s="17">
        <v>0.26072145267857139</v>
      </c>
      <c r="CL11" s="17">
        <v>0.91881612989561978</v>
      </c>
      <c r="CM11" s="17">
        <v>0.71203549607971783</v>
      </c>
      <c r="CN11" s="17">
        <v>0.6427514906087346</v>
      </c>
      <c r="CO11" s="17">
        <v>1.6571794224461611</v>
      </c>
      <c r="CP11" s="17">
        <v>0.58343731643582653</v>
      </c>
      <c r="CQ11" s="17">
        <v>0.5824467451529286</v>
      </c>
      <c r="CR11" s="92">
        <v>1.402681160344146</v>
      </c>
      <c r="CS11" s="92">
        <v>0.46569401154461099</v>
      </c>
      <c r="CT11" s="92">
        <v>0.69293026248627498</v>
      </c>
      <c r="CU11" s="92">
        <v>8.3032655301185088E-5</v>
      </c>
      <c r="CV11" s="30" t="s">
        <v>306</v>
      </c>
      <c r="CX11" s="198"/>
      <c r="CY11" s="197"/>
      <c r="CZ11" s="197"/>
      <c r="DA11" s="197"/>
      <c r="DB11" s="197"/>
      <c r="DC11" s="197"/>
    </row>
    <row r="12" spans="1:107" x14ac:dyDescent="0.3">
      <c r="A12" s="66" t="s">
        <v>119</v>
      </c>
      <c r="B12" s="30" t="s">
        <v>240</v>
      </c>
      <c r="C12" s="17">
        <v>1.1423442787048415</v>
      </c>
      <c r="D12" s="17">
        <v>6.6202658114285717E-2</v>
      </c>
      <c r="E12" s="17">
        <v>8.0789240037735868E-2</v>
      </c>
      <c r="F12" s="17">
        <v>1.0783173745995938</v>
      </c>
      <c r="G12" s="17">
        <v>1.4377424042867371</v>
      </c>
      <c r="H12" s="17">
        <v>0.77019344983386884</v>
      </c>
      <c r="I12" s="17">
        <v>0.90590092800739508</v>
      </c>
      <c r="J12" s="17">
        <v>1.0075749805227197</v>
      </c>
      <c r="K12" s="17">
        <v>0.4579861369419545</v>
      </c>
      <c r="L12" s="17">
        <v>0.54141792490677165</v>
      </c>
      <c r="M12" s="17">
        <v>0.62257076740933948</v>
      </c>
      <c r="N12" s="17">
        <v>0.53005656998345407</v>
      </c>
      <c r="O12" s="17">
        <v>8.942638152941175E-2</v>
      </c>
      <c r="P12" s="17">
        <v>3.4943676620253175E-2</v>
      </c>
      <c r="Q12" s="17">
        <v>9.7127099708333359E-2</v>
      </c>
      <c r="R12" s="17">
        <v>0.11087196240000002</v>
      </c>
      <c r="S12" s="17">
        <v>0.43825422668040259</v>
      </c>
      <c r="T12" s="17">
        <v>0.37329890659562232</v>
      </c>
      <c r="U12" s="17">
        <v>0.4825440451426326</v>
      </c>
      <c r="V12" s="17">
        <v>0.59062737953550992</v>
      </c>
      <c r="W12" s="17">
        <v>1.3261171130076019</v>
      </c>
      <c r="X12" s="17">
        <v>1.1331658681117553</v>
      </c>
      <c r="Y12" s="17">
        <v>0.59402535016181646</v>
      </c>
      <c r="Z12" s="17">
        <v>0.39902303938668604</v>
      </c>
      <c r="AA12" s="17">
        <v>4.4154025706853837</v>
      </c>
      <c r="AB12" s="17">
        <v>7.4673634084745755E-2</v>
      </c>
      <c r="AC12" s="17">
        <v>7.489403618644068E-2</v>
      </c>
      <c r="AD12" s="17">
        <v>0.27342845414581951</v>
      </c>
      <c r="AE12" s="17">
        <v>0.32015674580132708</v>
      </c>
      <c r="AF12" s="17">
        <v>0.53438828541393879</v>
      </c>
      <c r="AG12" s="17">
        <v>9.6611716669218382</v>
      </c>
      <c r="AH12" s="17">
        <v>0.70960762985197834</v>
      </c>
      <c r="AI12" s="17">
        <v>0.84670401147789276</v>
      </c>
      <c r="AJ12" s="17">
        <v>0.53880714748997927</v>
      </c>
      <c r="AK12" s="17">
        <v>2.2729444178371074</v>
      </c>
      <c r="AL12" s="17">
        <v>0.75510908543266353</v>
      </c>
      <c r="AM12" s="17">
        <v>0.11501506511904759</v>
      </c>
      <c r="AN12" s="17">
        <v>8.8938184456140337E-2</v>
      </c>
      <c r="AO12" s="17">
        <v>8.7798491326530614E-2</v>
      </c>
      <c r="AP12" s="17">
        <v>0.32837373558073246</v>
      </c>
      <c r="AQ12" s="17">
        <v>0.24583578618099328</v>
      </c>
      <c r="AR12" s="17">
        <v>0.39219155929181515</v>
      </c>
      <c r="AS12" s="17">
        <v>0.64303496022450202</v>
      </c>
      <c r="AT12" s="17">
        <v>0.6836054846397297</v>
      </c>
      <c r="AU12" s="17">
        <v>0.4745511060064147</v>
      </c>
      <c r="AV12" s="17">
        <v>0.24551773449903619</v>
      </c>
      <c r="AW12" s="17">
        <v>0.41166478474246559</v>
      </c>
      <c r="AX12" s="17">
        <v>1.011294435777909</v>
      </c>
      <c r="AY12" s="17">
        <v>6.5365350703125005E-2</v>
      </c>
      <c r="AZ12" s="17">
        <v>5.4041291848030513</v>
      </c>
      <c r="BA12" s="17">
        <v>6.8584395863013695E-2</v>
      </c>
      <c r="BB12" s="17">
        <v>1.3168572783977039</v>
      </c>
      <c r="BC12" s="17">
        <v>0.49517957799446477</v>
      </c>
      <c r="BD12" s="17">
        <v>0.41544630976174968</v>
      </c>
      <c r="BE12" s="17">
        <v>3.6883579571048948</v>
      </c>
      <c r="BF12" s="17">
        <v>0.70178234441495191</v>
      </c>
      <c r="BG12" s="17">
        <v>0.41551308913997836</v>
      </c>
      <c r="BH12" s="17">
        <v>0.62055020979058118</v>
      </c>
      <c r="BI12" s="17">
        <v>0.8231666067394614</v>
      </c>
      <c r="BJ12" s="17">
        <v>0.31361513150422538</v>
      </c>
      <c r="BK12" s="17">
        <v>0.10213868377651442</v>
      </c>
      <c r="BL12" s="17">
        <v>9.9103855723404244E-2</v>
      </c>
      <c r="BM12" s="17">
        <v>5.9891967215189842E-2</v>
      </c>
      <c r="BN12" s="17">
        <v>0.10384051027906976</v>
      </c>
      <c r="BO12" s="17">
        <v>0.68095307817277162</v>
      </c>
      <c r="BP12" s="17">
        <v>0.5481292406996835</v>
      </c>
      <c r="BQ12" s="17">
        <v>0.50281467933366686</v>
      </c>
      <c r="BR12" s="17">
        <v>0.65895318898158761</v>
      </c>
      <c r="BS12" s="17">
        <v>0.51792212061755527</v>
      </c>
      <c r="BT12" s="17">
        <v>0.3905080445938372</v>
      </c>
      <c r="BU12" s="17">
        <v>0.89243151130882814</v>
      </c>
      <c r="BV12" s="17">
        <v>0.1081830790714286</v>
      </c>
      <c r="BW12" s="17">
        <v>8.8965078961538449E-2</v>
      </c>
      <c r="BX12" s="17">
        <v>0.64074899171027389</v>
      </c>
      <c r="BY12" s="17">
        <v>0.12212608762500003</v>
      </c>
      <c r="BZ12" s="17">
        <v>1.186597163192922</v>
      </c>
      <c r="CA12" s="17">
        <v>0.55652989215228044</v>
      </c>
      <c r="CB12" s="17">
        <v>0.73654340632453164</v>
      </c>
      <c r="CC12" s="17">
        <v>0.49831601309422485</v>
      </c>
      <c r="CD12" s="17">
        <v>0.74145522970099154</v>
      </c>
      <c r="CE12" s="17">
        <v>0.19236783594166165</v>
      </c>
      <c r="CF12" s="17">
        <v>0.58395970902551808</v>
      </c>
      <c r="CG12" s="17">
        <v>0.81384272560601112</v>
      </c>
      <c r="CH12" s="17">
        <v>0.2045464642320042</v>
      </c>
      <c r="CI12" s="17">
        <v>0.20784861731562188</v>
      </c>
      <c r="CJ12" s="17">
        <v>6.3561285455882355E-2</v>
      </c>
      <c r="CK12" s="17">
        <v>2.4831767982773749E-2</v>
      </c>
      <c r="CL12" s="17">
        <v>7.700554231506139</v>
      </c>
      <c r="CM12" s="17">
        <v>1.2184209886333057</v>
      </c>
      <c r="CN12" s="17">
        <v>0.94604115500852715</v>
      </c>
      <c r="CO12" s="17">
        <v>0.53301092534818051</v>
      </c>
      <c r="CP12" s="17">
        <v>0.53503753905427254</v>
      </c>
      <c r="CQ12" s="17">
        <v>0.49359893657027865</v>
      </c>
      <c r="CR12" s="92">
        <v>1.2242448180700456</v>
      </c>
      <c r="CS12" s="92">
        <v>0.16908827121082401</v>
      </c>
      <c r="CT12" s="92">
        <v>0.57069911326891198</v>
      </c>
      <c r="CU12" s="92">
        <v>1.1101884522801697E-8</v>
      </c>
      <c r="CV12" s="30" t="s">
        <v>306</v>
      </c>
      <c r="CX12" s="198"/>
      <c r="CY12" s="197"/>
      <c r="CZ12" s="197"/>
      <c r="DA12" s="197"/>
      <c r="DB12" s="197"/>
      <c r="DC12" s="197"/>
    </row>
    <row r="13" spans="1:107" x14ac:dyDescent="0.3">
      <c r="A13" s="66" t="s">
        <v>123</v>
      </c>
      <c r="B13" s="30" t="s">
        <v>238</v>
      </c>
      <c r="C13" s="17">
        <v>0.74116845743764947</v>
      </c>
      <c r="D13" s="17">
        <v>8.2569421812999391</v>
      </c>
      <c r="E13" s="17">
        <v>2.5069179990147791E-2</v>
      </c>
      <c r="F13" s="17">
        <v>0.86081448353865564</v>
      </c>
      <c r="G13" s="17">
        <v>0.67686584472446865</v>
      </c>
      <c r="H13" s="17">
        <v>0.47479125353187285</v>
      </c>
      <c r="I13" s="17">
        <v>0.64308397376708082</v>
      </c>
      <c r="J13" s="17">
        <v>0.82437952951858895</v>
      </c>
      <c r="K13" s="17">
        <v>0.48989078917836093</v>
      </c>
      <c r="L13" s="17">
        <v>0.65827276991303507</v>
      </c>
      <c r="M13" s="17">
        <v>0.57107742430348207</v>
      </c>
      <c r="N13" s="17">
        <v>0.65373643631292699</v>
      </c>
      <c r="O13" s="17">
        <v>7.0005727361773662</v>
      </c>
      <c r="P13" s="17">
        <v>0.14913506986363642</v>
      </c>
      <c r="Q13" s="17">
        <v>3.090086177459956E-2</v>
      </c>
      <c r="R13" s="17">
        <v>1.7262968955959144</v>
      </c>
      <c r="S13" s="17">
        <v>1.3066133245864067</v>
      </c>
      <c r="T13" s="17">
        <v>0.58855531487454449</v>
      </c>
      <c r="U13" s="17">
        <v>0.948060519314323</v>
      </c>
      <c r="V13" s="17">
        <v>0.59435138571164814</v>
      </c>
      <c r="W13" s="17">
        <v>1.0067958139513677</v>
      </c>
      <c r="X13" s="17">
        <v>0.60731332615925193</v>
      </c>
      <c r="Y13" s="17">
        <v>0.81979312580808994</v>
      </c>
      <c r="Z13" s="17">
        <v>0.81735750759142689</v>
      </c>
      <c r="AA13" s="17">
        <v>0.87553281743505085</v>
      </c>
      <c r="AB13" s="17">
        <v>3.1735264963636371E-2</v>
      </c>
      <c r="AC13" s="17">
        <v>2.679476487244899E-2</v>
      </c>
      <c r="AD13" s="17">
        <v>8.354758321122259E-2</v>
      </c>
      <c r="AE13" s="17">
        <v>0.54631460866031156</v>
      </c>
      <c r="AF13" s="17">
        <v>0.94716640462340207</v>
      </c>
      <c r="AG13" s="17">
        <v>0.50330330579025706</v>
      </c>
      <c r="AH13" s="17">
        <v>0.77075029224187508</v>
      </c>
      <c r="AI13" s="17">
        <v>0.60598618077484268</v>
      </c>
      <c r="AJ13" s="17">
        <v>0.65614976302725725</v>
      </c>
      <c r="AK13" s="17">
        <v>0.77738140462255068</v>
      </c>
      <c r="AL13" s="17">
        <v>0.5600030741343287</v>
      </c>
      <c r="AM13" s="17">
        <v>2.4866574149251623</v>
      </c>
      <c r="AN13" s="17">
        <v>1.4210325721698109E-2</v>
      </c>
      <c r="AO13" s="17">
        <v>1.524271560963719</v>
      </c>
      <c r="AP13" s="17">
        <v>0.81962084400950841</v>
      </c>
      <c r="AQ13" s="17">
        <v>0.64335748298430162</v>
      </c>
      <c r="AR13" s="17">
        <v>0.97271291401796678</v>
      </c>
      <c r="AS13" s="17">
        <v>0.60744261925266607</v>
      </c>
      <c r="AT13" s="17">
        <v>0.91982473778192186</v>
      </c>
      <c r="AU13" s="17">
        <v>0.89694025156986346</v>
      </c>
      <c r="AV13" s="17">
        <v>0.74508502760419371</v>
      </c>
      <c r="AW13" s="17">
        <v>0.75677588588459122</v>
      </c>
      <c r="AX13" s="17">
        <v>0.5910462714630329</v>
      </c>
      <c r="AY13" s="17">
        <v>1.6355384555921046E-2</v>
      </c>
      <c r="AZ13" s="17">
        <v>0.65523506282254096</v>
      </c>
      <c r="BA13" s="17">
        <v>1.7099196672413795E-2</v>
      </c>
      <c r="BB13" s="17">
        <v>0.4127763640237449</v>
      </c>
      <c r="BC13" s="17">
        <v>0.68638753385371376</v>
      </c>
      <c r="BD13" s="17">
        <v>1.4101051562021263</v>
      </c>
      <c r="BE13" s="17">
        <v>0.10221858982567129</v>
      </c>
      <c r="BF13" s="17">
        <v>1.0952057799203034</v>
      </c>
      <c r="BG13" s="17">
        <v>0.56343574887381098</v>
      </c>
      <c r="BH13" s="17">
        <v>0.75731620997468896</v>
      </c>
      <c r="BI13" s="17">
        <v>0.5132150527276127</v>
      </c>
      <c r="BJ13" s="17">
        <v>0.38261046043515501</v>
      </c>
      <c r="BK13" s="17">
        <v>0.56262551259564442</v>
      </c>
      <c r="BL13" s="17">
        <v>4.3438041505872431E-2</v>
      </c>
      <c r="BM13" s="17">
        <v>2.4134956609442072E-2</v>
      </c>
      <c r="BN13" s="17">
        <v>0.64005682256274965</v>
      </c>
      <c r="BO13" s="17">
        <v>0.54073836309195156</v>
      </c>
      <c r="BP13" s="17">
        <v>0.65655040918973084</v>
      </c>
      <c r="BQ13" s="17">
        <v>0.97818186746096603</v>
      </c>
      <c r="BR13" s="17">
        <v>1.5436239941254395</v>
      </c>
      <c r="BS13" s="17">
        <v>0.79938437061779721</v>
      </c>
      <c r="BT13" s="17">
        <v>0.73028179201198729</v>
      </c>
      <c r="BU13" s="17">
        <v>0.58016951506091796</v>
      </c>
      <c r="BV13" s="17">
        <v>4.5245184755326961E-2</v>
      </c>
      <c r="BW13" s="17">
        <v>1.5188717883977906E-2</v>
      </c>
      <c r="BX13" s="17">
        <v>2.8804586021052635E-2</v>
      </c>
      <c r="BY13" s="17">
        <v>1.2532015658755575</v>
      </c>
      <c r="BZ13" s="17">
        <v>0.80625551209219581</v>
      </c>
      <c r="CA13" s="17">
        <v>0.91223745653010713</v>
      </c>
      <c r="CB13" s="17">
        <v>0.72590133429398707</v>
      </c>
      <c r="CC13" s="17">
        <v>0.49452393764527935</v>
      </c>
      <c r="CD13" s="17">
        <v>0.75867891461927839</v>
      </c>
      <c r="CE13" s="17">
        <v>0.71139906060547897</v>
      </c>
      <c r="CF13" s="17">
        <v>0.72074960769857732</v>
      </c>
      <c r="CG13" s="17">
        <v>0.76062409214987203</v>
      </c>
      <c r="CH13" s="17">
        <v>0.37255212460972809</v>
      </c>
      <c r="CI13" s="17">
        <v>3.2616244563374509E-2</v>
      </c>
      <c r="CJ13" s="17">
        <v>0.12732488619762677</v>
      </c>
      <c r="CK13" s="17">
        <v>0.25029543125999382</v>
      </c>
      <c r="CL13" s="17">
        <v>0.38857422233471117</v>
      </c>
      <c r="CM13" s="17">
        <v>0.7070048105095893</v>
      </c>
      <c r="CN13" s="17">
        <v>0.78704264156171555</v>
      </c>
      <c r="CO13" s="17">
        <v>0.60503942877361039</v>
      </c>
      <c r="CP13" s="17">
        <v>0.57675309186127544</v>
      </c>
      <c r="CQ13" s="17">
        <v>0.77335083154010076</v>
      </c>
      <c r="CR13" s="92">
        <v>0.78365625192105004</v>
      </c>
      <c r="CS13" s="92">
        <v>0.40524898408617399</v>
      </c>
      <c r="CT13" s="92">
        <v>0.64355269496454404</v>
      </c>
      <c r="CU13" s="92">
        <v>2.7984914932277505E-5</v>
      </c>
      <c r="CV13" s="30" t="s">
        <v>306</v>
      </c>
      <c r="CX13" s="198"/>
      <c r="CY13" s="197"/>
      <c r="CZ13" s="197"/>
      <c r="DA13" s="197"/>
      <c r="DB13" s="197"/>
      <c r="DC13" s="197"/>
    </row>
    <row r="14" spans="1:107" x14ac:dyDescent="0.3">
      <c r="A14" s="66" t="s">
        <v>77</v>
      </c>
      <c r="B14" s="30" t="s">
        <v>236</v>
      </c>
      <c r="C14" s="17">
        <v>0.87394483015869451</v>
      </c>
      <c r="D14" s="17">
        <v>5.0724001505226449E-2</v>
      </c>
      <c r="E14" s="17">
        <v>1.4502478800768867E-2</v>
      </c>
      <c r="F14" s="17">
        <v>0.80395761893677897</v>
      </c>
      <c r="G14" s="17">
        <v>0.67867360147463085</v>
      </c>
      <c r="H14" s="17">
        <v>0.61523237250202456</v>
      </c>
      <c r="I14" s="17">
        <v>0.57338538610637568</v>
      </c>
      <c r="J14" s="17">
        <v>0.52221651471496267</v>
      </c>
      <c r="K14" s="17">
        <v>0.53996509625293176</v>
      </c>
      <c r="L14" s="17">
        <v>0.66481084732738494</v>
      </c>
      <c r="M14" s="17">
        <v>0.53337350191231403</v>
      </c>
      <c r="N14" s="17">
        <v>1.6865688869861371</v>
      </c>
      <c r="O14" s="17">
        <v>1.0881969871314758E-2</v>
      </c>
      <c r="P14" s="17">
        <v>5.9297917473964179E-2</v>
      </c>
      <c r="Q14" s="17">
        <v>5.5023469998641834E-2</v>
      </c>
      <c r="R14" s="17">
        <v>4.7875207917525781E-2</v>
      </c>
      <c r="S14" s="17">
        <v>0.49526693716484399</v>
      </c>
      <c r="T14" s="17">
        <v>0.62882269690369585</v>
      </c>
      <c r="U14" s="17">
        <v>0.80267540583064423</v>
      </c>
      <c r="V14" s="17">
        <v>0.73002873853282191</v>
      </c>
      <c r="W14" s="17">
        <v>0.78453670092717709</v>
      </c>
      <c r="X14" s="17">
        <v>0.6037626929623241</v>
      </c>
      <c r="Y14" s="17">
        <v>0.88574094703009421</v>
      </c>
      <c r="Z14" s="17">
        <v>0.67848101542540229</v>
      </c>
      <c r="AA14" s="17">
        <v>1.1495212781604811</v>
      </c>
      <c r="AB14" s="17">
        <v>4.0350332256559755E-2</v>
      </c>
      <c r="AC14" s="17">
        <v>8.3638750657083616</v>
      </c>
      <c r="AD14" s="17">
        <v>0.12134865111947028</v>
      </c>
      <c r="AE14" s="17">
        <v>0.53257070482375768</v>
      </c>
      <c r="AF14" s="17">
        <v>1.0182476080302489</v>
      </c>
      <c r="AG14" s="17">
        <v>20.051896695191914</v>
      </c>
      <c r="AH14" s="17">
        <v>0.47424691160417337</v>
      </c>
      <c r="AI14" s="17">
        <v>1.4326920472438929</v>
      </c>
      <c r="AJ14" s="17">
        <v>0.6844019782712949</v>
      </c>
      <c r="AK14" s="17">
        <v>0.98794707950495242</v>
      </c>
      <c r="AL14" s="17">
        <v>0.70686600497446561</v>
      </c>
      <c r="AM14" s="17">
        <v>2.1875749079754008</v>
      </c>
      <c r="AN14" s="17">
        <v>4.1044344680412362E-2</v>
      </c>
      <c r="AO14" s="17">
        <v>0.93114166260249331</v>
      </c>
      <c r="AP14" s="17">
        <v>4.0623554917204006E-2</v>
      </c>
      <c r="AQ14" s="17">
        <v>0.54868770349432539</v>
      </c>
      <c r="AR14" s="17">
        <v>0.859811852356694</v>
      </c>
      <c r="AS14" s="17">
        <v>0.71407848274222341</v>
      </c>
      <c r="AT14" s="17">
        <v>0.91476747176722673</v>
      </c>
      <c r="AU14" s="17">
        <v>0.59087538498472336</v>
      </c>
      <c r="AV14" s="17">
        <v>0.60159364872872945</v>
      </c>
      <c r="AW14" s="17">
        <v>0.80525726153003618</v>
      </c>
      <c r="AX14" s="17">
        <v>0.72278233632008992</v>
      </c>
      <c r="AY14" s="17">
        <v>0.34411948633673156</v>
      </c>
      <c r="AZ14" s="17">
        <v>0.3770322687071897</v>
      </c>
      <c r="BA14" s="17">
        <v>0.86139049340303475</v>
      </c>
      <c r="BB14" s="17">
        <v>0.81280028753293554</v>
      </c>
      <c r="BC14" s="17">
        <v>0.96867245914245637</v>
      </c>
      <c r="BD14" s="17">
        <v>0.74948523941756195</v>
      </c>
      <c r="BE14" s="17">
        <v>0.24368181681655571</v>
      </c>
      <c r="BF14" s="17">
        <v>0.7990591050269249</v>
      </c>
      <c r="BG14" s="17">
        <v>0.79789376202173612</v>
      </c>
      <c r="BH14" s="17">
        <v>0.7645287453077817</v>
      </c>
      <c r="BI14" s="17">
        <v>1.0798146394215573</v>
      </c>
      <c r="BJ14" s="17">
        <v>0.5734623607233067</v>
      </c>
      <c r="BK14" s="17">
        <v>0.98344311292344633</v>
      </c>
      <c r="BL14" s="17">
        <v>0.10870424457248473</v>
      </c>
      <c r="BM14" s="17">
        <v>0.49157187357576615</v>
      </c>
      <c r="BN14" s="17">
        <v>0.23107482731498638</v>
      </c>
      <c r="BO14" s="17">
        <v>0.96193275387466648</v>
      </c>
      <c r="BP14" s="17">
        <v>0.61865976522789523</v>
      </c>
      <c r="BQ14" s="17">
        <v>0.71102801750904199</v>
      </c>
      <c r="BR14" s="17">
        <v>0.68282078480296726</v>
      </c>
      <c r="BS14" s="17">
        <v>0.96830943234163425</v>
      </c>
      <c r="BT14" s="17">
        <v>0.88077654684174245</v>
      </c>
      <c r="BU14" s="17">
        <v>0.68345781903910663</v>
      </c>
      <c r="BV14" s="17">
        <v>7.8738373470309281E-3</v>
      </c>
      <c r="BW14" s="17">
        <v>0.84042463245262677</v>
      </c>
      <c r="BX14" s="17">
        <v>0.35065117408273383</v>
      </c>
      <c r="BY14" s="17">
        <v>0.43991196130191268</v>
      </c>
      <c r="BZ14" s="17">
        <v>2.4572267415537437</v>
      </c>
      <c r="CA14" s="17">
        <v>1.0252868522887548</v>
      </c>
      <c r="CB14" s="17">
        <v>0.97208517034363306</v>
      </c>
      <c r="CC14" s="17">
        <v>0.74576216277011376</v>
      </c>
      <c r="CD14" s="17">
        <v>0.65511530499391324</v>
      </c>
      <c r="CE14" s="17">
        <v>0.71152555930154626</v>
      </c>
      <c r="CF14" s="17">
        <v>0.56867365704879913</v>
      </c>
      <c r="CG14" s="17">
        <v>0.76951892555015688</v>
      </c>
      <c r="CH14" s="17">
        <v>0.74151714857476703</v>
      </c>
      <c r="CI14" s="17">
        <v>0.27105737491023568</v>
      </c>
      <c r="CJ14" s="17">
        <v>1.349261524983395</v>
      </c>
      <c r="CK14" s="17">
        <v>0.84300526618304905</v>
      </c>
      <c r="CL14" s="17">
        <v>2.144771929274762</v>
      </c>
      <c r="CM14" s="17">
        <v>1.0242021424361363</v>
      </c>
      <c r="CN14" s="17">
        <v>0.75640757766511657</v>
      </c>
      <c r="CO14" s="17">
        <v>0.90487901280039962</v>
      </c>
      <c r="CP14" s="17">
        <v>0.83171173003439269</v>
      </c>
      <c r="CQ14" s="17">
        <v>1.0120528550529606</v>
      </c>
      <c r="CR14" s="92">
        <v>0.61023546021457997</v>
      </c>
      <c r="CS14" s="92">
        <v>0.498628751376683</v>
      </c>
      <c r="CT14" s="92">
        <v>0.71564532559199501</v>
      </c>
      <c r="CU14" s="92">
        <v>2.4309133521782655E-4</v>
      </c>
      <c r="CV14" s="30" t="s">
        <v>306</v>
      </c>
      <c r="CX14" s="198"/>
      <c r="CY14" s="197"/>
      <c r="CZ14" s="197"/>
      <c r="DA14" s="197"/>
      <c r="DB14" s="197"/>
      <c r="DC14" s="197"/>
    </row>
    <row r="15" spans="1:107" x14ac:dyDescent="0.3">
      <c r="A15" s="66" t="s">
        <v>203</v>
      </c>
      <c r="B15" s="30" t="s">
        <v>260</v>
      </c>
      <c r="C15" s="17">
        <v>0.15967235900000004</v>
      </c>
      <c r="D15" s="17">
        <v>0.21909296315789473</v>
      </c>
      <c r="E15" s="17">
        <v>0.1131251161764706</v>
      </c>
      <c r="F15" s="17">
        <v>0.60235276108222546</v>
      </c>
      <c r="G15" s="17">
        <v>0.68205569583413939</v>
      </c>
      <c r="H15" s="17">
        <v>1.723032774914055</v>
      </c>
      <c r="I15" s="17">
        <v>1.5354253017074491</v>
      </c>
      <c r="J15" s="17">
        <v>0.74943593592598989</v>
      </c>
      <c r="K15" s="17">
        <v>1.0677619649846712</v>
      </c>
      <c r="L15" s="17">
        <v>1.2600271706921229</v>
      </c>
      <c r="M15" s="17">
        <v>1.1280027841562943</v>
      </c>
      <c r="N15" s="17">
        <v>0.63165074589694947</v>
      </c>
      <c r="O15" s="17">
        <v>0.22759980833333335</v>
      </c>
      <c r="P15" s="17">
        <v>0.41328819583333332</v>
      </c>
      <c r="Q15" s="17">
        <v>0.23265785277777773</v>
      </c>
      <c r="R15" s="17">
        <v>0.36215760000000002</v>
      </c>
      <c r="S15" s="17">
        <v>1.882145384225657</v>
      </c>
      <c r="T15" s="17">
        <v>0.70082425678725746</v>
      </c>
      <c r="U15" s="17">
        <v>0.80953112836428531</v>
      </c>
      <c r="V15" s="17">
        <v>0.81779175627993672</v>
      </c>
      <c r="W15" s="17">
        <v>1.0139002198965896</v>
      </c>
      <c r="X15" s="17">
        <v>0.58612027660952881</v>
      </c>
      <c r="Y15" s="17">
        <v>0.81438959296378055</v>
      </c>
      <c r="Z15" s="17">
        <v>0.63178647902891971</v>
      </c>
      <c r="AA15" s="17">
        <v>0.21662591176470586</v>
      </c>
      <c r="AB15" s="17">
        <v>0.19787816125000002</v>
      </c>
      <c r="AC15" s="17">
        <v>0.3053264711538462</v>
      </c>
      <c r="AD15" s="17">
        <v>0.33135442083333333</v>
      </c>
      <c r="AE15" s="17">
        <v>0.79097548962680819</v>
      </c>
      <c r="AF15" s="17">
        <v>0.9527379717094222</v>
      </c>
      <c r="AG15" s="17">
        <v>4.3021071963041022</v>
      </c>
      <c r="AH15" s="17">
        <v>0.84596360578431906</v>
      </c>
      <c r="AI15" s="17">
        <v>0.78824111544727637</v>
      </c>
      <c r="AJ15" s="17">
        <v>0.83888128193824452</v>
      </c>
      <c r="AK15" s="17">
        <v>0.79408675214817304</v>
      </c>
      <c r="AL15" s="17">
        <v>1.0729648329331647</v>
      </c>
      <c r="AM15" s="17">
        <v>0.21696145624999999</v>
      </c>
      <c r="AN15" s="17">
        <v>0.17514523653846151</v>
      </c>
      <c r="AO15" s="17">
        <v>0.20339398026315791</v>
      </c>
      <c r="AP15" s="17">
        <v>0.12682061451612903</v>
      </c>
      <c r="AQ15" s="17">
        <v>0.77632353530840004</v>
      </c>
      <c r="AR15" s="17">
        <v>1.582527344510833</v>
      </c>
      <c r="AS15" s="17">
        <v>0.79502504173211141</v>
      </c>
      <c r="AT15" s="17">
        <v>0.64192222338120941</v>
      </c>
      <c r="AU15" s="17">
        <v>0.80340219676329216</v>
      </c>
      <c r="AV15" s="17">
        <v>0.74142542773651998</v>
      </c>
      <c r="AW15" s="17">
        <v>0.73781466250944294</v>
      </c>
      <c r="AX15" s="17">
        <v>0.67520105399180796</v>
      </c>
      <c r="AY15" s="17">
        <v>0.28906318269230774</v>
      </c>
      <c r="AZ15" s="17">
        <v>0.20165465833333332</v>
      </c>
      <c r="BA15" s="17">
        <v>0.19553698043478265</v>
      </c>
      <c r="BB15" s="17">
        <v>0.27243240025567156</v>
      </c>
      <c r="BC15" s="17">
        <v>1.3204788746519065</v>
      </c>
      <c r="BD15" s="17">
        <v>1.0253568496247436</v>
      </c>
      <c r="BE15" s="17">
        <v>5.2009998593745435</v>
      </c>
      <c r="BF15" s="17">
        <v>0.9603337344625652</v>
      </c>
      <c r="BG15" s="17">
        <v>1.0835302862957905</v>
      </c>
      <c r="BH15" s="17">
        <v>0.61306550331284382</v>
      </c>
      <c r="BI15" s="17">
        <v>0.64125856486857902</v>
      </c>
      <c r="BJ15" s="17">
        <v>0.9565261510878873</v>
      </c>
      <c r="BK15" s="17">
        <v>0.16682651683497352</v>
      </c>
      <c r="BL15" s="17">
        <v>0.16736204100000004</v>
      </c>
      <c r="BM15" s="17">
        <v>0.12879241666666666</v>
      </c>
      <c r="BN15" s="17">
        <v>0.14324708750000001</v>
      </c>
      <c r="BO15" s="17">
        <v>1.3943324934013892</v>
      </c>
      <c r="BP15" s="17">
        <v>0.44862270161881801</v>
      </c>
      <c r="BQ15" s="17">
        <v>0.93113829506234591</v>
      </c>
      <c r="BR15" s="17">
        <v>1.1892787154739688</v>
      </c>
      <c r="BS15" s="17">
        <v>1.2672906888860809</v>
      </c>
      <c r="BT15" s="17">
        <v>1.7385418145317637</v>
      </c>
      <c r="BU15" s="17">
        <v>0.84419197015699954</v>
      </c>
      <c r="BV15" s="17">
        <v>0.15116575833333334</v>
      </c>
      <c r="BW15" s="17">
        <v>0.14329580517241386</v>
      </c>
      <c r="BX15" s="17">
        <v>4.4274611132551858</v>
      </c>
      <c r="BY15" s="17">
        <v>0.58807675382373736</v>
      </c>
      <c r="BZ15" s="17">
        <v>1.100106065620037</v>
      </c>
      <c r="CA15" s="17">
        <v>4.0611640778679909</v>
      </c>
      <c r="CB15" s="17">
        <v>0.90910500437770714</v>
      </c>
      <c r="CC15" s="17">
        <v>0.99870834290967569</v>
      </c>
      <c r="CD15" s="17">
        <v>1.1885293477952816</v>
      </c>
      <c r="CE15" s="17">
        <v>2.4600886711770205</v>
      </c>
      <c r="CF15" s="17">
        <v>0.49843025669349794</v>
      </c>
      <c r="CG15" s="17">
        <v>1.3895167712184986</v>
      </c>
      <c r="CH15" s="17">
        <v>0.60405127718513718</v>
      </c>
      <c r="CI15" s="17">
        <v>0.24368458581831531</v>
      </c>
      <c r="CJ15" s="17">
        <v>0.3379006595244709</v>
      </c>
      <c r="CK15" s="17">
        <v>0.18485871720509353</v>
      </c>
      <c r="CL15" s="17">
        <v>0.3500251923411884</v>
      </c>
      <c r="CM15" s="17">
        <v>0.56932636696087724</v>
      </c>
      <c r="CN15" s="17">
        <v>1.071252484347891</v>
      </c>
      <c r="CO15" s="17">
        <v>0.8118166401456901</v>
      </c>
      <c r="CP15" s="17">
        <v>1.4361533943035734</v>
      </c>
      <c r="CQ15" s="17">
        <v>0.70599605473082283</v>
      </c>
      <c r="CR15" s="92">
        <v>1.000801324096106</v>
      </c>
      <c r="CS15" s="92">
        <v>0.28511871937383698</v>
      </c>
      <c r="CT15" s="92">
        <v>0.89138853333616697</v>
      </c>
      <c r="CU15" s="92">
        <v>0.1011117494813768</v>
      </c>
      <c r="CV15" s="30" t="s">
        <v>306</v>
      </c>
      <c r="CX15" s="198"/>
      <c r="CY15" s="197"/>
      <c r="CZ15" s="197"/>
      <c r="DA15" s="197"/>
      <c r="DB15" s="197"/>
      <c r="DC15" s="197"/>
    </row>
    <row r="16" spans="1:107" x14ac:dyDescent="0.3">
      <c r="A16" s="66" t="s">
        <v>110</v>
      </c>
      <c r="B16" s="30" t="s">
        <v>240</v>
      </c>
      <c r="C16" s="17">
        <v>7.9293076238095228E-2</v>
      </c>
      <c r="D16" s="17">
        <v>0.14470568566666667</v>
      </c>
      <c r="E16" s="17">
        <v>0.24312979165994875</v>
      </c>
      <c r="F16" s="17">
        <v>1.0085906697190756</v>
      </c>
      <c r="G16" s="17">
        <v>0.93007594886473555</v>
      </c>
      <c r="H16" s="17">
        <v>0.65517789465867782</v>
      </c>
      <c r="I16" s="17">
        <v>1.4142075147305455</v>
      </c>
      <c r="J16" s="17">
        <v>0.98925543542230665</v>
      </c>
      <c r="K16" s="17">
        <v>0.7737405543367184</v>
      </c>
      <c r="L16" s="17">
        <v>0.34650747194033393</v>
      </c>
      <c r="M16" s="17">
        <v>1.3818034105914605</v>
      </c>
      <c r="N16" s="17">
        <v>0.51680515573386776</v>
      </c>
      <c r="O16" s="17">
        <v>0.20507393016</v>
      </c>
      <c r="P16" s="17">
        <v>0.25860032825000001</v>
      </c>
      <c r="Q16" s="17">
        <v>0.26203921590000001</v>
      </c>
      <c r="R16" s="17">
        <v>0.13051220505860672</v>
      </c>
      <c r="S16" s="17">
        <v>0.50673144959921546</v>
      </c>
      <c r="T16" s="17">
        <v>0.27982093737422253</v>
      </c>
      <c r="U16" s="17">
        <v>0.56548130290152265</v>
      </c>
      <c r="V16" s="17">
        <v>0.40889587813996831</v>
      </c>
      <c r="W16" s="17">
        <v>1.0877090481649232</v>
      </c>
      <c r="X16" s="17">
        <v>0.88621385823360777</v>
      </c>
      <c r="Y16" s="17">
        <v>0.97726751155653668</v>
      </c>
      <c r="Z16" s="17">
        <v>0.2914491197901265</v>
      </c>
      <c r="AA16" s="17">
        <v>1.4227408283319571</v>
      </c>
      <c r="AB16" s="17">
        <v>0.12698994084615386</v>
      </c>
      <c r="AC16" s="17">
        <v>0.13071646065789475</v>
      </c>
      <c r="AD16" s="17">
        <v>0.15078777800000001</v>
      </c>
      <c r="AE16" s="17">
        <v>0.78438402721325151</v>
      </c>
      <c r="AF16" s="17">
        <v>1.4996801406537195</v>
      </c>
      <c r="AG16" s="17">
        <v>7.3911773178512279</v>
      </c>
      <c r="AH16" s="17">
        <v>0.52872725361519946</v>
      </c>
      <c r="AI16" s="17">
        <v>1.2055452353899521</v>
      </c>
      <c r="AJ16" s="17">
        <v>0.66440321916596512</v>
      </c>
      <c r="AK16" s="17">
        <v>2.6196459786475441</v>
      </c>
      <c r="AL16" s="17">
        <v>0.23026165938502194</v>
      </c>
      <c r="AM16" s="17">
        <v>0.18100784349999996</v>
      </c>
      <c r="AN16" s="17">
        <v>8.7672701261538449E-2</v>
      </c>
      <c r="AO16" s="17">
        <v>0.13817507785714286</v>
      </c>
      <c r="AP16" s="17">
        <v>0.11181625349999998</v>
      </c>
      <c r="AQ16" s="17">
        <v>0.66726856249126787</v>
      </c>
      <c r="AR16" s="17">
        <v>0.84374544643562277</v>
      </c>
      <c r="AS16" s="17">
        <v>0.8688116795922155</v>
      </c>
      <c r="AT16" s="17">
        <v>0.97816719753327153</v>
      </c>
      <c r="AU16" s="17">
        <v>1.487781845857949</v>
      </c>
      <c r="AV16" s="17">
        <v>0.85693170489968296</v>
      </c>
      <c r="AW16" s="17">
        <v>0.50778171271161476</v>
      </c>
      <c r="AX16" s="17">
        <v>0.5619271929602877</v>
      </c>
      <c r="AY16" s="17">
        <v>6.4326881252718557</v>
      </c>
      <c r="AZ16" s="17">
        <v>0.16369063848648652</v>
      </c>
      <c r="BA16" s="17">
        <v>0.51164663399999999</v>
      </c>
      <c r="BB16" s="17">
        <v>1.2127084901663123</v>
      </c>
      <c r="BC16" s="17">
        <v>1.0563830997215247</v>
      </c>
      <c r="BD16" s="17">
        <v>14.312567335451588</v>
      </c>
      <c r="BE16" s="17">
        <v>5.4684869946560042</v>
      </c>
      <c r="BF16" s="17">
        <v>0.90552560569671214</v>
      </c>
      <c r="BG16" s="17">
        <v>0.80490821267687251</v>
      </c>
      <c r="BH16" s="17">
        <v>0.9407654782294278</v>
      </c>
      <c r="BI16" s="17">
        <v>1.0382281526443662</v>
      </c>
      <c r="BJ16" s="17">
        <v>0.64796932815631103</v>
      </c>
      <c r="BK16" s="17">
        <v>0.33529664467324743</v>
      </c>
      <c r="BL16" s="17">
        <v>9.3500732089285693E-2</v>
      </c>
      <c r="BM16" s="17">
        <v>8.1827058923076915E-2</v>
      </c>
      <c r="BN16" s="17">
        <v>0.104570373875</v>
      </c>
      <c r="BO16" s="17">
        <v>0.80561432952080259</v>
      </c>
      <c r="BP16" s="17">
        <v>1.281779147482337</v>
      </c>
      <c r="BQ16" s="17">
        <v>0.68266037924514666</v>
      </c>
      <c r="BR16" s="17">
        <v>1.5485399941067304</v>
      </c>
      <c r="BS16" s="17">
        <v>1.0138325511088644</v>
      </c>
      <c r="BT16" s="17">
        <v>0.72752832065542794</v>
      </c>
      <c r="BU16" s="17">
        <v>0.71508025707416423</v>
      </c>
      <c r="BV16" s="17">
        <v>0.13096602623076925</v>
      </c>
      <c r="BW16" s="17">
        <v>0.11305237995652175</v>
      </c>
      <c r="BX16" s="17">
        <v>6.9017914240000006E-2</v>
      </c>
      <c r="BY16" s="17">
        <v>0.59741130547173316</v>
      </c>
      <c r="BZ16" s="17">
        <v>0.92942294271171599</v>
      </c>
      <c r="CA16" s="17">
        <v>1.2587233691637634</v>
      </c>
      <c r="CB16" s="17">
        <v>1.8648307782106819</v>
      </c>
      <c r="CC16" s="17">
        <v>0.74564197547555011</v>
      </c>
      <c r="CD16" s="17">
        <v>0.81032008443790171</v>
      </c>
      <c r="CE16" s="17">
        <v>1.3333021604021085</v>
      </c>
      <c r="CF16" s="17">
        <v>0.29339038521088839</v>
      </c>
      <c r="CG16" s="17">
        <v>0.83418879374616106</v>
      </c>
      <c r="CH16" s="17">
        <v>0.72795923147952424</v>
      </c>
      <c r="CI16" s="17">
        <v>0.5579094464787745</v>
      </c>
      <c r="CJ16" s="17">
        <v>9.1672767792452814E-2</v>
      </c>
      <c r="CK16" s="17">
        <v>2.4112006591968719E-2</v>
      </c>
      <c r="CL16" s="17">
        <v>0.57651208150313404</v>
      </c>
      <c r="CM16" s="17">
        <v>0.71562483695472601</v>
      </c>
      <c r="CN16" s="17">
        <v>0.74026749748957255</v>
      </c>
      <c r="CO16" s="17">
        <v>1.1033326154707339</v>
      </c>
      <c r="CP16" s="17">
        <v>0.58259052787786469</v>
      </c>
      <c r="CQ16" s="17">
        <v>0.62019792307950727</v>
      </c>
      <c r="CR16" s="92">
        <v>0.834447709845895</v>
      </c>
      <c r="CS16" s="92">
        <v>0.171380301139925</v>
      </c>
      <c r="CT16" s="92">
        <v>0.717949216850017</v>
      </c>
      <c r="CU16" s="92">
        <v>1.1893730082878085E-3</v>
      </c>
      <c r="CV16" s="30" t="s">
        <v>306</v>
      </c>
      <c r="CX16" s="198"/>
      <c r="CY16" s="197"/>
      <c r="CZ16" s="197"/>
      <c r="DA16" s="197"/>
      <c r="DB16" s="197"/>
      <c r="DC16" s="197"/>
    </row>
    <row r="17" spans="1:107" x14ac:dyDescent="0.3">
      <c r="A17" s="66" t="s">
        <v>74</v>
      </c>
      <c r="B17" s="30" t="s">
        <v>232</v>
      </c>
      <c r="C17" s="17">
        <v>1.5263735465164971</v>
      </c>
      <c r="D17" s="17">
        <v>1.3642069999073901E-2</v>
      </c>
      <c r="E17" s="17">
        <v>2.5513620112463727E-2</v>
      </c>
      <c r="F17" s="17">
        <v>0.78343053293827369</v>
      </c>
      <c r="G17" s="17">
        <v>0.66371956817818112</v>
      </c>
      <c r="H17" s="17">
        <v>0.50183350075807842</v>
      </c>
      <c r="I17" s="17">
        <v>0.49431418695669083</v>
      </c>
      <c r="J17" s="17">
        <v>0.51441282641959962</v>
      </c>
      <c r="K17" s="17">
        <v>0.54127399313021163</v>
      </c>
      <c r="L17" s="17">
        <v>1.2525031230964301</v>
      </c>
      <c r="M17" s="17">
        <v>0.62913445606652674</v>
      </c>
      <c r="N17" s="17">
        <v>0.59409415669205357</v>
      </c>
      <c r="O17" s="17">
        <v>3.5171837375792735E-2</v>
      </c>
      <c r="P17" s="17">
        <v>0.5336812572656775</v>
      </c>
      <c r="Q17" s="17">
        <v>8.3614096566563528E-3</v>
      </c>
      <c r="R17" s="17">
        <v>0.6207522899390161</v>
      </c>
      <c r="S17" s="17">
        <v>0.4492105823474124</v>
      </c>
      <c r="T17" s="17">
        <v>0.88990201208697073</v>
      </c>
      <c r="U17" s="17">
        <v>0.90644869333379552</v>
      </c>
      <c r="V17" s="17">
        <v>1.3812309584413105</v>
      </c>
      <c r="W17" s="17">
        <v>0.60562593363924611</v>
      </c>
      <c r="X17" s="17">
        <v>0.67079225416653754</v>
      </c>
      <c r="Y17" s="17">
        <v>1.1301625899774781</v>
      </c>
      <c r="Z17" s="17">
        <v>1.2029337152681612</v>
      </c>
      <c r="AA17" s="17">
        <v>2.04416785679879</v>
      </c>
      <c r="AB17" s="17">
        <v>0.87433144369938554</v>
      </c>
      <c r="AC17" s="17">
        <v>1.5626690094339618E-2</v>
      </c>
      <c r="AD17" s="17">
        <v>0.12053811623603884</v>
      </c>
      <c r="AE17" s="17">
        <v>0.54117665943255155</v>
      </c>
      <c r="AF17" s="17">
        <v>0.51810524141297876</v>
      </c>
      <c r="AG17" s="17">
        <v>128.17512529569515</v>
      </c>
      <c r="AH17" s="17">
        <v>0.59446598852295085</v>
      </c>
      <c r="AI17" s="17">
        <v>0.87700657079114819</v>
      </c>
      <c r="AJ17" s="17">
        <v>0.76085674471916676</v>
      </c>
      <c r="AK17" s="17">
        <v>1.0597414650463706</v>
      </c>
      <c r="AL17" s="17">
        <v>0.89980555297542375</v>
      </c>
      <c r="AM17" s="17">
        <v>0.96745334076115708</v>
      </c>
      <c r="AN17" s="17">
        <v>9.5655892281879158E-3</v>
      </c>
      <c r="AO17" s="17">
        <v>0.77436255770884177</v>
      </c>
      <c r="AP17" s="17">
        <v>1.2450607520506425</v>
      </c>
      <c r="AQ17" s="17">
        <v>0.9353003923310147</v>
      </c>
      <c r="AR17" s="17">
        <v>0.62250058160568311</v>
      </c>
      <c r="AS17" s="17">
        <v>1.0396859988471945</v>
      </c>
      <c r="AT17" s="17">
        <v>0.67111095319481973</v>
      </c>
      <c r="AU17" s="17">
        <v>0.41203908500543529</v>
      </c>
      <c r="AV17" s="17">
        <v>0.61947611402295866</v>
      </c>
      <c r="AW17" s="17">
        <v>1.1292138665615548</v>
      </c>
      <c r="AX17" s="17">
        <v>0.93950672973202221</v>
      </c>
      <c r="AY17" s="17">
        <v>0.28881456888975698</v>
      </c>
      <c r="AZ17" s="17">
        <v>1.0849590141574004</v>
      </c>
      <c r="BA17" s="17">
        <v>0.92539474059087545</v>
      </c>
      <c r="BB17" s="17">
        <v>1.305937031359804</v>
      </c>
      <c r="BC17" s="17">
        <v>0.98783915813654044</v>
      </c>
      <c r="BD17" s="17">
        <v>0.63935361982927108</v>
      </c>
      <c r="BE17" s="17">
        <v>124.62976841447298</v>
      </c>
      <c r="BF17" s="17">
        <v>0.62736822959118044</v>
      </c>
      <c r="BG17" s="17">
        <v>0.8533743078798306</v>
      </c>
      <c r="BH17" s="17">
        <v>0.62595577856044238</v>
      </c>
      <c r="BI17" s="17">
        <v>0.87714119705411686</v>
      </c>
      <c r="BJ17" s="17">
        <v>0.85154157352946125</v>
      </c>
      <c r="BK17" s="17">
        <v>0.59503305140872964</v>
      </c>
      <c r="BL17" s="17">
        <v>1.5607607986958481E-2</v>
      </c>
      <c r="BM17" s="17">
        <v>0.50493362693476385</v>
      </c>
      <c r="BN17" s="17">
        <v>7.2355353602305489E-3</v>
      </c>
      <c r="BO17" s="17">
        <v>0.89567599803916109</v>
      </c>
      <c r="BP17" s="17">
        <v>0.84584410747565431</v>
      </c>
      <c r="BQ17" s="17">
        <v>0.54903849136891636</v>
      </c>
      <c r="BR17" s="17">
        <v>0.56897495548937871</v>
      </c>
      <c r="BS17" s="17">
        <v>0.74014770479967351</v>
      </c>
      <c r="BT17" s="17">
        <v>0.96690984232409971</v>
      </c>
      <c r="BU17" s="17">
        <v>0.55641070749452326</v>
      </c>
      <c r="BV17" s="17">
        <v>3.0253766253561944E-2</v>
      </c>
      <c r="BW17" s="17">
        <v>0.61946841019913712</v>
      </c>
      <c r="BX17" s="17">
        <v>1.4737646147681656</v>
      </c>
      <c r="BY17" s="17">
        <v>0.97261920056476892</v>
      </c>
      <c r="BZ17" s="17">
        <v>0.77714228490484827</v>
      </c>
      <c r="CA17" s="17">
        <v>0.59106143856294713</v>
      </c>
      <c r="CB17" s="17">
        <v>0.91497777572381633</v>
      </c>
      <c r="CC17" s="17">
        <v>0.63924639619318591</v>
      </c>
      <c r="CD17" s="17">
        <v>0.48614994380894927</v>
      </c>
      <c r="CE17" s="17">
        <v>0.46831080975771089</v>
      </c>
      <c r="CF17" s="17">
        <v>1.0118820911576085</v>
      </c>
      <c r="CG17" s="17">
        <v>0.93252812309022082</v>
      </c>
      <c r="CH17" s="17">
        <v>1.3281776561231009</v>
      </c>
      <c r="CI17" s="17">
        <v>9.7406371312795912</v>
      </c>
      <c r="CJ17" s="17">
        <v>0.23559509651965696</v>
      </c>
      <c r="CK17" s="17">
        <v>0.83453903201270552</v>
      </c>
      <c r="CL17" s="17">
        <v>0.25346651859189506</v>
      </c>
      <c r="CM17" s="17">
        <v>0.80963290054040193</v>
      </c>
      <c r="CN17" s="17">
        <v>0.41958481639085071</v>
      </c>
      <c r="CO17" s="17">
        <v>0.66620124322792462</v>
      </c>
      <c r="CP17" s="17">
        <v>0.85479000548197892</v>
      </c>
      <c r="CQ17" s="17">
        <v>1.0774066335236265</v>
      </c>
      <c r="CR17" s="92">
        <v>0.43249652084028301</v>
      </c>
      <c r="CS17" s="92">
        <v>1.2042474909815548</v>
      </c>
      <c r="CT17" s="92">
        <v>0.70516938339513802</v>
      </c>
      <c r="CU17" s="92">
        <v>9.9227964127979185E-5</v>
      </c>
      <c r="CV17" s="30" t="s">
        <v>306</v>
      </c>
      <c r="CX17" s="198"/>
      <c r="CY17" s="197"/>
      <c r="CZ17" s="197"/>
      <c r="DA17" s="197"/>
      <c r="DB17" s="197"/>
      <c r="DC17" s="197"/>
    </row>
    <row r="18" spans="1:107" x14ac:dyDescent="0.3">
      <c r="A18" s="66" t="s">
        <v>35</v>
      </c>
      <c r="B18" s="30" t="s">
        <v>230</v>
      </c>
      <c r="C18" s="17">
        <v>9.3641688568493156E-2</v>
      </c>
      <c r="D18" s="17">
        <v>0.114057634144</v>
      </c>
      <c r="E18" s="17">
        <v>8.2850125924528312E-2</v>
      </c>
      <c r="F18" s="17">
        <v>0.50372849858955704</v>
      </c>
      <c r="G18" s="17">
        <v>0.47710766231839874</v>
      </c>
      <c r="H18" s="17">
        <v>0.44671220090364383</v>
      </c>
      <c r="I18" s="17">
        <v>0.38385632542686238</v>
      </c>
      <c r="J18" s="17">
        <v>0.69947354019759056</v>
      </c>
      <c r="K18" s="17">
        <v>0.55142636689349223</v>
      </c>
      <c r="L18" s="17">
        <v>1.3078958499708679</v>
      </c>
      <c r="M18" s="17">
        <v>0.65597700370935241</v>
      </c>
      <c r="N18" s="17">
        <v>0.46464246401857495</v>
      </c>
      <c r="O18" s="17">
        <v>6.9807274417910459E-2</v>
      </c>
      <c r="P18" s="17">
        <v>5.5208405924035607E-2</v>
      </c>
      <c r="Q18" s="17">
        <v>7.795154720652174E-2</v>
      </c>
      <c r="R18" s="17">
        <v>1.6112617908469976E-2</v>
      </c>
      <c r="S18" s="17">
        <v>0.42744693707688913</v>
      </c>
      <c r="T18" s="17">
        <v>1.0600101175729595</v>
      </c>
      <c r="U18" s="17">
        <v>1.0744144755128933</v>
      </c>
      <c r="V18" s="17">
        <v>1.0298118412414017</v>
      </c>
      <c r="W18" s="17">
        <v>0.47233905826507777</v>
      </c>
      <c r="X18" s="17">
        <v>0.56382613111885971</v>
      </c>
      <c r="Y18" s="17">
        <v>1.1133427346846623</v>
      </c>
      <c r="Z18" s="17">
        <v>0.67486282987180068</v>
      </c>
      <c r="AA18" s="17">
        <v>0.11261432660714282</v>
      </c>
      <c r="AB18" s="17">
        <v>0.22490243343457839</v>
      </c>
      <c r="AC18" s="17">
        <v>0.15274610544943817</v>
      </c>
      <c r="AD18" s="17">
        <v>9.2016273635135121E-2</v>
      </c>
      <c r="AE18" s="17">
        <v>0.60726505332638814</v>
      </c>
      <c r="AF18" s="17">
        <v>0.76250481234169931</v>
      </c>
      <c r="AG18" s="17">
        <v>0.22169312278856559</v>
      </c>
      <c r="AH18" s="17">
        <v>0.54906291721578382</v>
      </c>
      <c r="AI18" s="17">
        <v>0.93879116146226083</v>
      </c>
      <c r="AJ18" s="17">
        <v>0.83795875853435331</v>
      </c>
      <c r="AK18" s="17">
        <v>0.32601502436971325</v>
      </c>
      <c r="AL18" s="17">
        <v>0.78366363068011657</v>
      </c>
      <c r="AM18" s="17">
        <v>0.11344716019083971</v>
      </c>
      <c r="AN18" s="17">
        <v>0.11552879714074074</v>
      </c>
      <c r="AO18" s="17">
        <v>1.1398511672895841</v>
      </c>
      <c r="AP18" s="17">
        <v>7.8284438709302323E-2</v>
      </c>
      <c r="AQ18" s="17">
        <v>0.75594504250655459</v>
      </c>
      <c r="AR18" s="17">
        <v>0.6279338222317502</v>
      </c>
      <c r="AS18" s="17">
        <v>0.83654641554439835</v>
      </c>
      <c r="AT18" s="17">
        <v>0.43379588760171189</v>
      </c>
      <c r="AU18" s="17">
        <v>0.44038342637395295</v>
      </c>
      <c r="AV18" s="17">
        <v>0.52033682861615815</v>
      </c>
      <c r="AW18" s="17">
        <v>0.40950138121904417</v>
      </c>
      <c r="AX18" s="17">
        <v>0.50957372777765231</v>
      </c>
      <c r="AY18" s="17">
        <v>0.10725245162500001</v>
      </c>
      <c r="AZ18" s="17">
        <v>0.6433487124765539</v>
      </c>
      <c r="BA18" s="17">
        <v>9.68750540754717E-2</v>
      </c>
      <c r="BB18" s="17">
        <v>0.18804256583303933</v>
      </c>
      <c r="BC18" s="17">
        <v>0.81590564612638095</v>
      </c>
      <c r="BD18" s="17">
        <v>0.60035936809780144</v>
      </c>
      <c r="BE18" s="17">
        <v>9.0314886954301414</v>
      </c>
      <c r="BF18" s="17">
        <v>0.68423778580457784</v>
      </c>
      <c r="BG18" s="17">
        <v>0.93593978218241014</v>
      </c>
      <c r="BH18" s="17">
        <v>0.93899044902522144</v>
      </c>
      <c r="BI18" s="17">
        <v>0.56516451857657046</v>
      </c>
      <c r="BJ18" s="17">
        <v>0.62990746535055997</v>
      </c>
      <c r="BK18" s="17">
        <v>0.33333737327858493</v>
      </c>
      <c r="BL18" s="17">
        <v>8.380177233333333E-2</v>
      </c>
      <c r="BM18" s="17">
        <v>9.6400575562913926E-2</v>
      </c>
      <c r="BN18" s="17">
        <v>9.4089967410958902E-2</v>
      </c>
      <c r="BO18" s="17">
        <v>0.74634394875012167</v>
      </c>
      <c r="BP18" s="17">
        <v>0.97526674264960456</v>
      </c>
      <c r="BQ18" s="17">
        <v>0.46091345605586109</v>
      </c>
      <c r="BR18" s="17">
        <v>0.60595043247654656</v>
      </c>
      <c r="BS18" s="17">
        <v>0.74732784252152717</v>
      </c>
      <c r="BT18" s="17">
        <v>0.82135833757406151</v>
      </c>
      <c r="BU18" s="17">
        <v>0.68899708271399562</v>
      </c>
      <c r="BV18" s="17">
        <v>7.242895580829016E-2</v>
      </c>
      <c r="BW18" s="17">
        <v>0.12164603423931625</v>
      </c>
      <c r="BX18" s="17">
        <v>0.14026457362376238</v>
      </c>
      <c r="BY18" s="17">
        <v>1.44087181848551</v>
      </c>
      <c r="BZ18" s="17">
        <v>0.55916502244444699</v>
      </c>
      <c r="CA18" s="17">
        <v>0.57883258121336878</v>
      </c>
      <c r="CB18" s="17">
        <v>0.54830918772320281</v>
      </c>
      <c r="CC18" s="17">
        <v>0.58429307169146805</v>
      </c>
      <c r="CD18" s="17">
        <v>0.52682663831162679</v>
      </c>
      <c r="CE18" s="17">
        <v>0.82548649906000404</v>
      </c>
      <c r="CF18" s="17">
        <v>0.78767767941268829</v>
      </c>
      <c r="CG18" s="17">
        <v>0.87488093002646139</v>
      </c>
      <c r="CH18" s="17">
        <v>1.382243463108332</v>
      </c>
      <c r="CI18" s="17">
        <v>8.9832876975395881E-2</v>
      </c>
      <c r="CJ18" s="17">
        <v>0.31659160892382859</v>
      </c>
      <c r="CK18" s="17">
        <v>1.4046232036813258</v>
      </c>
      <c r="CL18" s="17">
        <v>0.50888277963449702</v>
      </c>
      <c r="CM18" s="17">
        <v>0.57256625405700479</v>
      </c>
      <c r="CN18" s="17">
        <v>0.44074387927456071</v>
      </c>
      <c r="CO18" s="17">
        <v>0.8263614638244785</v>
      </c>
      <c r="CP18" s="17">
        <v>0.87353660065887417</v>
      </c>
      <c r="CQ18" s="17">
        <v>0.81590188226944005</v>
      </c>
      <c r="CR18" s="92">
        <v>0.43385255422583902</v>
      </c>
      <c r="CS18" s="92">
        <v>0.81434848930288595</v>
      </c>
      <c r="CT18" s="92">
        <v>0.542279370440233</v>
      </c>
      <c r="CU18" s="92">
        <v>4.9115294054047354E-9</v>
      </c>
      <c r="CV18" s="30" t="s">
        <v>306</v>
      </c>
      <c r="CX18" s="198"/>
      <c r="CY18" s="197"/>
      <c r="CZ18" s="197"/>
      <c r="DA18" s="197"/>
      <c r="DB18" s="197"/>
      <c r="DC18" s="197"/>
    </row>
    <row r="19" spans="1:107" x14ac:dyDescent="0.3">
      <c r="A19" s="66" t="s">
        <v>210</v>
      </c>
      <c r="B19" s="30" t="s">
        <v>249</v>
      </c>
      <c r="C19" s="17">
        <v>1.8159137408670702</v>
      </c>
      <c r="D19" s="17">
        <v>0.64173984954406404</v>
      </c>
      <c r="E19" s="17">
        <v>1.5744396748394698</v>
      </c>
      <c r="F19" s="17">
        <v>0.64636754659586693</v>
      </c>
      <c r="G19" s="17">
        <v>0.62337976348965296</v>
      </c>
      <c r="H19" s="17">
        <v>0.50935585920550197</v>
      </c>
      <c r="I19" s="17">
        <v>0.40764036441409535</v>
      </c>
      <c r="J19" s="17">
        <v>0.47378133880378703</v>
      </c>
      <c r="K19" s="17">
        <v>0.56884862579007933</v>
      </c>
      <c r="L19" s="17">
        <v>1.195918129312376</v>
      </c>
      <c r="M19" s="17">
        <v>0.54364231743727698</v>
      </c>
      <c r="N19" s="17">
        <v>1.188729807683482</v>
      </c>
      <c r="O19" s="17">
        <v>1.9432678155040046</v>
      </c>
      <c r="P19" s="17">
        <v>1.6677539289552429E-2</v>
      </c>
      <c r="Q19" s="17">
        <v>0.3007949693259086</v>
      </c>
      <c r="R19" s="17">
        <v>0.14173991763533872</v>
      </c>
      <c r="S19" s="17">
        <v>0.42661962042448226</v>
      </c>
      <c r="T19" s="17">
        <v>0.95344581633279646</v>
      </c>
      <c r="U19" s="17">
        <v>0.87789572569266106</v>
      </c>
      <c r="V19" s="17">
        <v>1.1319882299673818</v>
      </c>
      <c r="W19" s="17">
        <v>0.56963807869595628</v>
      </c>
      <c r="X19" s="17">
        <v>0.67431813363721371</v>
      </c>
      <c r="Y19" s="17">
        <v>1.1822132369381513</v>
      </c>
      <c r="Z19" s="17">
        <v>0.93633666861501497</v>
      </c>
      <c r="AA19" s="17">
        <v>1.7509690829493436</v>
      </c>
      <c r="AB19" s="17">
        <v>4.7432794425944037E-2</v>
      </c>
      <c r="AC19" s="17">
        <v>1.3498904109102412</v>
      </c>
      <c r="AD19" s="17">
        <v>1.0854502010802045</v>
      </c>
      <c r="AE19" s="17">
        <v>0.51158518674199571</v>
      </c>
      <c r="AF19" s="17">
        <v>0.60720690956012524</v>
      </c>
      <c r="AG19" s="17">
        <v>0.94069784534607659</v>
      </c>
      <c r="AH19" s="17">
        <v>0.62216612171098873</v>
      </c>
      <c r="AI19" s="17">
        <v>1.2356780265864846</v>
      </c>
      <c r="AJ19" s="17">
        <v>0.65587388148501646</v>
      </c>
      <c r="AK19" s="17">
        <v>0.45307588251278214</v>
      </c>
      <c r="AL19" s="17">
        <v>0.89969100898122556</v>
      </c>
      <c r="AM19" s="17">
        <v>1.6396247217536162</v>
      </c>
      <c r="AN19" s="17">
        <v>5.7424476317693547E-2</v>
      </c>
      <c r="AO19" s="17">
        <v>0.61707725275664016</v>
      </c>
      <c r="AP19" s="17">
        <v>0.99526315464963266</v>
      </c>
      <c r="AQ19" s="17">
        <v>0.65004417431376227</v>
      </c>
      <c r="AR19" s="17">
        <v>0.83680598942469286</v>
      </c>
      <c r="AS19" s="17">
        <v>1.0955579642048703</v>
      </c>
      <c r="AT19" s="17">
        <v>0.67377062476175498</v>
      </c>
      <c r="AU19" s="17">
        <v>0.59241195046198492</v>
      </c>
      <c r="AV19" s="17">
        <v>0.61303013277291873</v>
      </c>
      <c r="AW19" s="17">
        <v>1.1908860167738644</v>
      </c>
      <c r="AX19" s="17">
        <v>0.89892838735814162</v>
      </c>
      <c r="AY19" s="17">
        <v>0.27197784514282042</v>
      </c>
      <c r="AZ19" s="17">
        <v>0.23360788983298503</v>
      </c>
      <c r="BA19" s="17">
        <v>0.41750180787567348</v>
      </c>
      <c r="BB19" s="17">
        <v>0.81234388439872984</v>
      </c>
      <c r="BC19" s="17">
        <v>1.1038993375569119</v>
      </c>
      <c r="BD19" s="17">
        <v>1.0465317341381739</v>
      </c>
      <c r="BE19" s="17">
        <v>1.1672997891699433</v>
      </c>
      <c r="BF19" s="17">
        <v>0.55054848773273624</v>
      </c>
      <c r="BG19" s="17">
        <v>0.77783877116464439</v>
      </c>
      <c r="BH19" s="17">
        <v>0.61269008046941842</v>
      </c>
      <c r="BI19" s="17">
        <v>0.85271891816286471</v>
      </c>
      <c r="BJ19" s="17">
        <v>0.79647896319965439</v>
      </c>
      <c r="BK19" s="17">
        <v>1.1204180603394795</v>
      </c>
      <c r="BL19" s="17">
        <v>0.11783565043823524</v>
      </c>
      <c r="BM19" s="17">
        <v>0.10573655039766332</v>
      </c>
      <c r="BN19" s="17">
        <v>9.7870664343153932E-2</v>
      </c>
      <c r="BO19" s="17">
        <v>0.84303797220084054</v>
      </c>
      <c r="BP19" s="17">
        <v>0.85241176552134112</v>
      </c>
      <c r="BQ19" s="17">
        <v>0.57093669916575096</v>
      </c>
      <c r="BR19" s="17">
        <v>0.5187460936281052</v>
      </c>
      <c r="BS19" s="17">
        <v>0.75675053751818178</v>
      </c>
      <c r="BT19" s="17">
        <v>0.91394998639972957</v>
      </c>
      <c r="BU19" s="17">
        <v>0.61336172094725727</v>
      </c>
      <c r="BV19" s="17">
        <v>0.28994010794532332</v>
      </c>
      <c r="BW19" s="17">
        <v>0.86990315443165256</v>
      </c>
      <c r="BX19" s="17">
        <v>1.25232738346933</v>
      </c>
      <c r="BY19" s="17">
        <v>0.87898688493242538</v>
      </c>
      <c r="BZ19" s="17">
        <v>0.75289217697099109</v>
      </c>
      <c r="CA19" s="17">
        <v>0.64369834619121336</v>
      </c>
      <c r="CB19" s="17">
        <v>0.75856883461136404</v>
      </c>
      <c r="CC19" s="17">
        <v>0.62318541031480634</v>
      </c>
      <c r="CD19" s="17">
        <v>0.48513100172558182</v>
      </c>
      <c r="CE19" s="17">
        <v>0.5845437341158185</v>
      </c>
      <c r="CF19" s="17">
        <v>0.69530033166226346</v>
      </c>
      <c r="CG19" s="17">
        <v>0.86017330359198763</v>
      </c>
      <c r="CH19" s="17">
        <v>1.1009321664825886</v>
      </c>
      <c r="CI19" s="17">
        <v>0.1965441189696549</v>
      </c>
      <c r="CJ19" s="17">
        <v>0.203048378086645</v>
      </c>
      <c r="CK19" s="17">
        <v>0.70713369981641416</v>
      </c>
      <c r="CL19" s="17">
        <v>1.0820311678317842</v>
      </c>
      <c r="CM19" s="17">
        <v>0.72675605600953919</v>
      </c>
      <c r="CN19" s="17">
        <v>0.37410711510692751</v>
      </c>
      <c r="CO19" s="17">
        <v>0.75793049534263157</v>
      </c>
      <c r="CP19" s="17">
        <v>0.85410003625983422</v>
      </c>
      <c r="CQ19" s="17">
        <v>0.96735480807808616</v>
      </c>
      <c r="CR19" s="92">
        <v>0.40499448227628099</v>
      </c>
      <c r="CS19" s="92">
        <v>0.96225039579141303</v>
      </c>
      <c r="CT19" s="92">
        <v>0.75648473956080498</v>
      </c>
      <c r="CU19" s="92">
        <v>2.7910619146942484E-4</v>
      </c>
      <c r="CV19" s="30" t="s">
        <v>306</v>
      </c>
      <c r="CX19" s="198"/>
      <c r="CY19" s="197"/>
      <c r="CZ19" s="197"/>
      <c r="DA19" s="197"/>
      <c r="DB19" s="197"/>
      <c r="DC19" s="197"/>
    </row>
    <row r="20" spans="1:107" x14ac:dyDescent="0.3">
      <c r="A20" s="66" t="s">
        <v>68</v>
      </c>
      <c r="B20" s="30" t="s">
        <v>234</v>
      </c>
      <c r="C20" s="17">
        <v>0.34080717145</v>
      </c>
      <c r="D20" s="17">
        <v>0.33847898152380951</v>
      </c>
      <c r="E20" s="17">
        <v>0.93822907114285714</v>
      </c>
      <c r="F20" s="17">
        <v>1.2148290979809593</v>
      </c>
      <c r="G20" s="17">
        <v>0.90940759444551922</v>
      </c>
      <c r="H20" s="17">
        <v>1.0308743097776398</v>
      </c>
      <c r="I20" s="17">
        <v>0.9012278944804597</v>
      </c>
      <c r="J20" s="17">
        <v>1.1776850421694129</v>
      </c>
      <c r="K20" s="17">
        <v>1.0677619649846715</v>
      </c>
      <c r="L20" s="17">
        <v>0.67376452877287152</v>
      </c>
      <c r="M20" s="17">
        <v>0.6141348491517602</v>
      </c>
      <c r="N20" s="17">
        <v>0.28711397540770428</v>
      </c>
      <c r="O20" s="17">
        <v>0.53810870169230773</v>
      </c>
      <c r="P20" s="17">
        <v>0.70570301283333337</v>
      </c>
      <c r="Q20" s="17">
        <v>0.51077679099999995</v>
      </c>
      <c r="R20" s="17">
        <v>0.40013849788235289</v>
      </c>
      <c r="S20" s="17">
        <v>1.31750176895796</v>
      </c>
      <c r="T20" s="17">
        <v>0.68501619084468768</v>
      </c>
      <c r="U20" s="17">
        <v>1.2063601128565817</v>
      </c>
      <c r="V20" s="17">
        <v>0.81779175627993639</v>
      </c>
      <c r="W20" s="17">
        <v>0.99611249674050861</v>
      </c>
      <c r="X20" s="17">
        <v>0.42669556137173703</v>
      </c>
      <c r="Y20" s="17">
        <v>0.88419441521781927</v>
      </c>
      <c r="Z20" s="17">
        <v>0.34221767614066484</v>
      </c>
      <c r="AA20" s="17">
        <v>0.78602852749999996</v>
      </c>
      <c r="AB20" s="17">
        <v>0.3975098646470589</v>
      </c>
      <c r="AC20" s="17">
        <v>0.84720165187499996</v>
      </c>
      <c r="AD20" s="17">
        <v>0.48497008442857148</v>
      </c>
      <c r="AE20" s="17">
        <v>1.2550144435412023</v>
      </c>
      <c r="AF20" s="17">
        <v>1.0104796669645386</v>
      </c>
      <c r="AG20" s="17">
        <v>8.687973730903252E-2</v>
      </c>
      <c r="AH20" s="17">
        <v>0.61684846255106596</v>
      </c>
      <c r="AI20" s="17">
        <v>0.54797510699543273</v>
      </c>
      <c r="AJ20" s="17">
        <v>0.67289942401463454</v>
      </c>
      <c r="AK20" s="17">
        <v>0.92344925563095792</v>
      </c>
      <c r="AL20" s="17">
        <v>0.72459962743538386</v>
      </c>
      <c r="AM20" s="17">
        <v>0.25549567637931037</v>
      </c>
      <c r="AN20" s="17">
        <v>0.31102882503999996</v>
      </c>
      <c r="AO20" s="17">
        <v>0.4713381910714286</v>
      </c>
      <c r="AP20" s="17">
        <v>0.30513908281818181</v>
      </c>
      <c r="AQ20" s="17">
        <v>1.0009028437369016</v>
      </c>
      <c r="AR20" s="17">
        <v>0.80539338068854893</v>
      </c>
      <c r="AS20" s="17">
        <v>0.96833499892630848</v>
      </c>
      <c r="AT20" s="17">
        <v>0.60786104418139042</v>
      </c>
      <c r="AU20" s="17">
        <v>0.42916784015133136</v>
      </c>
      <c r="AV20" s="17">
        <v>0.58795036419506019</v>
      </c>
      <c r="AW20" s="17">
        <v>0.78788065746544111</v>
      </c>
      <c r="AX20" s="17">
        <v>0.51062079708130492</v>
      </c>
      <c r="AY20" s="17">
        <v>0.22126213810344825</v>
      </c>
      <c r="AZ20" s="17">
        <v>0.63568961784615385</v>
      </c>
      <c r="BA20" s="17">
        <v>0.63994767350000004</v>
      </c>
      <c r="BB20" s="17">
        <v>0.28304664961628223</v>
      </c>
      <c r="BC20" s="17">
        <v>1.0375191157979264</v>
      </c>
      <c r="BD20" s="17">
        <v>0.62228553632398209</v>
      </c>
      <c r="BE20" s="17">
        <v>2.7252929466644034</v>
      </c>
      <c r="BF20" s="17">
        <v>0.8637321162030176</v>
      </c>
      <c r="BG20" s="17">
        <v>1.5854252673938398</v>
      </c>
      <c r="BH20" s="17">
        <v>1.1746128971035996</v>
      </c>
      <c r="BI20" s="17">
        <v>0.65572304377538904</v>
      </c>
      <c r="BJ20" s="17">
        <v>0.50343481636204601</v>
      </c>
      <c r="BK20" s="17">
        <v>0.55079230955038883</v>
      </c>
      <c r="BL20" s="17">
        <v>0.39691127616666666</v>
      </c>
      <c r="BM20" s="17">
        <v>0.25918816750000001</v>
      </c>
      <c r="BN20" s="17">
        <v>0.48919810557142857</v>
      </c>
      <c r="BO20" s="17">
        <v>0.92955499560092614</v>
      </c>
      <c r="BP20" s="17">
        <v>1.2380821310908938</v>
      </c>
      <c r="BQ20" s="17">
        <v>0.85707047613693188</v>
      </c>
      <c r="BR20" s="17">
        <v>1.1208479957343953</v>
      </c>
      <c r="BS20" s="17">
        <v>1.5731884413758239</v>
      </c>
      <c r="BT20" s="17">
        <v>1.0438449818099615</v>
      </c>
      <c r="BU20" s="17">
        <v>0.57145302595243053</v>
      </c>
      <c r="BV20" s="17">
        <v>0.36680273100000005</v>
      </c>
      <c r="BW20" s="17">
        <v>0.28383139815999997</v>
      </c>
      <c r="BX20" s="17">
        <v>0.5885789853333333</v>
      </c>
      <c r="BY20" s="17">
        <v>0.499522103</v>
      </c>
      <c r="BZ20" s="17">
        <v>1.1881145508696396</v>
      </c>
      <c r="CA20" s="17">
        <v>0.84607584955583159</v>
      </c>
      <c r="CB20" s="17">
        <v>0.8912794160565759</v>
      </c>
      <c r="CC20" s="17">
        <v>1.1267478740519421</v>
      </c>
      <c r="CD20" s="17">
        <v>1.5909943121280752</v>
      </c>
      <c r="CE20" s="17">
        <v>0.44630795270555979</v>
      </c>
      <c r="CF20" s="17">
        <v>1.6869947149626081</v>
      </c>
      <c r="CG20" s="17">
        <v>0.73674183581175723</v>
      </c>
      <c r="CH20" s="17">
        <v>1.2528470934210254</v>
      </c>
      <c r="CI20" s="17">
        <v>0.11778088314551903</v>
      </c>
      <c r="CJ20" s="17">
        <v>0.25839462198930124</v>
      </c>
      <c r="CK20" s="17">
        <v>0.33928256795652179</v>
      </c>
      <c r="CL20" s="17">
        <v>0.52081301338461539</v>
      </c>
      <c r="CM20" s="17">
        <v>1.0773406636336604</v>
      </c>
      <c r="CN20" s="17">
        <v>0.72692132866464021</v>
      </c>
      <c r="CO20" s="17">
        <v>0.69078215925124198</v>
      </c>
      <c r="CP20" s="17">
        <v>0.71807669715178657</v>
      </c>
      <c r="CQ20" s="17">
        <v>0.41069962799244975</v>
      </c>
      <c r="CR20" s="92">
        <v>0.74960384334945196</v>
      </c>
      <c r="CS20" s="92">
        <v>0.29997740090797897</v>
      </c>
      <c r="CT20" s="92">
        <v>0.80027909467831504</v>
      </c>
      <c r="CU20" s="92">
        <v>1.2182541204133202E-3</v>
      </c>
      <c r="CV20" s="30" t="s">
        <v>306</v>
      </c>
      <c r="CX20" s="198"/>
      <c r="CY20" s="197"/>
      <c r="CZ20" s="197"/>
      <c r="DA20" s="197"/>
      <c r="DB20" s="197"/>
      <c r="DC20" s="197"/>
    </row>
    <row r="21" spans="1:107" x14ac:dyDescent="0.3">
      <c r="A21" s="66" t="s">
        <v>70</v>
      </c>
      <c r="B21" s="30" t="s">
        <v>231</v>
      </c>
      <c r="C21" s="17">
        <v>3.2513974032636521</v>
      </c>
      <c r="D21" s="17">
        <v>0.18351218744827591</v>
      </c>
      <c r="E21" s="17">
        <v>0.22350958609090912</v>
      </c>
      <c r="F21" s="17">
        <v>0.41716772798591439</v>
      </c>
      <c r="G21" s="17">
        <v>0.81546052890362697</v>
      </c>
      <c r="H21" s="17">
        <v>0.61263387552499737</v>
      </c>
      <c r="I21" s="17">
        <v>0.36192167825961313</v>
      </c>
      <c r="J21" s="17">
        <v>0.55645618242504746</v>
      </c>
      <c r="K21" s="17">
        <v>0.53009459254558144</v>
      </c>
      <c r="L21" s="17">
        <v>0.89101921356085834</v>
      </c>
      <c r="M21" s="17">
        <v>0.66622664439231127</v>
      </c>
      <c r="N21" s="17">
        <v>0.55508701912156144</v>
      </c>
      <c r="O21" s="17">
        <v>9.1886227473684232E-2</v>
      </c>
      <c r="P21" s="17">
        <v>0.63403776619999996</v>
      </c>
      <c r="Q21" s="17">
        <v>0.15746795358823529</v>
      </c>
      <c r="R21" s="17">
        <v>0.15433244218181819</v>
      </c>
      <c r="S21" s="17">
        <v>0.86144346431866636</v>
      </c>
      <c r="T21" s="17">
        <v>0.7131194191870337</v>
      </c>
      <c r="U21" s="17">
        <v>0.67857756348182718</v>
      </c>
      <c r="V21" s="17">
        <v>0.56889861306430367</v>
      </c>
      <c r="W21" s="17">
        <v>0.72600262659261938</v>
      </c>
      <c r="X21" s="17">
        <v>0.7692828630500067</v>
      </c>
      <c r="Y21" s="17">
        <v>1.2468585492273057</v>
      </c>
      <c r="Z21" s="17">
        <v>0.38290089638116359</v>
      </c>
      <c r="AA21" s="17">
        <v>0.13077890722222221</v>
      </c>
      <c r="AB21" s="17">
        <v>0.13314508676315787</v>
      </c>
      <c r="AC21" s="17">
        <v>0.15857645765625</v>
      </c>
      <c r="AD21" s="17">
        <v>9.2425584472727251E-2</v>
      </c>
      <c r="AE21" s="17">
        <v>0.25829595084988427</v>
      </c>
      <c r="AF21" s="17">
        <v>0.76657078183516714</v>
      </c>
      <c r="AG21" s="17">
        <v>7.5715163730159043</v>
      </c>
      <c r="AH21" s="17">
        <v>0.66619633955515134</v>
      </c>
      <c r="AI21" s="17">
        <v>0.81951196681248983</v>
      </c>
      <c r="AJ21" s="17">
        <v>0.54472810515470416</v>
      </c>
      <c r="AK21" s="17">
        <v>0.51074333830273888</v>
      </c>
      <c r="AL21" s="17">
        <v>0.55069571685089169</v>
      </c>
      <c r="AM21" s="17">
        <v>0.16316031897058828</v>
      </c>
      <c r="AN21" s="17">
        <v>0.23286946712000001</v>
      </c>
      <c r="AO21" s="17">
        <v>10.872426518762179</v>
      </c>
      <c r="AP21" s="17">
        <v>8.1962084400950825</v>
      </c>
      <c r="AQ21" s="17">
        <v>0.65074178694968832</v>
      </c>
      <c r="AR21" s="17">
        <v>0.5888897837292616</v>
      </c>
      <c r="AS21" s="17">
        <v>0.66995270274552732</v>
      </c>
      <c r="AT21" s="17">
        <v>0.97816719753327153</v>
      </c>
      <c r="AU21" s="17">
        <v>0.90920001691319097</v>
      </c>
      <c r="AV21" s="17">
        <v>0.54882142898069608</v>
      </c>
      <c r="AW21" s="17">
        <v>0.34632116811667724</v>
      </c>
      <c r="AX21" s="17">
        <v>0.61893429949249079</v>
      </c>
      <c r="AY21" s="17">
        <v>0.20017312562500009</v>
      </c>
      <c r="AZ21" s="17">
        <v>0.22915884059259256</v>
      </c>
      <c r="BA21" s="17">
        <v>0.27379046885714287</v>
      </c>
      <c r="BB21" s="17">
        <v>0.15760552080906623</v>
      </c>
      <c r="BC21" s="17">
        <v>0.3624843969632684</v>
      </c>
      <c r="BD21" s="17">
        <v>0.82499976406588515</v>
      </c>
      <c r="BE21" s="17">
        <v>4.2823519447789717</v>
      </c>
      <c r="BF21" s="17">
        <v>0.71703848233701628</v>
      </c>
      <c r="BG21" s="17">
        <v>0.7531304913935648</v>
      </c>
      <c r="BH21" s="17">
        <v>0.74748093452047248</v>
      </c>
      <c r="BI21" s="17">
        <v>0.67344528820175109</v>
      </c>
      <c r="BJ21" s="17">
        <v>0.55121845994895213</v>
      </c>
      <c r="BK21" s="17">
        <v>0.20555410110023528</v>
      </c>
      <c r="BL21" s="17">
        <v>0.15283042037142858</v>
      </c>
      <c r="BM21" s="17">
        <v>1.73014022170294</v>
      </c>
      <c r="BN21" s="17">
        <v>0.76133074683779722</v>
      </c>
      <c r="BO21" s="17">
        <v>0.60623151887016924</v>
      </c>
      <c r="BP21" s="17">
        <v>1.7624463277882141</v>
      </c>
      <c r="BQ21" s="17">
        <v>0.543164005453035</v>
      </c>
      <c r="BR21" s="17">
        <v>0.5946393577369844</v>
      </c>
      <c r="BS21" s="17">
        <v>0.77688318092633302</v>
      </c>
      <c r="BT21" s="17">
        <v>0.62918656144959073</v>
      </c>
      <c r="BU21" s="17">
        <v>0.92093669471672646</v>
      </c>
      <c r="BV21" s="17">
        <v>0.12726653334146343</v>
      </c>
      <c r="BW21" s="17">
        <v>0.16098982006060605</v>
      </c>
      <c r="BX21" s="17">
        <v>0.1355917608205128</v>
      </c>
      <c r="BY21" s="17">
        <v>1.385247464562581</v>
      </c>
      <c r="BZ21" s="17">
        <v>0.587770955059848</v>
      </c>
      <c r="CA21" s="17">
        <v>0.90248090619288701</v>
      </c>
      <c r="CB21" s="17">
        <v>0.55362163728129599</v>
      </c>
      <c r="CC21" s="17">
        <v>0.9474925304527696</v>
      </c>
      <c r="CD21" s="17">
        <v>0.58105879225547108</v>
      </c>
      <c r="CE21" s="17">
        <v>1.1492150140593786</v>
      </c>
      <c r="CF21" s="17">
        <v>0.45842247689201299</v>
      </c>
      <c r="CG21" s="17">
        <v>0.46660316268077962</v>
      </c>
      <c r="CH21" s="17">
        <v>0.54181569105091087</v>
      </c>
      <c r="CI21" s="17">
        <v>0.13086764793946562</v>
      </c>
      <c r="CJ21" s="17">
        <v>0.27454428586363266</v>
      </c>
      <c r="CK21" s="17">
        <v>0.10398302842786511</v>
      </c>
      <c r="CL21" s="17">
        <v>1.0809601528183757</v>
      </c>
      <c r="CM21" s="17">
        <v>0.72321479734666982</v>
      </c>
      <c r="CN21" s="17">
        <v>0.45910820757766757</v>
      </c>
      <c r="CO21" s="17">
        <v>0.46740958068994298</v>
      </c>
      <c r="CP21" s="17">
        <v>0.59135728000735366</v>
      </c>
      <c r="CQ21" s="17">
        <v>1.1991550635501469</v>
      </c>
      <c r="CR21" s="92">
        <v>0.44248236394351598</v>
      </c>
      <c r="CS21" s="92">
        <v>0.95165007251441402</v>
      </c>
      <c r="CT21" s="92">
        <v>0.66881951075186097</v>
      </c>
      <c r="CU21" s="92">
        <v>1.9831051722984938E-7</v>
      </c>
      <c r="CV21" s="30" t="s">
        <v>306</v>
      </c>
      <c r="CX21" s="198"/>
      <c r="CY21" s="197"/>
      <c r="CZ21" s="197"/>
      <c r="DA21" s="197"/>
      <c r="DB21" s="197"/>
      <c r="DC21" s="197"/>
    </row>
    <row r="22" spans="1:107" x14ac:dyDescent="0.3">
      <c r="A22" s="66" t="s">
        <v>67</v>
      </c>
      <c r="B22" s="30" t="s">
        <v>231</v>
      </c>
      <c r="C22" s="17">
        <v>0.40955157843936535</v>
      </c>
      <c r="D22" s="17">
        <v>0.16936327991489358</v>
      </c>
      <c r="E22" s="17">
        <v>0.22287384163636362</v>
      </c>
      <c r="F22" s="17">
        <v>1.3776161971104082</v>
      </c>
      <c r="G22" s="17">
        <v>0.82722049099028272</v>
      </c>
      <c r="H22" s="17">
        <v>0.84721279481725553</v>
      </c>
      <c r="I22" s="17">
        <v>0.76771265085372498</v>
      </c>
      <c r="J22" s="17">
        <v>0.70373862275977106</v>
      </c>
      <c r="K22" s="17">
        <v>0.51032740973532098</v>
      </c>
      <c r="L22" s="17">
        <v>0.77508250302443094</v>
      </c>
      <c r="M22" s="17">
        <v>0.75923264318212091</v>
      </c>
      <c r="N22" s="17">
        <v>0.61956173640609868</v>
      </c>
      <c r="O22" s="17">
        <v>9.7672314942532423E-2</v>
      </c>
      <c r="P22" s="17">
        <v>0.26684062863283869</v>
      </c>
      <c r="Q22" s="17">
        <v>0.3640010391818182</v>
      </c>
      <c r="R22" s="17">
        <v>0.40093297010526319</v>
      </c>
      <c r="S22" s="17">
        <v>0.6877069673132209</v>
      </c>
      <c r="T22" s="17">
        <v>0.82283009906196236</v>
      </c>
      <c r="U22" s="17">
        <v>2.6539922482844802</v>
      </c>
      <c r="V22" s="17">
        <v>1.3084668100478984</v>
      </c>
      <c r="W22" s="17">
        <v>1.3840542684302648</v>
      </c>
      <c r="X22" s="17">
        <v>1.1487957421546762</v>
      </c>
      <c r="Y22" s="17">
        <v>1.3290838157168903</v>
      </c>
      <c r="Z22" s="17">
        <v>0.60353586411299232</v>
      </c>
      <c r="AA22" s="17">
        <v>4.6239076920788627</v>
      </c>
      <c r="AB22" s="17">
        <v>0.28028456433333332</v>
      </c>
      <c r="AC22" s="17">
        <v>0.29192382865384614</v>
      </c>
      <c r="AD22" s="17">
        <v>0.15517187889795916</v>
      </c>
      <c r="AE22" s="17">
        <v>0.57895011532406659</v>
      </c>
      <c r="AF22" s="17">
        <v>1.2476330581909101</v>
      </c>
      <c r="AG22" s="17">
        <v>0.17375947461806501</v>
      </c>
      <c r="AH22" s="17">
        <v>1.038228061644392</v>
      </c>
      <c r="AI22" s="17">
        <v>0.28254966454452013</v>
      </c>
      <c r="AJ22" s="17">
        <v>0.87994540063452231</v>
      </c>
      <c r="AK22" s="17">
        <v>1.0320903445287177</v>
      </c>
      <c r="AL22" s="17">
        <v>0.58913100143659469</v>
      </c>
      <c r="AM22" s="17">
        <v>0.37715944295454545</v>
      </c>
      <c r="AN22" s="17">
        <v>0.10619227119512198</v>
      </c>
      <c r="AO22" s="17">
        <v>9.0118286890243898E-2</v>
      </c>
      <c r="AP22" s="17">
        <v>2.3642908961812736</v>
      </c>
      <c r="AQ22" s="17">
        <v>0.51824841411128331</v>
      </c>
      <c r="AR22" s="17">
        <v>2.8337915246448948</v>
      </c>
      <c r="AS22" s="17">
        <v>1.1164181437089225</v>
      </c>
      <c r="AT22" s="17">
        <v>0.52599556848487261</v>
      </c>
      <c r="AU22" s="17">
        <v>1.3720654800689971</v>
      </c>
      <c r="AV22" s="17">
        <v>1.1038442300402693</v>
      </c>
      <c r="AW22" s="17">
        <v>0.63586837424701426</v>
      </c>
      <c r="AX22" s="17">
        <v>0.9947158384700745</v>
      </c>
      <c r="AY22" s="17">
        <v>61.715113141705906</v>
      </c>
      <c r="AZ22" s="17">
        <v>0.4023710702608696</v>
      </c>
      <c r="BA22" s="17">
        <v>1.1236936135746349</v>
      </c>
      <c r="BB22" s="17">
        <v>1.1857939184682125</v>
      </c>
      <c r="BC22" s="17">
        <v>0.85442750712770399</v>
      </c>
      <c r="BD22" s="17">
        <v>1.1482649777406806</v>
      </c>
      <c r="BE22" s="17">
        <v>8.589134585249429</v>
      </c>
      <c r="BF22" s="17">
        <v>1.0728396759446963</v>
      </c>
      <c r="BG22" s="17">
        <v>1.8427385821356974</v>
      </c>
      <c r="BH22" s="17">
        <v>1.2766187539573333</v>
      </c>
      <c r="BI22" s="17">
        <v>1.9941577322132638</v>
      </c>
      <c r="BJ22" s="17">
        <v>1.1253248836328091</v>
      </c>
      <c r="BK22" s="17">
        <v>0.63552958794275649</v>
      </c>
      <c r="BL22" s="17">
        <v>0.18606453425581393</v>
      </c>
      <c r="BM22" s="17">
        <v>7.0671038869565203E-2</v>
      </c>
      <c r="BN22" s="17">
        <v>0.12370499216129031</v>
      </c>
      <c r="BO22" s="17">
        <v>1.5511948989090454</v>
      </c>
      <c r="BP22" s="17">
        <v>0.85700349977016699</v>
      </c>
      <c r="BQ22" s="17">
        <v>1.3653207584902938</v>
      </c>
      <c r="BR22" s="17">
        <v>2.10865020474108</v>
      </c>
      <c r="BS22" s="17">
        <v>1.7599596718587993</v>
      </c>
      <c r="BT22" s="17">
        <v>1.2292719900729641</v>
      </c>
      <c r="BU22" s="17">
        <v>0.73048448029911828</v>
      </c>
      <c r="BV22" s="17">
        <v>0.13456257253448278</v>
      </c>
      <c r="BW22" s="17">
        <v>8.7322300021978022E-2</v>
      </c>
      <c r="BX22" s="17">
        <v>6.2036152379221977E-2</v>
      </c>
      <c r="BY22" s="17">
        <v>2.278587992023597</v>
      </c>
      <c r="BZ22" s="17">
        <v>0.54666809106964909</v>
      </c>
      <c r="CA22" s="17">
        <v>1.2073731042310245</v>
      </c>
      <c r="CB22" s="17">
        <v>2.1579765255430421</v>
      </c>
      <c r="CC22" s="17">
        <v>1.351037811363222</v>
      </c>
      <c r="CD22" s="17">
        <v>0.99610078672366442</v>
      </c>
      <c r="CE22" s="17">
        <v>0.7036788720990993</v>
      </c>
      <c r="CF22" s="17">
        <v>2.122801682994615</v>
      </c>
      <c r="CG22" s="17">
        <v>1.0415249166981688</v>
      </c>
      <c r="CH22" s="17">
        <v>0.71311609112134267</v>
      </c>
      <c r="CI22" s="17">
        <v>7.066852988731144E-2</v>
      </c>
      <c r="CJ22" s="17">
        <v>0.12919731099465065</v>
      </c>
      <c r="CK22" s="17">
        <v>4.6241864406744719</v>
      </c>
      <c r="CL22" s="17">
        <v>0.32912816593275918</v>
      </c>
      <c r="CM22" s="17">
        <v>1.3220114370596194</v>
      </c>
      <c r="CN22" s="17">
        <v>0.62019880672772643</v>
      </c>
      <c r="CO22" s="17">
        <v>0.79649934504860154</v>
      </c>
      <c r="CP22" s="17">
        <v>0.28723067886071468</v>
      </c>
      <c r="CQ22" s="17">
        <v>1.4206018174461674</v>
      </c>
      <c r="CR22" s="92">
        <v>1.0904208536522946</v>
      </c>
      <c r="CS22" s="92">
        <v>0.40345947307919</v>
      </c>
      <c r="CT22" s="92">
        <v>0.92531552784529503</v>
      </c>
      <c r="CU22" s="92">
        <v>0.44834075870806023</v>
      </c>
      <c r="CV22" s="30" t="s">
        <v>306</v>
      </c>
      <c r="CX22" s="198"/>
      <c r="CY22" s="197"/>
      <c r="CZ22" s="197"/>
      <c r="DA22" s="197"/>
      <c r="DB22" s="197"/>
      <c r="DC22" s="197"/>
    </row>
    <row r="23" spans="1:107" x14ac:dyDescent="0.3">
      <c r="A23" s="66" t="s">
        <v>125</v>
      </c>
      <c r="B23" s="30" t="s">
        <v>238</v>
      </c>
      <c r="C23" s="17">
        <v>2.2069001047499999</v>
      </c>
      <c r="D23" s="17">
        <v>0.70812771784615391</v>
      </c>
      <c r="E23" s="17">
        <v>0.85057158779999997</v>
      </c>
      <c r="F23" s="17">
        <v>0.85038036858667165</v>
      </c>
      <c r="G23" s="17">
        <v>1.5914632902796588</v>
      </c>
      <c r="H23" s="17">
        <v>9.926937797858755E-2</v>
      </c>
      <c r="I23" s="17">
        <v>0.23621927718576141</v>
      </c>
      <c r="J23" s="17">
        <v>1.4132220506032951</v>
      </c>
      <c r="K23" s="17">
        <v>0.10851239481551539</v>
      </c>
      <c r="L23" s="17">
        <v>0.48126037769490809</v>
      </c>
      <c r="M23" s="17">
        <v>0.2733237515455636</v>
      </c>
      <c r="N23" s="17">
        <v>0.57422795081540856</v>
      </c>
      <c r="O23" s="17">
        <v>0.30199243139999998</v>
      </c>
      <c r="P23" s="17">
        <v>0.9139573245</v>
      </c>
      <c r="Q23" s="17">
        <v>0.92611120140000003</v>
      </c>
      <c r="R23" s="17">
        <v>0.73414519199999995</v>
      </c>
      <c r="S23" s="17">
        <v>0.63341431199901932</v>
      </c>
      <c r="T23" s="17">
        <v>0.216973454113702</v>
      </c>
      <c r="U23" s="17">
        <v>0.43182208585207194</v>
      </c>
      <c r="V23" s="17">
        <v>1.362986260466561</v>
      </c>
      <c r="W23" s="17">
        <v>0.58144815477940581</v>
      </c>
      <c r="X23" s="17">
        <v>1.4517748389866789</v>
      </c>
      <c r="Y23" s="17">
        <v>0.46291618968467529</v>
      </c>
      <c r="Z23" s="17">
        <v>0.20056713619965708</v>
      </c>
      <c r="AA23" s="17">
        <v>0.60325158666666667</v>
      </c>
      <c r="AB23" s="17">
        <v>0.31256672817857145</v>
      </c>
      <c r="AC23" s="17">
        <v>0.62697856178571432</v>
      </c>
      <c r="AD23" s="17">
        <v>0.51724703541176464</v>
      </c>
      <c r="AE23" s="17">
        <v>0.12806269832053083</v>
      </c>
      <c r="AF23" s="17">
        <v>0.36088559534447812</v>
      </c>
      <c r="AG23" s="17">
        <v>0.19453973109902273</v>
      </c>
      <c r="AH23" s="17">
        <v>0.25044975171246292</v>
      </c>
      <c r="AI23" s="17">
        <v>1.1591781109518768</v>
      </c>
      <c r="AJ23" s="17">
        <v>0.65995905047589165</v>
      </c>
      <c r="AK23" s="17">
        <v>0.37330927355294041</v>
      </c>
      <c r="AL23" s="17">
        <v>0.26568653005964071</v>
      </c>
      <c r="AM23" s="17">
        <v>0.26655264624999997</v>
      </c>
      <c r="AN23" s="17">
        <v>0.62939691787500007</v>
      </c>
      <c r="AO23" s="17">
        <v>8.5460339249999997</v>
      </c>
      <c r="AP23" s="17">
        <v>0.45758403378947371</v>
      </c>
      <c r="AQ23" s="17">
        <v>0.36875367927149005</v>
      </c>
      <c r="AR23" s="17">
        <v>0.46022478896488511</v>
      </c>
      <c r="AS23" s="17">
        <v>0.68590395757280198</v>
      </c>
      <c r="AT23" s="17">
        <v>0.73362539814995387</v>
      </c>
      <c r="AU23" s="17">
        <v>0.44633455375738457</v>
      </c>
      <c r="AV23" s="17">
        <v>0.19557600472184958</v>
      </c>
      <c r="AW23" s="17">
        <v>0.11655039311618956</v>
      </c>
      <c r="AX23" s="17">
        <v>0.18115150229048513</v>
      </c>
      <c r="AY23" s="17">
        <v>0.33240614219999998</v>
      </c>
      <c r="AZ23" s="17">
        <v>1.0702676951999999</v>
      </c>
      <c r="BA23" s="17">
        <v>0.24257486590243901</v>
      </c>
      <c r="BB23" s="17">
        <v>2.2179028514708682E-2</v>
      </c>
      <c r="BC23" s="17">
        <v>0.57220751234915934</v>
      </c>
      <c r="BD23" s="17">
        <v>0.51857128026998511</v>
      </c>
      <c r="BE23" s="17">
        <v>0.74269683834397826</v>
      </c>
      <c r="BF23" s="17">
        <v>0.45114579283818346</v>
      </c>
      <c r="BG23" s="17">
        <v>0.36586736939857861</v>
      </c>
      <c r="BH23" s="17">
        <v>0.54094014998192097</v>
      </c>
      <c r="BI23" s="17">
        <v>1.7130764518632038</v>
      </c>
      <c r="BJ23" s="17">
        <v>0.59782884442992978</v>
      </c>
      <c r="BK23" s="17">
        <v>0.14299415728712023</v>
      </c>
      <c r="BL23" s="17">
        <v>1.156591247625</v>
      </c>
      <c r="BM23" s="17">
        <v>0.67135018499999999</v>
      </c>
      <c r="BN23" s="17">
        <v>1.2671228082857142</v>
      </c>
      <c r="BO23" s="17">
        <v>0.2091498740102084</v>
      </c>
      <c r="BP23" s="17">
        <v>1.6022239343529212</v>
      </c>
      <c r="BQ23" s="17">
        <v>0.24173782660272433</v>
      </c>
      <c r="BR23" s="17">
        <v>1.1335014569999999</v>
      </c>
      <c r="BS23" s="17">
        <v>0.21849839463553103</v>
      </c>
      <c r="BT23" s="17">
        <v>0.27595901817964508</v>
      </c>
      <c r="BU23" s="17">
        <v>0.49116623718225427</v>
      </c>
      <c r="BV23" s="17">
        <v>2.2564728697500001</v>
      </c>
      <c r="BW23" s="17">
        <v>1.8379529388000002</v>
      </c>
      <c r="BX23" s="17">
        <v>1.0163596959999999</v>
      </c>
      <c r="BY23" s="17">
        <v>0.97039804949999986</v>
      </c>
      <c r="BZ23" s="17">
        <v>1.1221081869324374</v>
      </c>
      <c r="CA23" s="17">
        <v>0.90248090619288701</v>
      </c>
      <c r="CB23" s="17">
        <v>0.10822678623544135</v>
      </c>
      <c r="CC23" s="17">
        <v>0.38411859342679844</v>
      </c>
      <c r="CD23" s="17">
        <v>7.4494716955829599E-2</v>
      </c>
      <c r="CE23" s="17">
        <v>0.14650235653890437</v>
      </c>
      <c r="CF23" s="17">
        <v>0.24099924499465825</v>
      </c>
      <c r="CG23" s="17">
        <v>1.2248333020370465</v>
      </c>
      <c r="CH23" s="17">
        <v>2.8665020340000003</v>
      </c>
      <c r="CI23" s="17">
        <v>2.1420383242500001</v>
      </c>
      <c r="CJ23" s="17">
        <v>0.16895032976223548</v>
      </c>
      <c r="CK23" s="17">
        <v>1.1229251769999999</v>
      </c>
      <c r="CL23" s="17">
        <v>0.51579865376470591</v>
      </c>
      <c r="CM23" s="17">
        <v>0.4488919431806917</v>
      </c>
      <c r="CN23" s="17">
        <v>0.91821641515533514</v>
      </c>
      <c r="CO23" s="17">
        <v>0.31980655520890833</v>
      </c>
      <c r="CP23" s="17">
        <v>0.33791844571848784</v>
      </c>
      <c r="CQ23" s="17">
        <v>0.84940150334802078</v>
      </c>
      <c r="CR23" s="92">
        <v>1.3390319278433007</v>
      </c>
      <c r="CS23" s="92">
        <v>1.0857574219924364</v>
      </c>
      <c r="CT23" s="92">
        <v>0.38535950170114902</v>
      </c>
      <c r="CU23" s="92">
        <v>0</v>
      </c>
      <c r="CV23" s="30" t="s">
        <v>306</v>
      </c>
      <c r="CX23" s="198"/>
      <c r="CY23" s="197"/>
      <c r="CZ23" s="197"/>
      <c r="DA23" s="197"/>
      <c r="DB23" s="197"/>
      <c r="DC23" s="197"/>
    </row>
    <row r="24" spans="1:107" x14ac:dyDescent="0.3">
      <c r="A24" s="66" t="s">
        <v>414</v>
      </c>
      <c r="B24" s="30" t="s">
        <v>242</v>
      </c>
      <c r="C24" s="17">
        <v>1</v>
      </c>
      <c r="D24" s="17">
        <v>5.1942673519999998</v>
      </c>
      <c r="E24" s="17">
        <v>4.7993257080000005</v>
      </c>
      <c r="F24" s="17">
        <v>1</v>
      </c>
      <c r="G24" s="17">
        <v>1</v>
      </c>
      <c r="H24" s="17">
        <v>5.018976598000001</v>
      </c>
      <c r="I24" s="17">
        <v>1</v>
      </c>
      <c r="J24" s="17">
        <v>0.17500955657184619</v>
      </c>
      <c r="K24" s="17">
        <v>5.0885841560000014</v>
      </c>
      <c r="L24" s="17">
        <v>0.86626867985083489</v>
      </c>
      <c r="M24" s="17">
        <v>1</v>
      </c>
      <c r="N24" s="17">
        <v>0.10936907661865931</v>
      </c>
      <c r="O24" s="17">
        <v>1</v>
      </c>
      <c r="P24" s="17">
        <v>1</v>
      </c>
      <c r="Q24" s="17">
        <v>0.87092596733333338</v>
      </c>
      <c r="R24" s="17">
        <v>4.970871744000001</v>
      </c>
      <c r="S24" s="17">
        <v>1</v>
      </c>
      <c r="T24" s="17">
        <v>1</v>
      </c>
      <c r="U24" s="17">
        <v>5.3010146339999995</v>
      </c>
      <c r="V24" s="17">
        <v>4.017779762</v>
      </c>
      <c r="W24" s="17">
        <v>2.4040465040000001</v>
      </c>
      <c r="X24" s="17">
        <v>1</v>
      </c>
      <c r="Y24" s="17">
        <v>0.32575583718551238</v>
      </c>
      <c r="Z24" s="17">
        <v>5.3407341060000002</v>
      </c>
      <c r="AA24" s="17">
        <v>1</v>
      </c>
      <c r="AB24" s="17">
        <v>2.4691082770000001</v>
      </c>
      <c r="AC24" s="17">
        <v>2.4763959450000002</v>
      </c>
      <c r="AD24" s="17">
        <v>1</v>
      </c>
      <c r="AE24" s="17">
        <v>5.0247486040000009</v>
      </c>
      <c r="AF24" s="17">
        <v>1</v>
      </c>
      <c r="AG24" s="17">
        <v>1</v>
      </c>
      <c r="AH24" s="17">
        <v>0.1718404438479747</v>
      </c>
      <c r="AI24" s="17">
        <v>4.8167690319999998</v>
      </c>
      <c r="AJ24" s="17">
        <v>1</v>
      </c>
      <c r="AK24" s="17">
        <v>1</v>
      </c>
      <c r="AL24" s="17">
        <v>4.9211071079999984</v>
      </c>
      <c r="AM24" s="17">
        <v>5.4144562899999995</v>
      </c>
      <c r="AN24" s="17">
        <v>1</v>
      </c>
      <c r="AO24" s="17">
        <v>4.8220750499999996</v>
      </c>
      <c r="AP24" s="17">
        <v>1</v>
      </c>
      <c r="AQ24" s="17">
        <v>1</v>
      </c>
      <c r="AR24" s="17">
        <v>2.3189406414999998</v>
      </c>
      <c r="AS24" s="17">
        <v>0.18816345424941822</v>
      </c>
      <c r="AT24" s="17">
        <v>1</v>
      </c>
      <c r="AU24" s="17">
        <v>2.4721371990000001</v>
      </c>
      <c r="AV24" s="17">
        <v>0.9045390218385545</v>
      </c>
      <c r="AW24" s="17">
        <v>1</v>
      </c>
      <c r="AX24" s="17">
        <v>0.19129571480018775</v>
      </c>
      <c r="AY24" s="17">
        <v>1</v>
      </c>
      <c r="AZ24" s="17">
        <v>1</v>
      </c>
      <c r="BA24" s="17">
        <v>1</v>
      </c>
      <c r="BB24" s="17">
        <v>3.3328890950000001</v>
      </c>
      <c r="BC24" s="17">
        <v>1</v>
      </c>
      <c r="BD24" s="17">
        <v>4.8895136020000001</v>
      </c>
      <c r="BE24" s="17">
        <v>1</v>
      </c>
      <c r="BF24" s="17">
        <v>0.45935400751324368</v>
      </c>
      <c r="BG24" s="17">
        <v>3.7418079770000006</v>
      </c>
      <c r="BH24" s="17">
        <v>0.51085769660119718</v>
      </c>
      <c r="BI24" s="17">
        <v>1</v>
      </c>
      <c r="BJ24" s="17">
        <v>5.1849692099999984</v>
      </c>
      <c r="BK24" s="17">
        <v>1</v>
      </c>
      <c r="BL24" s="17">
        <v>1</v>
      </c>
      <c r="BM24" s="17">
        <v>1</v>
      </c>
      <c r="BN24" s="17">
        <v>1</v>
      </c>
      <c r="BO24" s="17">
        <v>1</v>
      </c>
      <c r="BP24" s="17">
        <v>0.14822421831020671</v>
      </c>
      <c r="BQ24" s="17">
        <v>4.5893704909999995</v>
      </c>
      <c r="BR24" s="17">
        <v>5.7561744180000005</v>
      </c>
      <c r="BS24" s="17">
        <v>5.2164089879999995</v>
      </c>
      <c r="BT24" s="17">
        <v>2.5566119360000004</v>
      </c>
      <c r="BU24" s="17">
        <v>3.6571915219999993</v>
      </c>
      <c r="BV24" s="17">
        <v>5.0928332940000001</v>
      </c>
      <c r="BW24" s="17">
        <v>1</v>
      </c>
      <c r="BX24" s="17">
        <v>5.1613023040000012</v>
      </c>
      <c r="BY24" s="17">
        <v>1</v>
      </c>
      <c r="BZ24" s="17">
        <v>2.5611469119999994</v>
      </c>
      <c r="CA24" s="17">
        <v>1</v>
      </c>
      <c r="CB24" s="17">
        <v>0.14499013137139971</v>
      </c>
      <c r="CC24" s="17">
        <v>1</v>
      </c>
      <c r="CD24" s="17">
        <v>5.2678910540000006</v>
      </c>
      <c r="CE24" s="17">
        <v>1.0211734273181344E-2</v>
      </c>
      <c r="CF24" s="17">
        <v>1</v>
      </c>
      <c r="CG24" s="17">
        <v>0.16739950918658089</v>
      </c>
      <c r="CH24" s="17">
        <v>4.8522465719999985</v>
      </c>
      <c r="CI24" s="17">
        <v>4.8345558420000003</v>
      </c>
      <c r="CJ24" s="17">
        <v>1</v>
      </c>
      <c r="CK24" s="17">
        <v>5.7024656980000001</v>
      </c>
      <c r="CL24" s="17">
        <v>1</v>
      </c>
      <c r="CM24" s="17">
        <v>5.1557200560000007</v>
      </c>
      <c r="CN24" s="17">
        <v>1</v>
      </c>
      <c r="CO24" s="17">
        <v>5.607255222</v>
      </c>
      <c r="CP24" s="17">
        <v>4.9095558900000009</v>
      </c>
      <c r="CQ24" s="17">
        <v>1</v>
      </c>
      <c r="CR24" s="92">
        <v>0</v>
      </c>
      <c r="CS24" s="92">
        <v>0.95605318185789201</v>
      </c>
      <c r="CT24" s="92">
        <v>0.474573974669034</v>
      </c>
      <c r="CU24" s="92">
        <v>1.8096208766076316E-3</v>
      </c>
      <c r="CV24" s="30" t="s">
        <v>306</v>
      </c>
    </row>
    <row r="25" spans="1:107" x14ac:dyDescent="0.3">
      <c r="A25" s="66" t="s">
        <v>157</v>
      </c>
      <c r="B25" s="30" t="s">
        <v>246</v>
      </c>
      <c r="C25" s="17">
        <v>0.1093264438032787</v>
      </c>
      <c r="D25" s="17">
        <v>0.14796857055319149</v>
      </c>
      <c r="E25" s="17">
        <v>0.27938007234782603</v>
      </c>
      <c r="F25" s="17">
        <v>0.6884031555225435</v>
      </c>
      <c r="G25" s="17">
        <v>1.2464607588204324</v>
      </c>
      <c r="H25" s="17">
        <v>0.79415502382870018</v>
      </c>
      <c r="I25" s="17">
        <v>0.72506194802851776</v>
      </c>
      <c r="J25" s="17">
        <v>0.36066604416438264</v>
      </c>
      <c r="K25" s="17">
        <v>0.62286114624105826</v>
      </c>
      <c r="L25" s="17">
        <v>0.47026014049045306</v>
      </c>
      <c r="M25" s="17">
        <v>0.37900893547651499</v>
      </c>
      <c r="N25" s="17">
        <v>0.37621831260319871</v>
      </c>
      <c r="O25" s="17">
        <v>0.27377241984</v>
      </c>
      <c r="P25" s="17">
        <v>1.3809193120000001</v>
      </c>
      <c r="Q25" s="17">
        <v>0.291517268</v>
      </c>
      <c r="R25" s="17">
        <v>8.4201422618455965E-2</v>
      </c>
      <c r="S25" s="17">
        <v>0.84455241599869235</v>
      </c>
      <c r="T25" s="17">
        <v>0.36885487199329337</v>
      </c>
      <c r="U25" s="17">
        <v>0.60318005642829076</v>
      </c>
      <c r="V25" s="17">
        <v>0.68149313023328051</v>
      </c>
      <c r="W25" s="17">
        <v>0.5735193163051413</v>
      </c>
      <c r="X25" s="17">
        <v>0.38614982929568953</v>
      </c>
      <c r="Y25" s="17">
        <v>0.81438959296378055</v>
      </c>
      <c r="Z25" s="17">
        <v>3.5879232142383088</v>
      </c>
      <c r="AA25" s="17">
        <v>0.35156576914285714</v>
      </c>
      <c r="AB25" s="17">
        <v>0.36731669066666667</v>
      </c>
      <c r="AC25" s="17">
        <v>0.55260125999999998</v>
      </c>
      <c r="AD25" s="17">
        <v>0.41518278599999997</v>
      </c>
      <c r="AE25" s="17">
        <v>0.60641454204721967</v>
      </c>
      <c r="AF25" s="17">
        <v>0.7939483097578518</v>
      </c>
      <c r="AG25" s="17">
        <v>2.317599725620914</v>
      </c>
      <c r="AH25" s="17">
        <v>0.69791997477206313</v>
      </c>
      <c r="AI25" s="17">
        <v>0.4636712443807508</v>
      </c>
      <c r="AJ25" s="17">
        <v>0.78748736940843123</v>
      </c>
      <c r="AK25" s="17">
        <v>0.63673315610037817</v>
      </c>
      <c r="AL25" s="17">
        <v>0.24258335353271543</v>
      </c>
      <c r="AM25" s="17">
        <v>0.32951501454545451</v>
      </c>
      <c r="AN25" s="17">
        <v>0.17692472483720931</v>
      </c>
      <c r="AO25" s="17">
        <v>0.26900835000000001</v>
      </c>
      <c r="AP25" s="17">
        <v>0.28556765634782605</v>
      </c>
      <c r="AQ25" s="17">
        <v>0.64531893872510759</v>
      </c>
      <c r="AR25" s="17">
        <v>0.79915002114832745</v>
      </c>
      <c r="AS25" s="17">
        <v>0.25721398408980073</v>
      </c>
      <c r="AT25" s="17">
        <v>0.2373493935191027</v>
      </c>
      <c r="AU25" s="17">
        <v>0.54813015373713891</v>
      </c>
      <c r="AV25" s="17">
        <v>0.58795036419506042</v>
      </c>
      <c r="AW25" s="17">
        <v>0.78431558661718104</v>
      </c>
      <c r="AX25" s="17">
        <v>0.96553750720828557</v>
      </c>
      <c r="AY25" s="17">
        <v>0.27295660173913044</v>
      </c>
      <c r="AZ25" s="17">
        <v>0.26082133470967744</v>
      </c>
      <c r="BA25" s="17">
        <v>0.3415225352727273</v>
      </c>
      <c r="BB25" s="17">
        <v>0.1547911365089043</v>
      </c>
      <c r="BC25" s="17">
        <v>1.4220541727020528</v>
      </c>
      <c r="BD25" s="17">
        <v>0.4667141522429864</v>
      </c>
      <c r="BE25" s="17">
        <v>3.4408617981673206</v>
      </c>
      <c r="BF25" s="17">
        <v>0.6208074585209189</v>
      </c>
      <c r="BG25" s="17">
        <v>1.5930475042563106</v>
      </c>
      <c r="BH25" s="17">
        <v>0.37865810498734476</v>
      </c>
      <c r="BI25" s="17">
        <v>0.47276460522198815</v>
      </c>
      <c r="BJ25" s="17">
        <v>1.0202945611604135</v>
      </c>
      <c r="BK25" s="17">
        <v>0.14299415728712017</v>
      </c>
      <c r="BL25" s="17">
        <v>0.21182067054545456</v>
      </c>
      <c r="BM25" s="17">
        <v>0.19723638666666671</v>
      </c>
      <c r="BN25" s="17">
        <v>0.23106338979310345</v>
      </c>
      <c r="BO25" s="17">
        <v>0.51789492612051602</v>
      </c>
      <c r="BP25" s="17">
        <v>0.62308708558169168</v>
      </c>
      <c r="BQ25" s="17">
        <v>0.62851834916708327</v>
      </c>
      <c r="BR25" s="17">
        <v>1.7343647933995376</v>
      </c>
      <c r="BS25" s="17">
        <v>0.92861817720100737</v>
      </c>
      <c r="BT25" s="17">
        <v>1.0507670307609562</v>
      </c>
      <c r="BU25" s="17">
        <v>0.77925412629876878</v>
      </c>
      <c r="BV25" s="17">
        <v>0.35887970273684211</v>
      </c>
      <c r="BW25" s="17">
        <v>0.40838319247058824</v>
      </c>
      <c r="BX25" s="17">
        <v>0.28793276800000001</v>
      </c>
      <c r="BY25" s="17">
        <v>0.40727691999999999</v>
      </c>
      <c r="BZ25" s="17">
        <v>0.57544009586278855</v>
      </c>
      <c r="CA25" s="17">
        <v>0.41652964901210171</v>
      </c>
      <c r="CB25" s="17">
        <v>0.96802847688366989</v>
      </c>
      <c r="CC25" s="17">
        <v>0.76823718685359677</v>
      </c>
      <c r="CD25" s="17">
        <v>0.37661218016558301</v>
      </c>
      <c r="CE25" s="17">
        <v>0.55682230289931733</v>
      </c>
      <c r="CF25" s="17">
        <v>0.84349735748130406</v>
      </c>
      <c r="CG25" s="17">
        <v>0.58325395335097441</v>
      </c>
      <c r="CH25" s="17">
        <v>0.69557419797076414</v>
      </c>
      <c r="CI25" s="17">
        <v>0.25891642944000004</v>
      </c>
      <c r="CJ25" s="17">
        <v>1.0542500577163489</v>
      </c>
      <c r="CK25" s="17">
        <v>6.6549138193833679E-2</v>
      </c>
      <c r="CL25" s="17">
        <v>0.30110560145454546</v>
      </c>
      <c r="CM25" s="17">
        <v>1.3466758295420749</v>
      </c>
      <c r="CN25" s="17">
        <v>8.678045335389637</v>
      </c>
      <c r="CO25" s="17">
        <v>0.70357442145959814</v>
      </c>
      <c r="CP25" s="17">
        <v>0.30234808301127858</v>
      </c>
      <c r="CQ25" s="17">
        <v>0.79943670903343156</v>
      </c>
      <c r="CR25" s="92">
        <v>0.546340971823574</v>
      </c>
      <c r="CS25" s="92">
        <v>0.47757849095481197</v>
      </c>
      <c r="CT25" s="92">
        <v>0.590204985064817</v>
      </c>
      <c r="CU25" s="92">
        <v>3.4193679332439331E-8</v>
      </c>
      <c r="CV25" s="30" t="s">
        <v>306</v>
      </c>
    </row>
    <row r="26" spans="1:107" x14ac:dyDescent="0.3">
      <c r="A26" s="66" t="s">
        <v>150</v>
      </c>
      <c r="B26" s="30" t="s">
        <v>246</v>
      </c>
      <c r="C26" s="17">
        <v>1.9486635941968125</v>
      </c>
      <c r="D26" s="17">
        <v>0.1155864622745098</v>
      </c>
      <c r="E26" s="17">
        <v>0.24757705472727276</v>
      </c>
      <c r="F26" s="17">
        <v>0.66435966295833704</v>
      </c>
      <c r="G26" s="17">
        <v>0.88615569572390063</v>
      </c>
      <c r="H26" s="17">
        <v>0.44671220090364383</v>
      </c>
      <c r="I26" s="17">
        <v>0.52780244746193572</v>
      </c>
      <c r="J26" s="17">
        <v>0.66482220122466884</v>
      </c>
      <c r="K26" s="17">
        <v>0.20533883942012909</v>
      </c>
      <c r="L26" s="17">
        <v>0.48866438350559893</v>
      </c>
      <c r="M26" s="17">
        <v>0.65026042851362831</v>
      </c>
      <c r="N26" s="17">
        <v>0.48588518915149953</v>
      </c>
      <c r="O26" s="17">
        <v>0.16575684445714287</v>
      </c>
      <c r="P26" s="17">
        <v>0.35115541459999994</v>
      </c>
      <c r="Q26" s="17">
        <v>0.14826046130000001</v>
      </c>
      <c r="R26" s="17">
        <v>0.23505752800000002</v>
      </c>
      <c r="S26" s="17">
        <v>0.90085591039860524</v>
      </c>
      <c r="T26" s="17">
        <v>0.30265015137911244</v>
      </c>
      <c r="U26" s="17">
        <v>0.22007920977788997</v>
      </c>
      <c r="V26" s="17">
        <v>0.61953920930298256</v>
      </c>
      <c r="W26" s="17">
        <v>0.81675295491669719</v>
      </c>
      <c r="X26" s="17">
        <v>0.26854965401018416</v>
      </c>
      <c r="Y26" s="17">
        <v>0.22802908602985864</v>
      </c>
      <c r="Z26" s="17">
        <v>0.71230828517966427</v>
      </c>
      <c r="AA26" s="17">
        <v>0.18625005571428577</v>
      </c>
      <c r="AB26" s="17">
        <v>0.24366611747826086</v>
      </c>
      <c r="AC26" s="17">
        <v>0.33063894529411764</v>
      </c>
      <c r="AD26" s="17">
        <v>0.23461614316666665</v>
      </c>
      <c r="AE26" s="17">
        <v>0.27164814795264125</v>
      </c>
      <c r="AF26" s="17">
        <v>0.70054262625692809</v>
      </c>
      <c r="AG26" s="17">
        <v>7.1900472255751038E-2</v>
      </c>
      <c r="AH26" s="17">
        <v>0.56649348601628524</v>
      </c>
      <c r="AI26" s="17">
        <v>0.4018484117966506</v>
      </c>
      <c r="AJ26" s="17">
        <v>0.55189558022252938</v>
      </c>
      <c r="AK26" s="17">
        <v>0.71964111913428164</v>
      </c>
      <c r="AL26" s="17">
        <v>0.10175228810794751</v>
      </c>
      <c r="AM26" s="17">
        <v>0.19821933129032254</v>
      </c>
      <c r="AN26" s="17">
        <v>0.12167207826415091</v>
      </c>
      <c r="AO26" s="17">
        <v>0.27362565750000001</v>
      </c>
      <c r="AP26" s="17">
        <v>0.19883307699999997</v>
      </c>
      <c r="AQ26" s="17">
        <v>0.33523061751953642</v>
      </c>
      <c r="AR26" s="17">
        <v>0.74512584880029031</v>
      </c>
      <c r="AS26" s="17">
        <v>0.20005532095873391</v>
      </c>
      <c r="AT26" s="17">
        <v>0.39655426927024529</v>
      </c>
      <c r="AU26" s="17">
        <v>0.59511273834317957</v>
      </c>
      <c r="AV26" s="17">
        <v>0.32663909121947798</v>
      </c>
      <c r="AW26" s="17">
        <v>0.31280621636345057</v>
      </c>
      <c r="AX26" s="17">
        <v>0.43841179547384762</v>
      </c>
      <c r="AY26" s="17">
        <v>0.14382339162162161</v>
      </c>
      <c r="AZ26" s="17">
        <v>0.11422557893333332</v>
      </c>
      <c r="BA26" s="17">
        <v>0.27690067982608702</v>
      </c>
      <c r="BB26" s="17">
        <v>0.10614249360610582</v>
      </c>
      <c r="BC26" s="17">
        <v>0.81743930335594195</v>
      </c>
      <c r="BD26" s="17">
        <v>0.40939837916051469</v>
      </c>
      <c r="BE26" s="17">
        <v>4.2526613902095214</v>
      </c>
      <c r="BF26" s="17">
        <v>0.47780925577188221</v>
      </c>
      <c r="BG26" s="17">
        <v>0.71701593657997287</v>
      </c>
      <c r="BH26" s="17">
        <v>0.32829471171316593</v>
      </c>
      <c r="BI26" s="17">
        <v>0.57553951940068104</v>
      </c>
      <c r="BJ26" s="17">
        <v>0.73913384402245841</v>
      </c>
      <c r="BK26" s="17">
        <v>0.4853135035199232</v>
      </c>
      <c r="BL26" s="17">
        <v>0.1692871702285714</v>
      </c>
      <c r="BM26" s="17">
        <v>0.22291309703703699</v>
      </c>
      <c r="BN26" s="17">
        <v>0.27047034495238098</v>
      </c>
      <c r="BO26" s="17">
        <v>0.75079441952382509</v>
      </c>
      <c r="BP26" s="17">
        <v>0.50596545295355411</v>
      </c>
      <c r="BQ26" s="17">
        <v>0.73943335196127458</v>
      </c>
      <c r="BR26" s="17">
        <v>1.7489392874617191</v>
      </c>
      <c r="BS26" s="17">
        <v>0.60087058524771075</v>
      </c>
      <c r="BT26" s="17">
        <v>1.159027876354509</v>
      </c>
      <c r="BU26" s="17">
        <v>0.59590021422847017</v>
      </c>
      <c r="BV26" s="17">
        <v>0.19930321799999992</v>
      </c>
      <c r="BW26" s="17">
        <v>3.029315320980682</v>
      </c>
      <c r="BX26" s="17">
        <v>0.30828936589473682</v>
      </c>
      <c r="BY26" s="17">
        <v>0.16794628135135131</v>
      </c>
      <c r="BZ26" s="17">
        <v>0.62995547336557911</v>
      </c>
      <c r="CA26" s="17">
        <v>0.72198472495430954</v>
      </c>
      <c r="CB26" s="17">
        <v>1.6317269309343465</v>
      </c>
      <c r="CC26" s="17">
        <v>0.33290278096989201</v>
      </c>
      <c r="CD26" s="17">
        <v>0.32281044014192817</v>
      </c>
      <c r="CE26" s="17">
        <v>0.27169068420814652</v>
      </c>
      <c r="CF26" s="17">
        <v>0.34267080147677981</v>
      </c>
      <c r="CG26" s="17">
        <v>0.6056867977106275</v>
      </c>
      <c r="CH26" s="17">
        <v>0.70472649004932697</v>
      </c>
      <c r="CI26" s="17">
        <v>0.42829412052916016</v>
      </c>
      <c r="CJ26" s="17">
        <v>0.21992026808000001</v>
      </c>
      <c r="CK26" s="17">
        <v>3.6677650027283319</v>
      </c>
      <c r="CL26" s="17">
        <v>0.28075101260000002</v>
      </c>
      <c r="CM26" s="17">
        <v>0.68107743103277363</v>
      </c>
      <c r="CN26" s="17">
        <v>0.57388525947208435</v>
      </c>
      <c r="CO26" s="17">
        <v>0.47970983281336249</v>
      </c>
      <c r="CP26" s="17">
        <v>0.34878011004515352</v>
      </c>
      <c r="CQ26" s="17">
        <v>0.65871953320866905</v>
      </c>
      <c r="CR26" s="92">
        <v>0.483271181776461</v>
      </c>
      <c r="CS26" s="92">
        <v>0.30373536160015402</v>
      </c>
      <c r="CT26" s="92">
        <v>0.53790418053195999</v>
      </c>
      <c r="CU26" s="92">
        <v>8.7041485130612273E-14</v>
      </c>
      <c r="CV26" s="30" t="s">
        <v>306</v>
      </c>
    </row>
    <row r="27" spans="1:107" x14ac:dyDescent="0.3">
      <c r="A27" s="66" t="s">
        <v>153</v>
      </c>
      <c r="B27" s="30" t="s">
        <v>246</v>
      </c>
      <c r="C27" s="17">
        <v>1.8940625382037826</v>
      </c>
      <c r="D27" s="17">
        <v>0.11183090171428574</v>
      </c>
      <c r="E27" s="17">
        <v>0.17534437527272728</v>
      </c>
      <c r="F27" s="17">
        <v>0.66944837527035861</v>
      </c>
      <c r="G27" s="17">
        <v>1.4068735042597615</v>
      </c>
      <c r="H27" s="17">
        <v>0.38289617220312344</v>
      </c>
      <c r="I27" s="17">
        <v>0.69573958983618822</v>
      </c>
      <c r="J27" s="17">
        <v>0.68698294126549087</v>
      </c>
      <c r="K27" s="17">
        <v>0.32883973559310531</v>
      </c>
      <c r="L27" s="17">
        <v>0.44807000681939729</v>
      </c>
      <c r="M27" s="17">
        <v>0.61014696052090434</v>
      </c>
      <c r="N27" s="17">
        <v>0.5346260231729667</v>
      </c>
      <c r="O27" s="17">
        <v>0.25680352400000001</v>
      </c>
      <c r="P27" s="17">
        <v>5.7180134707036894</v>
      </c>
      <c r="Q27" s="17">
        <v>0.17500704977777778</v>
      </c>
      <c r="R27" s="17">
        <v>0.1109850168888889</v>
      </c>
      <c r="S27" s="17">
        <v>0.37338106812573768</v>
      </c>
      <c r="T27" s="17">
        <v>6.4813070364535825</v>
      </c>
      <c r="U27" s="17">
        <v>0.3877586077039013</v>
      </c>
      <c r="V27" s="17">
        <v>1.1377972261286076</v>
      </c>
      <c r="W27" s="17">
        <v>0.64704743378015928</v>
      </c>
      <c r="X27" s="17">
        <v>0.11722405532190577</v>
      </c>
      <c r="Y27" s="17">
        <v>0.53592089343422977</v>
      </c>
      <c r="Z27" s="17">
        <v>0.44549046598193065</v>
      </c>
      <c r="AA27" s="17">
        <v>0.16788550787878792</v>
      </c>
      <c r="AB27" s="17">
        <v>0.16091404843243237</v>
      </c>
      <c r="AC27" s="17">
        <v>0.22966895076923075</v>
      </c>
      <c r="AD27" s="17">
        <v>0.2300745021538462</v>
      </c>
      <c r="AE27" s="17">
        <v>0.42873164220351617</v>
      </c>
      <c r="AF27" s="17">
        <v>0.25686562962754034</v>
      </c>
      <c r="AG27" s="17">
        <v>4.5754454988317104</v>
      </c>
      <c r="AH27" s="17">
        <v>0.45013266186158873</v>
      </c>
      <c r="AI27" s="17">
        <v>0.39412055772363808</v>
      </c>
      <c r="AJ27" s="17">
        <v>0.28300327338115489</v>
      </c>
      <c r="AK27" s="17">
        <v>0.6853724944136016</v>
      </c>
      <c r="AL27" s="17">
        <v>0.16447261384644429</v>
      </c>
      <c r="AM27" s="17">
        <v>4.8226083198548606</v>
      </c>
      <c r="AN27" s="17">
        <v>0.12925984543396224</v>
      </c>
      <c r="AO27" s="17">
        <v>5.3283518851870255</v>
      </c>
      <c r="AP27" s="17">
        <v>0.12857648208695652</v>
      </c>
      <c r="AQ27" s="17">
        <v>0.3612280939802352</v>
      </c>
      <c r="AR27" s="17">
        <v>0.6556184712973453</v>
      </c>
      <c r="AS27" s="17">
        <v>0.40419340356968697</v>
      </c>
      <c r="AT27" s="17">
        <v>0.22270771015266461</v>
      </c>
      <c r="AU27" s="17">
        <v>0.44231352174155236</v>
      </c>
      <c r="AV27" s="17">
        <v>0.2328516293841823</v>
      </c>
      <c r="AW27" s="17">
        <v>0.17012267907485909</v>
      </c>
      <c r="AX27" s="17">
        <v>0.64144100129221759</v>
      </c>
      <c r="AY27" s="17">
        <v>0.12562944533333334</v>
      </c>
      <c r="AZ27" s="17">
        <v>0.10867071426865674</v>
      </c>
      <c r="BA27" s="17">
        <v>0.35609917136842106</v>
      </c>
      <c r="BB27" s="17">
        <v>7.8210258446604314E-2</v>
      </c>
      <c r="BC27" s="17">
        <v>0.90032650544448123</v>
      </c>
      <c r="BD27" s="17">
        <v>0.40744886306927397</v>
      </c>
      <c r="BE27" s="17">
        <v>5.6406234844463485</v>
      </c>
      <c r="BF27" s="17">
        <v>0.46785489627663446</v>
      </c>
      <c r="BG27" s="17">
        <v>0.63881604180704177</v>
      </c>
      <c r="BH27" s="17">
        <v>0.22383730344079494</v>
      </c>
      <c r="BI27" s="17">
        <v>0.24428897709279199</v>
      </c>
      <c r="BJ27" s="17">
        <v>0.28695784532636626</v>
      </c>
      <c r="BK27" s="17">
        <v>0.11038145474795244</v>
      </c>
      <c r="BL27" s="17">
        <v>0.15352564799999999</v>
      </c>
      <c r="BM27" s="17">
        <v>0.13320815666666663</v>
      </c>
      <c r="BN27" s="17">
        <v>0.38066537341889872</v>
      </c>
      <c r="BO27" s="17">
        <v>0.92955499560092614</v>
      </c>
      <c r="BP27" s="17">
        <v>0.58748210926273781</v>
      </c>
      <c r="BQ27" s="17">
        <v>0.36435846328526561</v>
      </c>
      <c r="BR27" s="17">
        <v>1.2388319952853841</v>
      </c>
      <c r="BS27" s="17">
        <v>0.53567348362259237</v>
      </c>
      <c r="BT27" s="17">
        <v>1.4832797227155921</v>
      </c>
      <c r="BU27" s="17">
        <v>0.35118385958531184</v>
      </c>
      <c r="BV27" s="17">
        <v>0.23616289661538464</v>
      </c>
      <c r="BW27" s="17">
        <v>0.16451886400000001</v>
      </c>
      <c r="BX27" s="17">
        <v>0.20742619306666663</v>
      </c>
      <c r="BY27" s="17">
        <v>0.14351159478260866</v>
      </c>
      <c r="BZ27" s="17">
        <v>0.55005303281001849</v>
      </c>
      <c r="CA27" s="17">
        <v>0.38677753122552294</v>
      </c>
      <c r="CB27" s="17">
        <v>2.2727625109442684</v>
      </c>
      <c r="CC27" s="17">
        <v>0.79384509308205009</v>
      </c>
      <c r="CD27" s="17">
        <v>0.59814875673357293</v>
      </c>
      <c r="CE27" s="17">
        <v>0.92061091985012189</v>
      </c>
      <c r="CF27" s="17">
        <v>0.30928236440981144</v>
      </c>
      <c r="CG27" s="17">
        <v>0.37911506967813341</v>
      </c>
      <c r="CH27" s="17">
        <v>0.27501521562900549</v>
      </c>
      <c r="CI27" s="17">
        <v>7.8520588763679386E-2</v>
      </c>
      <c r="CJ27" s="17">
        <v>0.14976604594871795</v>
      </c>
      <c r="CK27" s="17">
        <v>9.5070197419762387E-2</v>
      </c>
      <c r="CL27" s="17">
        <v>0.47422767994612619</v>
      </c>
      <c r="CM27" s="17">
        <v>0.55025464002794477</v>
      </c>
      <c r="CN27" s="17">
        <v>0.2354401064500859</v>
      </c>
      <c r="CO27" s="17">
        <v>1.3325273133704514</v>
      </c>
      <c r="CP27" s="17">
        <v>0.29459556806227144</v>
      </c>
      <c r="CQ27" s="17">
        <v>0.84131196522089702</v>
      </c>
      <c r="CR27" s="92">
        <v>0.48342239296065898</v>
      </c>
      <c r="CS27" s="92">
        <v>0.25953171679528497</v>
      </c>
      <c r="CT27" s="92">
        <v>0.47289911175021698</v>
      </c>
      <c r="CU27" s="92">
        <v>1.1768364061026659E-14</v>
      </c>
      <c r="CV27" s="30" t="s">
        <v>306</v>
      </c>
    </row>
    <row r="28" spans="1:107" x14ac:dyDescent="0.3">
      <c r="A28" s="66" t="s">
        <v>78</v>
      </c>
      <c r="B28" s="30" t="s">
        <v>232</v>
      </c>
      <c r="C28" s="17">
        <v>1.3595769612126469</v>
      </c>
      <c r="D28" s="17">
        <v>0.12522812994350283</v>
      </c>
      <c r="E28" s="17">
        <v>0.14733851438848922</v>
      </c>
      <c r="F28" s="17">
        <v>0.50310461597012501</v>
      </c>
      <c r="G28" s="17">
        <v>0.48593098487788011</v>
      </c>
      <c r="H28" s="17">
        <v>0.44671220090364405</v>
      </c>
      <c r="I28" s="17">
        <v>0.58289293861116132</v>
      </c>
      <c r="J28" s="17">
        <v>0.4978925871349893</v>
      </c>
      <c r="K28" s="17">
        <v>0.57487184444399431</v>
      </c>
      <c r="L28" s="17">
        <v>0.89895806399614897</v>
      </c>
      <c r="M28" s="17">
        <v>0.60989943639898936</v>
      </c>
      <c r="N28" s="17">
        <v>0.37022591565730295</v>
      </c>
      <c r="O28" s="17">
        <v>0.11665300267379676</v>
      </c>
      <c r="P28" s="17">
        <v>0.26946434183673468</v>
      </c>
      <c r="Q28" s="17">
        <v>0.12669826988636365</v>
      </c>
      <c r="R28" s="17">
        <v>0.16702431496062992</v>
      </c>
      <c r="S28" s="17">
        <v>0.29154412168721977</v>
      </c>
      <c r="T28" s="17">
        <v>0.97217563161023068</v>
      </c>
      <c r="U28" s="17">
        <v>0.90477008464243625</v>
      </c>
      <c r="V28" s="17">
        <v>0.70007930651237005</v>
      </c>
      <c r="W28" s="17">
        <v>0.52787186051758928</v>
      </c>
      <c r="X28" s="17">
        <v>0.57614376126298361</v>
      </c>
      <c r="Y28" s="17">
        <v>1.2297282853753093</v>
      </c>
      <c r="Z28" s="17">
        <v>0.47901843696864821</v>
      </c>
      <c r="AA28" s="17">
        <v>0.14633481343283586</v>
      </c>
      <c r="AB28" s="17">
        <v>0.12849231249999998</v>
      </c>
      <c r="AC28" s="17">
        <v>0.25160638392857143</v>
      </c>
      <c r="AD28" s="17">
        <v>0.17074400403225812</v>
      </c>
      <c r="AE28" s="17">
        <v>0.29687261883395788</v>
      </c>
      <c r="AF28" s="17">
        <v>0.34885607549966219</v>
      </c>
      <c r="AG28" s="17">
        <v>6.2212667236309827</v>
      </c>
      <c r="AH28" s="17">
        <v>0.71837942067282512</v>
      </c>
      <c r="AI28" s="17">
        <v>0.57715721328513014</v>
      </c>
      <c r="AJ28" s="17">
        <v>0.71272836188465982</v>
      </c>
      <c r="AK28" s="17">
        <v>0.34662516958848816</v>
      </c>
      <c r="AL28" s="17">
        <v>0.64468055088001064</v>
      </c>
      <c r="AM28" s="17">
        <v>0.19095029958677687</v>
      </c>
      <c r="AN28" s="17">
        <v>0.17961021851851852</v>
      </c>
      <c r="AO28" s="17">
        <v>0.18372438616071429</v>
      </c>
      <c r="AP28" s="17">
        <v>0.22843390301268343</v>
      </c>
      <c r="AQ28" s="17">
        <v>0.47937978305293705</v>
      </c>
      <c r="AR28" s="17">
        <v>0.31687608420533081</v>
      </c>
      <c r="AS28" s="17">
        <v>0.72325516318320227</v>
      </c>
      <c r="AT28" s="17">
        <v>0.56268355780433355</v>
      </c>
      <c r="AU28" s="17">
        <v>0.46696802461234876</v>
      </c>
      <c r="AV28" s="17">
        <v>0.68644858574309253</v>
      </c>
      <c r="AW28" s="17">
        <v>0.52341721999452362</v>
      </c>
      <c r="AX28" s="17">
        <v>0.7235128535446701</v>
      </c>
      <c r="AY28" s="17">
        <v>0.20009178749999998</v>
      </c>
      <c r="AZ28" s="17">
        <v>0.17066154966887417</v>
      </c>
      <c r="BA28" s="17">
        <v>0.17738467777777783</v>
      </c>
      <c r="BB28" s="17">
        <v>0.34706910607710789</v>
      </c>
      <c r="BC28" s="17">
        <v>1.3488762698057102</v>
      </c>
      <c r="BD28" s="17">
        <v>0.62730396806853039</v>
      </c>
      <c r="BE28" s="17">
        <v>4.0613199158633311</v>
      </c>
      <c r="BF28" s="17">
        <v>0.89145324831088468</v>
      </c>
      <c r="BG28" s="17">
        <v>0.81229269169225671</v>
      </c>
      <c r="BH28" s="17">
        <v>0.69240339197685885</v>
      </c>
      <c r="BI28" s="17">
        <v>0.87416851531612882</v>
      </c>
      <c r="BJ28" s="17">
        <v>0.53140341727104867</v>
      </c>
      <c r="BK28" s="17">
        <v>0.28783340047471934</v>
      </c>
      <c r="BL28" s="17">
        <v>0.10362192209302327</v>
      </c>
      <c r="BM28" s="17">
        <v>0.11039350000000002</v>
      </c>
      <c r="BN28" s="17">
        <v>0.16685030078124999</v>
      </c>
      <c r="BO28" s="17">
        <v>0.5793801684909885</v>
      </c>
      <c r="BP28" s="17">
        <v>0.93943345791196453</v>
      </c>
      <c r="BQ28" s="17">
        <v>0.63762731074921497</v>
      </c>
      <c r="BR28" s="17">
        <v>0.48074077428985063</v>
      </c>
      <c r="BS28" s="17">
        <v>0.7260869729426882</v>
      </c>
      <c r="BT28" s="17">
        <v>0.68314330374541488</v>
      </c>
      <c r="BU28" s="17">
        <v>0.30737246092895887</v>
      </c>
      <c r="BV28" s="17">
        <v>0.12489960775862066</v>
      </c>
      <c r="BW28" s="17">
        <v>1.3038261912645788E-2</v>
      </c>
      <c r="BX28" s="17">
        <v>1.3268843703333588</v>
      </c>
      <c r="BY28" s="17">
        <v>1.2092180640873633</v>
      </c>
      <c r="BZ28" s="17">
        <v>0.43328929990460469</v>
      </c>
      <c r="CA28" s="17">
        <v>0.46611651198973292</v>
      </c>
      <c r="CB28" s="17">
        <v>0.77244216058236592</v>
      </c>
      <c r="CC28" s="17">
        <v>0.62811845466017358</v>
      </c>
      <c r="CD28" s="17">
        <v>0.33855729088055886</v>
      </c>
      <c r="CE28" s="17">
        <v>0.40463665387261527</v>
      </c>
      <c r="CF28" s="17">
        <v>0.60487639450961939</v>
      </c>
      <c r="CG28" s="17">
        <v>0.4932839286319412</v>
      </c>
      <c r="CH28" s="17">
        <v>1.0184005003782479</v>
      </c>
      <c r="CI28" s="17">
        <v>0.1737750734933888</v>
      </c>
      <c r="CJ28" s="17">
        <v>0.22185396837465254</v>
      </c>
      <c r="CK28" s="17">
        <v>5.6589403226049051E-2</v>
      </c>
      <c r="CL28" s="17">
        <v>0.22106854253127689</v>
      </c>
      <c r="CM28" s="17">
        <v>0.51241438797041217</v>
      </c>
      <c r="CN28" s="17">
        <v>1.8320603711908825</v>
      </c>
      <c r="CO28" s="17">
        <v>0.57000815428411322</v>
      </c>
      <c r="CP28" s="17">
        <v>0.79287635310509774</v>
      </c>
      <c r="CQ28" s="17">
        <v>0.95180321768893239</v>
      </c>
      <c r="CR28" s="92">
        <v>0.39914818140969699</v>
      </c>
      <c r="CS28" s="92">
        <v>0.70318875755785504</v>
      </c>
      <c r="CT28" s="92">
        <v>0.52368586437731701</v>
      </c>
      <c r="CU28" s="92">
        <v>3.8626990495060909E-11</v>
      </c>
      <c r="CV28" s="30" t="s">
        <v>306</v>
      </c>
    </row>
    <row r="29" spans="1:107" x14ac:dyDescent="0.3">
      <c r="A29" s="66" t="s">
        <v>156</v>
      </c>
      <c r="B29" s="30" t="s">
        <v>242</v>
      </c>
      <c r="C29" s="17">
        <v>0.45498693588235295</v>
      </c>
      <c r="D29" s="17">
        <v>0.89622616444444447</v>
      </c>
      <c r="E29" s="17">
        <v>0.3726370710000001</v>
      </c>
      <c r="F29" s="17">
        <v>0.51762283305275658</v>
      </c>
      <c r="G29" s="17">
        <v>1.1284921512892125</v>
      </c>
      <c r="H29" s="17">
        <v>0.41234972391105595</v>
      </c>
      <c r="I29" s="17">
        <v>0.62991807249536402</v>
      </c>
      <c r="J29" s="17">
        <v>0.82437952951858895</v>
      </c>
      <c r="K29" s="17">
        <v>0.75290907787380679</v>
      </c>
      <c r="L29" s="17">
        <v>0.69301494388066787</v>
      </c>
      <c r="M29" s="17">
        <v>0.52640129927293722</v>
      </c>
      <c r="N29" s="17">
        <v>0.70934040983079882</v>
      </c>
      <c r="O29" s="17">
        <v>27.667903032811914</v>
      </c>
      <c r="P29" s="17">
        <v>1.6016259433333335</v>
      </c>
      <c r="Q29" s="17">
        <v>0.40573112300000003</v>
      </c>
      <c r="R29" s="17">
        <v>0.55136646857142857</v>
      </c>
      <c r="S29" s="17">
        <v>1.216155479038117</v>
      </c>
      <c r="T29" s="17">
        <v>0.44262584639195207</v>
      </c>
      <c r="U29" s="17">
        <v>1.0053000940471515</v>
      </c>
      <c r="V29" s="17">
        <v>0.49976162883773895</v>
      </c>
      <c r="W29" s="17">
        <v>1.3518669598621189</v>
      </c>
      <c r="X29" s="17">
        <v>0.7619563595923875</v>
      </c>
      <c r="Y29" s="17">
        <v>0.54292639530918718</v>
      </c>
      <c r="Z29" s="17">
        <v>0.62520536987236852</v>
      </c>
      <c r="AA29" s="17">
        <v>0.36593404102564103</v>
      </c>
      <c r="AB29" s="17">
        <v>0.38342106050000002</v>
      </c>
      <c r="AC29" s="17">
        <v>0.45241499117647049</v>
      </c>
      <c r="AD29" s="17">
        <v>0.45321386941176472</v>
      </c>
      <c r="AE29" s="17">
        <v>0.82472377718421863</v>
      </c>
      <c r="AF29" s="17">
        <v>0.59546123231838877</v>
      </c>
      <c r="AG29" s="17">
        <v>2.1092435751316696</v>
      </c>
      <c r="AH29" s="17">
        <v>0.74021815506127919</v>
      </c>
      <c r="AI29" s="17">
        <v>0.5644693409852618</v>
      </c>
      <c r="AJ29" s="17">
        <v>0.78504932801707383</v>
      </c>
      <c r="AK29" s="17">
        <v>0.7503025202001532</v>
      </c>
      <c r="AL29" s="17">
        <v>0.27723811832310341</v>
      </c>
      <c r="AM29" s="17">
        <v>0.46710893611111109</v>
      </c>
      <c r="AN29" s="17">
        <v>0.46440423894736838</v>
      </c>
      <c r="AO29" s="17">
        <v>0.49920454999999997</v>
      </c>
      <c r="AP29" s="17">
        <v>0.47611258625000002</v>
      </c>
      <c r="AQ29" s="17">
        <v>0.34706228637316705</v>
      </c>
      <c r="AR29" s="17">
        <v>0.57621640244383998</v>
      </c>
      <c r="AS29" s="17">
        <v>1.0893768737920972</v>
      </c>
      <c r="AT29" s="17">
        <v>0.67248994830412434</v>
      </c>
      <c r="AU29" s="17">
        <v>0.60613334460879376</v>
      </c>
      <c r="AV29" s="17">
        <v>0.58528995530729977</v>
      </c>
      <c r="AW29" s="17">
        <v>0.38567584631175439</v>
      </c>
      <c r="AX29" s="17">
        <v>0.92840144923873635</v>
      </c>
      <c r="AY29" s="17">
        <v>0.196794295945946</v>
      </c>
      <c r="AZ29" s="17">
        <v>0.37510909120000002</v>
      </c>
      <c r="BA29" s="17">
        <v>0.72619556500000004</v>
      </c>
      <c r="BB29" s="17">
        <v>0.10835379555623303</v>
      </c>
      <c r="BC29" s="17">
        <v>0.44015962488396865</v>
      </c>
      <c r="BD29" s="17">
        <v>1.2374996460988277</v>
      </c>
      <c r="BE29" s="17">
        <v>2.8254338166490753</v>
      </c>
      <c r="BF29" s="17">
        <v>0.50528328797876521</v>
      </c>
      <c r="BG29" s="17">
        <v>0.64280864206833566</v>
      </c>
      <c r="BH29" s="17">
        <v>0.54815268531501338</v>
      </c>
      <c r="BI29" s="17">
        <v>0.92286946901721423</v>
      </c>
      <c r="BJ29" s="17">
        <v>0.5087905058978125</v>
      </c>
      <c r="BK29" s="17">
        <v>0.4194495280422193</v>
      </c>
      <c r="BL29" s="17">
        <v>0.31181838807692308</v>
      </c>
      <c r="BM29" s="17">
        <v>0.31674442692307692</v>
      </c>
      <c r="BN29" s="17">
        <v>0.40904240105263151</v>
      </c>
      <c r="BO29" s="17">
        <v>0.98119693980097777</v>
      </c>
      <c r="BP29" s="17">
        <v>1.1015289548676335</v>
      </c>
      <c r="BQ29" s="17">
        <v>0.97088200277842152</v>
      </c>
      <c r="BR29" s="17">
        <v>1.0930870546635743</v>
      </c>
      <c r="BS29" s="17">
        <v>0.87399357854212467</v>
      </c>
      <c r="BT29" s="17">
        <v>0.382097102094893</v>
      </c>
      <c r="BU29" s="17">
        <v>0.37988638657064988</v>
      </c>
      <c r="BV29" s="17">
        <v>0.23260356794117648</v>
      </c>
      <c r="BW29" s="17">
        <v>0.42379514000000001</v>
      </c>
      <c r="BX29" s="17">
        <v>0.27637396413793103</v>
      </c>
      <c r="BY29" s="17">
        <v>0.80152683484124188</v>
      </c>
      <c r="BZ29" s="17">
        <v>0.69463840143436606</v>
      </c>
      <c r="CA29" s="17">
        <v>1.1603325936765692</v>
      </c>
      <c r="CB29" s="17">
        <v>0.89533068612956035</v>
      </c>
      <c r="CC29" s="17">
        <v>0.67785634134140904</v>
      </c>
      <c r="CD29" s="17">
        <v>0.67496728393312266</v>
      </c>
      <c r="CE29" s="17">
        <v>0.57207428335592192</v>
      </c>
      <c r="CF29" s="17">
        <v>0.31631150905548888</v>
      </c>
      <c r="CG29" s="17">
        <v>0.94217946310542044</v>
      </c>
      <c r="CH29" s="17">
        <v>1.0982750494275222</v>
      </c>
      <c r="CI29" s="17">
        <v>0.1909960267224633</v>
      </c>
      <c r="CJ29" s="17">
        <v>0.27862782259259267</v>
      </c>
      <c r="CK29" s="17">
        <v>0.73793356416666667</v>
      </c>
      <c r="CL29" s="17">
        <v>0.4268367477777778</v>
      </c>
      <c r="CM29" s="17">
        <v>0.7182271090891067</v>
      </c>
      <c r="CN29" s="17">
        <v>0.40809618451348234</v>
      </c>
      <c r="CO29" s="17">
        <v>0.95941966562672476</v>
      </c>
      <c r="CP29" s="17">
        <v>0.53075234137305971</v>
      </c>
      <c r="CQ29" s="17">
        <v>1.5254557611148132</v>
      </c>
      <c r="CR29" s="92">
        <v>0.38076826154099902</v>
      </c>
      <c r="CS29" s="92">
        <v>0.38772345860745999</v>
      </c>
      <c r="CT29" s="92">
        <v>0.64418255384808398</v>
      </c>
      <c r="CU29" s="92">
        <v>2.5421255389623809E-6</v>
      </c>
      <c r="CV29" s="30" t="s">
        <v>306</v>
      </c>
    </row>
    <row r="30" spans="1:107" x14ac:dyDescent="0.3">
      <c r="A30" s="66" t="s">
        <v>103</v>
      </c>
      <c r="B30" s="30" t="s">
        <v>240</v>
      </c>
      <c r="C30" s="17">
        <v>4.7596756670588228E-2</v>
      </c>
      <c r="D30" s="17">
        <v>0.3896636332129842</v>
      </c>
      <c r="E30" s="17">
        <v>6.7210402655172433E-2</v>
      </c>
      <c r="F30" s="17">
        <v>0.45789712154666928</v>
      </c>
      <c r="G30" s="17">
        <v>0.517148612702094</v>
      </c>
      <c r="H30" s="17">
        <v>0.54979963188140801</v>
      </c>
      <c r="I30" s="17">
        <v>0.73026325325110419</v>
      </c>
      <c r="J30" s="17">
        <v>0.41996693013211134</v>
      </c>
      <c r="K30" s="17">
        <v>0.50556911220865108</v>
      </c>
      <c r="L30" s="17">
        <v>0.62263061364278738</v>
      </c>
      <c r="M30" s="17">
        <v>1.0932950061822544</v>
      </c>
      <c r="N30" s="17">
        <v>3.8473272704632353</v>
      </c>
      <c r="O30" s="17">
        <v>5.9316141514285714E-2</v>
      </c>
      <c r="P30" s="17">
        <v>4.3331407258620711E-2</v>
      </c>
      <c r="Q30" s="17">
        <v>0.12483542358823534</v>
      </c>
      <c r="R30" s="17">
        <v>6.72923312E-2</v>
      </c>
      <c r="S30" s="17">
        <v>0.34500864653563595</v>
      </c>
      <c r="T30" s="17">
        <v>0.48834306996295185</v>
      </c>
      <c r="U30" s="17">
        <v>0.64870307955495443</v>
      </c>
      <c r="V30" s="17">
        <v>1.0222396953499207</v>
      </c>
      <c r="W30" s="17">
        <v>0.85296367705586029</v>
      </c>
      <c r="X30" s="17">
        <v>1.0047776170449068</v>
      </c>
      <c r="Y30" s="17">
        <v>1.05544891248106</v>
      </c>
      <c r="Z30" s="17">
        <v>0.23931306023822713</v>
      </c>
      <c r="AA30" s="17">
        <v>6.3801368547008547E-2</v>
      </c>
      <c r="AB30" s="17">
        <v>9.5500381595238118E-2</v>
      </c>
      <c r="AC30" s="17">
        <v>4.104953770408163E-2</v>
      </c>
      <c r="AD30" s="17">
        <v>33.586128450911517</v>
      </c>
      <c r="AE30" s="17">
        <v>0.63406653070896968</v>
      </c>
      <c r="AF30" s="17">
        <v>0.44461105346439711</v>
      </c>
      <c r="AG30" s="17">
        <v>8.9140278529263632</v>
      </c>
      <c r="AH30" s="17">
        <v>0.63792092555746882</v>
      </c>
      <c r="AI30" s="17">
        <v>1.023274470357519</v>
      </c>
      <c r="AJ30" s="17">
        <v>0.83157960733723479</v>
      </c>
      <c r="AK30" s="17">
        <v>4.9823600463458346</v>
      </c>
      <c r="AL30" s="17">
        <v>1.0751036332645934</v>
      </c>
      <c r="AM30" s="17">
        <v>6.8716201484374989E-2</v>
      </c>
      <c r="AN30" s="17">
        <v>0.12473734318918919</v>
      </c>
      <c r="AO30" s="17">
        <v>0.14506226944444445</v>
      </c>
      <c r="AP30" s="17">
        <v>0.13739789675862069</v>
      </c>
      <c r="AQ30" s="17">
        <v>0.27974417048181999</v>
      </c>
      <c r="AR30" s="17">
        <v>0.32055457937852694</v>
      </c>
      <c r="AS30" s="17">
        <v>0.84729312406052026</v>
      </c>
      <c r="AT30" s="17">
        <v>0.75982630522673766</v>
      </c>
      <c r="AU30" s="17">
        <v>0.55396132558540645</v>
      </c>
      <c r="AV30" s="17">
        <v>0.40058156681421714</v>
      </c>
      <c r="AW30" s="17">
        <v>0.32467609510938505</v>
      </c>
      <c r="AX30" s="17">
        <v>0.52551025428607712</v>
      </c>
      <c r="AY30" s="17">
        <v>0.12695254550000001</v>
      </c>
      <c r="AZ30" s="17">
        <v>9.6178026196078459E-2</v>
      </c>
      <c r="BA30" s="17">
        <v>7.5968233100000004E-2</v>
      </c>
      <c r="BB30" s="17">
        <v>0.1824906030420767</v>
      </c>
      <c r="BC30" s="17">
        <v>0.4046628809417131</v>
      </c>
      <c r="BD30" s="17">
        <v>0.53338760256341322</v>
      </c>
      <c r="BE30" s="17">
        <v>5.671866500720709</v>
      </c>
      <c r="BF30" s="17">
        <v>0.55904695233055501</v>
      </c>
      <c r="BG30" s="17">
        <v>0.44256121659209491</v>
      </c>
      <c r="BH30" s="17">
        <v>0.62945762906987179</v>
      </c>
      <c r="BI30" s="17">
        <v>0.75762594922696958</v>
      </c>
      <c r="BJ30" s="17">
        <v>0.49847137451058959</v>
      </c>
      <c r="BK30" s="17">
        <v>0.29960680574444232</v>
      </c>
      <c r="BL30" s="17">
        <v>0.12850190554545457</v>
      </c>
      <c r="BM30" s="17">
        <v>8.2837584038461559E-2</v>
      </c>
      <c r="BN30" s="17">
        <v>8.468941445833332E-2</v>
      </c>
      <c r="BO30" s="17">
        <v>0.79676142480079404</v>
      </c>
      <c r="BP30" s="17">
        <v>1.0503468014091375</v>
      </c>
      <c r="BQ30" s="17">
        <v>0.75594990449649213</v>
      </c>
      <c r="BR30" s="17">
        <v>0.27766924032258611</v>
      </c>
      <c r="BS30" s="17">
        <v>0.5519959443423943</v>
      </c>
      <c r="BT30" s="17">
        <v>0.68178110373794643</v>
      </c>
      <c r="BU30" s="17">
        <v>1.2662879552354993</v>
      </c>
      <c r="BV30" s="17">
        <v>0.16546407588000001</v>
      </c>
      <c r="BW30" s="17">
        <v>10.94893762650357</v>
      </c>
      <c r="BX30" s="17">
        <v>5.9888787885714327E-2</v>
      </c>
      <c r="BY30" s="17">
        <v>1.1591078046380912</v>
      </c>
      <c r="BZ30" s="17">
        <v>0.86708359899324738</v>
      </c>
      <c r="CA30" s="17">
        <v>0.87808953034983606</v>
      </c>
      <c r="CB30" s="17">
        <v>0.85098870272799076</v>
      </c>
      <c r="CC30" s="17">
        <v>0.94749253045276938</v>
      </c>
      <c r="CD30" s="17">
        <v>0.51880249308524173</v>
      </c>
      <c r="CE30" s="17">
        <v>0.14522719095974562</v>
      </c>
      <c r="CF30" s="17">
        <v>0.6747978859850432</v>
      </c>
      <c r="CG30" s="17">
        <v>0.85123549948520594</v>
      </c>
      <c r="CH30" s="17">
        <v>0.53083294055663544</v>
      </c>
      <c r="CI30" s="17">
        <v>8.5365623282608702E-2</v>
      </c>
      <c r="CJ30" s="17">
        <v>0.23960228584462478</v>
      </c>
      <c r="CK30" s="17">
        <v>9.649519997916664E-2</v>
      </c>
      <c r="CL30" s="17">
        <v>0.22970403247390489</v>
      </c>
      <c r="CM30" s="17">
        <v>0.38087801239573843</v>
      </c>
      <c r="CN30" s="17">
        <v>0.64615229214634684</v>
      </c>
      <c r="CO30" s="17">
        <v>0.81405304962267577</v>
      </c>
      <c r="CP30" s="17">
        <v>0.51651130847760085</v>
      </c>
      <c r="CQ30" s="17">
        <v>0.68393367802048433</v>
      </c>
      <c r="CR30" s="92">
        <v>1.2502267067535249</v>
      </c>
      <c r="CS30" s="92">
        <v>0.37395183722365</v>
      </c>
      <c r="CT30" s="92">
        <v>0.56903037305037196</v>
      </c>
      <c r="CU30" s="92">
        <v>2.4614830984592828E-7</v>
      </c>
      <c r="CV30" s="30" t="s">
        <v>306</v>
      </c>
    </row>
    <row r="31" spans="1:107" x14ac:dyDescent="0.3">
      <c r="A31" s="66" t="s">
        <v>34</v>
      </c>
      <c r="B31" s="30" t="s">
        <v>231</v>
      </c>
      <c r="C31" s="17">
        <v>0.23748424452380953</v>
      </c>
      <c r="D31" s="17">
        <v>0.32504717375000003</v>
      </c>
      <c r="E31" s="17">
        <v>0.43684726090909087</v>
      </c>
      <c r="F31" s="17">
        <v>0.10629754607333397</v>
      </c>
      <c r="G31" s="17">
        <v>0.28935696186902882</v>
      </c>
      <c r="H31" s="17">
        <v>0.89342440180728788</v>
      </c>
      <c r="I31" s="17">
        <v>1.0556048949238717</v>
      </c>
      <c r="J31" s="17">
        <v>0.64118407851445802</v>
      </c>
      <c r="K31" s="17">
        <v>0.11122520468590326</v>
      </c>
      <c r="L31" s="17">
        <v>0.37125800565035766</v>
      </c>
      <c r="M31" s="17">
        <v>0.28200069603907352</v>
      </c>
      <c r="N31" s="17">
        <v>0.19140931693846958</v>
      </c>
      <c r="O31" s="17">
        <v>0.85305590500000006</v>
      </c>
      <c r="P31" s="17">
        <v>1.5490256274999998</v>
      </c>
      <c r="Q31" s="17">
        <v>0.52320823100000002</v>
      </c>
      <c r="R31" s="17">
        <v>0.38285232000000008</v>
      </c>
      <c r="S31" s="17">
        <v>0.60807773951905852</v>
      </c>
      <c r="T31" s="17">
        <v>0.56413098069562517</v>
      </c>
      <c r="U31" s="17">
        <v>0.33928878174091354</v>
      </c>
      <c r="V31" s="17">
        <v>0.36346300279108301</v>
      </c>
      <c r="W31" s="17">
        <v>0.60082975993871957</v>
      </c>
      <c r="X31" s="17">
        <v>0.6154262904400053</v>
      </c>
      <c r="Y31" s="17">
        <v>0.26652750315178281</v>
      </c>
      <c r="Z31" s="17">
        <v>0.21937030521837492</v>
      </c>
      <c r="AA31" s="17">
        <v>0.92018186000000002</v>
      </c>
      <c r="AB31" s="17">
        <v>0.54937602055555557</v>
      </c>
      <c r="AC31" s="17">
        <v>0.33059851500000004</v>
      </c>
      <c r="AD31" s="17">
        <v>0.49677343300000004</v>
      </c>
      <c r="AE31" s="17">
        <v>7.1715111059497266E-2</v>
      </c>
      <c r="AF31" s="17">
        <v>0.92627302805082701</v>
      </c>
      <c r="AG31" s="17">
        <v>1.2052161012515132</v>
      </c>
      <c r="AH31" s="17">
        <v>0.79309088042279918</v>
      </c>
      <c r="AI31" s="17">
        <v>0.2853361503881543</v>
      </c>
      <c r="AJ31" s="17">
        <v>0.14665756677242037</v>
      </c>
      <c r="AK31" s="17">
        <v>0.58055081879740367</v>
      </c>
      <c r="AL31" s="17">
        <v>0.14491992548707675</v>
      </c>
      <c r="AM31" s="17">
        <v>0.24641903295454545</v>
      </c>
      <c r="AN31" s="17">
        <v>0.18964210633333334</v>
      </c>
      <c r="AO31" s="17">
        <v>0.43891796590909105</v>
      </c>
      <c r="AP31" s="17">
        <v>0.21355417086956521</v>
      </c>
      <c r="AQ31" s="17">
        <v>0.51058201745283238</v>
      </c>
      <c r="AR31" s="17">
        <v>0.31818010101276012</v>
      </c>
      <c r="AS31" s="17">
        <v>0.79142764335323312</v>
      </c>
      <c r="AT31" s="17">
        <v>0.57059753189440843</v>
      </c>
      <c r="AU31" s="17">
        <v>0.35006631667245858</v>
      </c>
      <c r="AV31" s="17">
        <v>0.56533688864909648</v>
      </c>
      <c r="AW31" s="17">
        <v>0.15151551105104635</v>
      </c>
      <c r="AX31" s="17">
        <v>0.23873180123281787</v>
      </c>
      <c r="AY31" s="17">
        <v>0.27616685735294116</v>
      </c>
      <c r="AZ31" s="17">
        <v>0.22394433629629637</v>
      </c>
      <c r="BA31" s="17">
        <v>0.37458452200000003</v>
      </c>
      <c r="BB31" s="17">
        <v>6.1916454603561766E-2</v>
      </c>
      <c r="BC31" s="17">
        <v>5.7412124984865462E-2</v>
      </c>
      <c r="BD31" s="17">
        <v>0.71802177268151768</v>
      </c>
      <c r="BE31" s="17">
        <v>2.4101361641811132</v>
      </c>
      <c r="BF31" s="17">
        <v>0.5938158298895746</v>
      </c>
      <c r="BG31" s="17">
        <v>0.55896403658116156</v>
      </c>
      <c r="BH31" s="17">
        <v>0.35638409881161853</v>
      </c>
      <c r="BI31" s="17">
        <v>0.24333472327602321</v>
      </c>
      <c r="BJ31" s="17">
        <v>5.0343481636204591E-2</v>
      </c>
      <c r="BK31" s="17">
        <v>0.10724561796534014</v>
      </c>
      <c r="BL31" s="17">
        <v>0.22727595065217393</v>
      </c>
      <c r="BM31" s="17">
        <v>0.2212469729166667</v>
      </c>
      <c r="BN31" s="17">
        <v>0.22777470772727273</v>
      </c>
      <c r="BO31" s="17">
        <v>0.14300846086168095</v>
      </c>
      <c r="BP31" s="17">
        <v>0.30518551130531835</v>
      </c>
      <c r="BQ31" s="17">
        <v>0.75207323831958683</v>
      </c>
      <c r="BR31" s="17">
        <v>0.1376479994761538</v>
      </c>
      <c r="BS31" s="17">
        <v>0.21849839463553111</v>
      </c>
      <c r="BT31" s="17">
        <v>0.17247438636227816</v>
      </c>
      <c r="BU31" s="17">
        <v>0.31170165051950749</v>
      </c>
      <c r="BV31" s="17">
        <v>0.14997629514705882</v>
      </c>
      <c r="BW31" s="17">
        <v>0.37084103642857141</v>
      </c>
      <c r="BX31" s="17">
        <v>0.19875955999999997</v>
      </c>
      <c r="BY31" s="17">
        <v>0.34264260468749996</v>
      </c>
      <c r="BZ31" s="17">
        <v>1.1755419101196964</v>
      </c>
      <c r="CA31" s="17">
        <v>0.60165393746192453</v>
      </c>
      <c r="CB31" s="17">
        <v>0.29461736252981252</v>
      </c>
      <c r="CC31" s="17">
        <v>0.22595211378046967</v>
      </c>
      <c r="CD31" s="17">
        <v>0.61164083395312718</v>
      </c>
      <c r="CE31" s="17">
        <v>0.11689017808955135</v>
      </c>
      <c r="CF31" s="17">
        <v>0.12652460362219556</v>
      </c>
      <c r="CG31" s="17">
        <v>0.21872023250661546</v>
      </c>
      <c r="CH31" s="17">
        <v>0.52114227835580473</v>
      </c>
      <c r="CI31" s="17">
        <v>0.37235338499999998</v>
      </c>
      <c r="CJ31" s="17">
        <v>0.20210788270833333</v>
      </c>
      <c r="CK31" s="17">
        <v>0.21146621648148151</v>
      </c>
      <c r="CL31" s="17">
        <v>0.15011587303030299</v>
      </c>
      <c r="CM31" s="17">
        <v>0.41436179370525389</v>
      </c>
      <c r="CN31" s="17">
        <v>0.56505625548020622</v>
      </c>
      <c r="CO31" s="17">
        <v>0.59963729101670304</v>
      </c>
      <c r="CP31" s="17">
        <v>0.11967944952529777</v>
      </c>
      <c r="CQ31" s="17">
        <v>0.92853828937423444</v>
      </c>
      <c r="CR31" s="92">
        <v>0.58795837678053597</v>
      </c>
      <c r="CS31" s="92">
        <v>0.40616004654816001</v>
      </c>
      <c r="CT31" s="92">
        <v>0.35186135956692199</v>
      </c>
      <c r="CU31" s="92">
        <v>0</v>
      </c>
      <c r="CV31" s="30" t="s">
        <v>306</v>
      </c>
    </row>
    <row r="32" spans="1:107" x14ac:dyDescent="0.3">
      <c r="A32" s="66" t="s">
        <v>51</v>
      </c>
      <c r="B32" s="30" t="s">
        <v>231</v>
      </c>
      <c r="C32" s="17">
        <v>1.6515034429275701</v>
      </c>
      <c r="D32" s="17">
        <v>0.12441138519148935</v>
      </c>
      <c r="E32" s="17">
        <v>8.8569475672131151E-2</v>
      </c>
      <c r="F32" s="17">
        <v>0.43847737755250255</v>
      </c>
      <c r="G32" s="17">
        <v>0.53852545681180364</v>
      </c>
      <c r="H32" s="17">
        <v>0.44671220090364383</v>
      </c>
      <c r="I32" s="17">
        <v>0.4069802004525771</v>
      </c>
      <c r="J32" s="17">
        <v>0.48363599065090551</v>
      </c>
      <c r="K32" s="17">
        <v>0.37465332104725313</v>
      </c>
      <c r="L32" s="17">
        <v>0.74595358542710777</v>
      </c>
      <c r="M32" s="17">
        <v>0.56400139207814703</v>
      </c>
      <c r="N32" s="17">
        <v>1.0383299932552594</v>
      </c>
      <c r="O32" s="17">
        <v>6.3238121142857137E-2</v>
      </c>
      <c r="P32" s="17">
        <v>0.24880102742857144</v>
      </c>
      <c r="Q32" s="17">
        <v>6.0026096000000008E-2</v>
      </c>
      <c r="R32" s="17">
        <v>0.13323457828571425</v>
      </c>
      <c r="S32" s="17">
        <v>0.42790655743933748</v>
      </c>
      <c r="T32" s="17">
        <v>0.71270263402093981</v>
      </c>
      <c r="U32" s="17">
        <v>0.66444053090928923</v>
      </c>
      <c r="V32" s="17">
        <v>0.60445477638082268</v>
      </c>
      <c r="W32" s="17">
        <v>0.54321594734185585</v>
      </c>
      <c r="X32" s="17">
        <v>0.68962662332993518</v>
      </c>
      <c r="Y32" s="17">
        <v>1.1763405231699058</v>
      </c>
      <c r="Z32" s="17">
        <v>0.48492383258798666</v>
      </c>
      <c r="AA32" s="17">
        <v>2.1017762236722093</v>
      </c>
      <c r="AB32" s="17">
        <v>8.1751344235294135E-2</v>
      </c>
      <c r="AC32" s="17">
        <v>0.1359877873170732</v>
      </c>
      <c r="AD32" s="17">
        <v>7.8666824563380269E-2</v>
      </c>
      <c r="AE32" s="17">
        <v>0.45471537809463852</v>
      </c>
      <c r="AF32" s="17">
        <v>0.88416970859397137</v>
      </c>
      <c r="AG32" s="17">
        <v>9.8006584057815367</v>
      </c>
      <c r="AH32" s="17">
        <v>0.51199537850079413</v>
      </c>
      <c r="AI32" s="17">
        <v>0.7328997088598963</v>
      </c>
      <c r="AJ32" s="17">
        <v>0.37071773823028481</v>
      </c>
      <c r="AK32" s="17">
        <v>0.49721433135098558</v>
      </c>
      <c r="AL32" s="17">
        <v>0.5157444407040086</v>
      </c>
      <c r="AM32" s="17">
        <v>0.11721554000000001</v>
      </c>
      <c r="AN32" s="17">
        <v>0.47405101543512673</v>
      </c>
      <c r="AO32" s="17">
        <v>0.11549675744680854</v>
      </c>
      <c r="AP32" s="17">
        <v>9.9549090365527331</v>
      </c>
      <c r="AQ32" s="17">
        <v>0.38275698354762255</v>
      </c>
      <c r="AR32" s="17">
        <v>0.45215066986023783</v>
      </c>
      <c r="AS32" s="17">
        <v>0.96833499892630848</v>
      </c>
      <c r="AT32" s="17">
        <v>0.63125906352437888</v>
      </c>
      <c r="AU32" s="17">
        <v>0.6557985767926483</v>
      </c>
      <c r="AV32" s="17">
        <v>0.77531916157590364</v>
      </c>
      <c r="AW32" s="17">
        <v>0.47138158993658857</v>
      </c>
      <c r="AX32" s="17">
        <v>0.62400753145554377</v>
      </c>
      <c r="AY32" s="17">
        <v>0.18201789517241379</v>
      </c>
      <c r="AZ32" s="17">
        <v>8.8288620051948055E-2</v>
      </c>
      <c r="BA32" s="17">
        <v>0.1662451932631579</v>
      </c>
      <c r="BB32" s="17">
        <v>0.12616937919216348</v>
      </c>
      <c r="BC32" s="17">
        <v>0.54850660947079155</v>
      </c>
      <c r="BD32" s="17">
        <v>0.67274112035025069</v>
      </c>
      <c r="BE32" s="17">
        <v>8.5745228917981944</v>
      </c>
      <c r="BF32" s="17">
        <v>0.68746025575342207</v>
      </c>
      <c r="BG32" s="17">
        <v>0.84465676638931064</v>
      </c>
      <c r="BH32" s="17">
        <v>0.62717698548628531</v>
      </c>
      <c r="BI32" s="17">
        <v>0.90844963356382025</v>
      </c>
      <c r="BJ32" s="17">
        <v>0.34161648253138838</v>
      </c>
      <c r="BK32" s="17">
        <v>0.40855473510605772</v>
      </c>
      <c r="BL32" s="17">
        <v>0.19314414883861122</v>
      </c>
      <c r="BM32" s="17">
        <v>0.17559060235294116</v>
      </c>
      <c r="BN32" s="17">
        <v>0.10060782457142856</v>
      </c>
      <c r="BO32" s="17">
        <v>0.48137669415047979</v>
      </c>
      <c r="BP32" s="17">
        <v>1.7665545942865548</v>
      </c>
      <c r="BQ32" s="17">
        <v>0.72163217867331786</v>
      </c>
      <c r="BR32" s="17">
        <v>2.0423986949299575</v>
      </c>
      <c r="BS32" s="17">
        <v>0.72832798211843697</v>
      </c>
      <c r="BT32" s="17">
        <v>0.86826130110180988</v>
      </c>
      <c r="BU32" s="17">
        <v>0.47457278322339425</v>
      </c>
      <c r="BV32" s="17">
        <v>0.11700301812244895</v>
      </c>
      <c r="BW32" s="17">
        <v>7.4836389333333322E-2</v>
      </c>
      <c r="BX32" s="17">
        <v>9.524959685245904E-2</v>
      </c>
      <c r="BY32" s="17">
        <v>1.045469784575533</v>
      </c>
      <c r="BZ32" s="17">
        <v>0.67326491215946249</v>
      </c>
      <c r="CA32" s="17">
        <v>0.75890439838947277</v>
      </c>
      <c r="CB32" s="17">
        <v>0.75758750364808958</v>
      </c>
      <c r="CC32" s="17">
        <v>0.58237335132450097</v>
      </c>
      <c r="CD32" s="17">
        <v>0.65603412028843511</v>
      </c>
      <c r="CE32" s="17">
        <v>0.54186946842942019</v>
      </c>
      <c r="CF32" s="17">
        <v>0.64266465331908906</v>
      </c>
      <c r="CG32" s="17">
        <v>0.7498979400226814</v>
      </c>
      <c r="CH32" s="17">
        <v>0.66157997025038817</v>
      </c>
      <c r="CI32" s="17">
        <v>7.8875327304347834E-2</v>
      </c>
      <c r="CJ32" s="17">
        <v>0.11263355317482367</v>
      </c>
      <c r="CK32" s="17">
        <v>0.14467203955181232</v>
      </c>
      <c r="CL32" s="17">
        <v>0.43238406112735034</v>
      </c>
      <c r="CM32" s="17">
        <v>0.60279775227121446</v>
      </c>
      <c r="CN32" s="17">
        <v>0.5286700572106473</v>
      </c>
      <c r="CO32" s="17">
        <v>1.765332184753174</v>
      </c>
      <c r="CP32" s="17">
        <v>0.7964123368410726</v>
      </c>
      <c r="CQ32" s="17">
        <v>0.76041658394965661</v>
      </c>
      <c r="CR32" s="92">
        <v>0.46414116009870698</v>
      </c>
      <c r="CS32" s="92">
        <v>0.59942827343207095</v>
      </c>
      <c r="CT32" s="92">
        <v>0.61359380976931599</v>
      </c>
      <c r="CU32" s="92">
        <v>2.5605943809736686E-8</v>
      </c>
      <c r="CV32" s="30" t="s">
        <v>306</v>
      </c>
    </row>
    <row r="33" spans="1:100" x14ac:dyDescent="0.3">
      <c r="A33" s="66" t="s">
        <v>206</v>
      </c>
      <c r="B33" s="30" t="s">
        <v>252</v>
      </c>
      <c r="C33" s="17">
        <v>1.132222182</v>
      </c>
      <c r="D33" s="17">
        <v>0.7457127764210526</v>
      </c>
      <c r="E33" s="17">
        <v>0.31169642400000003</v>
      </c>
      <c r="F33" s="17">
        <v>0.71610978407298653</v>
      </c>
      <c r="G33" s="17">
        <v>0.49604050606119232</v>
      </c>
      <c r="H33" s="17">
        <v>0.46798421047048411</v>
      </c>
      <c r="I33" s="17">
        <v>0.47243855437152293</v>
      </c>
      <c r="J33" s="17">
        <v>0.6024311946481995</v>
      </c>
      <c r="K33" s="17">
        <v>0.64712846362707355</v>
      </c>
      <c r="L33" s="17">
        <v>0.50532339657965353</v>
      </c>
      <c r="M33" s="17">
        <v>0.31584077956376244</v>
      </c>
      <c r="N33" s="17">
        <v>0.57422795081540856</v>
      </c>
      <c r="O33" s="17">
        <v>0.581000238</v>
      </c>
      <c r="P33" s="17">
        <v>34.422441093636202</v>
      </c>
      <c r="Q33" s="17">
        <v>0.47512963680000003</v>
      </c>
      <c r="R33" s="17">
        <v>2.6102441011721345</v>
      </c>
      <c r="S33" s="17">
        <v>0.71538557590477481</v>
      </c>
      <c r="T33" s="17">
        <v>0.62421593721941948</v>
      </c>
      <c r="U33" s="17">
        <v>0.60318005642829098</v>
      </c>
      <c r="V33" s="17">
        <v>1.6355835125598734</v>
      </c>
      <c r="W33" s="17">
        <v>0.65860185224051937</v>
      </c>
      <c r="X33" s="17">
        <v>0.42443192444138295</v>
      </c>
      <c r="Y33" s="17">
        <v>0.38240902626125356</v>
      </c>
      <c r="Z33" s="17">
        <v>0.43247288743051054</v>
      </c>
      <c r="AA33" s="17">
        <v>1.0027495296</v>
      </c>
      <c r="AB33" s="17">
        <v>0.61227755018181818</v>
      </c>
      <c r="AC33" s="17">
        <v>0.90065757599999996</v>
      </c>
      <c r="AD33" s="17">
        <v>0.58842258573913042</v>
      </c>
      <c r="AE33" s="17">
        <v>0.84370718893526198</v>
      </c>
      <c r="AF33" s="17">
        <v>0.62680129717725142</v>
      </c>
      <c r="AG33" s="17">
        <v>0.94798035174970208</v>
      </c>
      <c r="AH33" s="17">
        <v>0.48151946311384219</v>
      </c>
      <c r="AI33" s="17">
        <v>0.66768659190828106</v>
      </c>
      <c r="AJ33" s="17">
        <v>0.77995160510787198</v>
      </c>
      <c r="AK33" s="17">
        <v>0.44330476234411675</v>
      </c>
      <c r="AL33" s="17">
        <v>0.30656138083804702</v>
      </c>
      <c r="AM33" s="17">
        <v>0.52746992999999998</v>
      </c>
      <c r="AN33" s="17">
        <v>0.8157577945263158</v>
      </c>
      <c r="AO33" s="17">
        <v>0.77372375294117657</v>
      </c>
      <c r="AP33" s="17">
        <v>0.95579920799999996</v>
      </c>
      <c r="AQ33" s="17">
        <v>0.73750735854298011</v>
      </c>
      <c r="AR33" s="17">
        <v>0.90681328788636628</v>
      </c>
      <c r="AS33" s="17">
        <v>1.1431732626213365</v>
      </c>
      <c r="AT33" s="17">
        <v>0.57314484230465135</v>
      </c>
      <c r="AU33" s="17">
        <v>0.44633455375738457</v>
      </c>
      <c r="AV33" s="17">
        <v>0.84143164822191108</v>
      </c>
      <c r="AW33" s="17">
        <v>0.44795890223787621</v>
      </c>
      <c r="AX33" s="17">
        <v>0.61893429949249068</v>
      </c>
      <c r="AY33" s="17">
        <v>0.44104336137931038</v>
      </c>
      <c r="AZ33" s="17">
        <v>0.61009700266666667</v>
      </c>
      <c r="BA33" s="17">
        <v>0.69578844872727275</v>
      </c>
      <c r="BB33" s="17">
        <v>0.40918700433658184</v>
      </c>
      <c r="BC33" s="17">
        <v>0.24453312493553825</v>
      </c>
      <c r="BD33" s="17">
        <v>0.91512578871173833</v>
      </c>
      <c r="BE33" s="17">
        <v>0.96509781466126832</v>
      </c>
      <c r="BF33" s="17">
        <v>0.62380652836884598</v>
      </c>
      <c r="BG33" s="17">
        <v>0.51929562108185323</v>
      </c>
      <c r="BH33" s="17">
        <v>0.59503416498011308</v>
      </c>
      <c r="BI33" s="17">
        <v>0.58400333586245579</v>
      </c>
      <c r="BJ33" s="17">
        <v>1.0248494475941654</v>
      </c>
      <c r="BK33" s="17">
        <v>0.41598300301707686</v>
      </c>
      <c r="BL33" s="17">
        <v>0.61917340069565219</v>
      </c>
      <c r="BM33" s="17">
        <v>0.45206138249999989</v>
      </c>
      <c r="BN33" s="17">
        <v>0.71851094147368411</v>
      </c>
      <c r="BO33" s="17">
        <v>0.74364399648074098</v>
      </c>
      <c r="BP33" s="17">
        <v>1.0147418250901834</v>
      </c>
      <c r="BQ33" s="17">
        <v>0.86267224395482034</v>
      </c>
      <c r="BR33" s="17">
        <v>0.45882666492051266</v>
      </c>
      <c r="BS33" s="17">
        <v>0.87399357854212467</v>
      </c>
      <c r="BT33" s="17">
        <v>0.96033738326516471</v>
      </c>
      <c r="BU33" s="17">
        <v>0.6234033010390152</v>
      </c>
      <c r="BV33" s="17">
        <v>0.66151706399999999</v>
      </c>
      <c r="BW33" s="17">
        <v>0.70720387919999994</v>
      </c>
      <c r="BX33" s="17">
        <v>0.82815430023529413</v>
      </c>
      <c r="BY33" s="17">
        <v>0.82975073999999993</v>
      </c>
      <c r="BZ33" s="17">
        <v>0.74807212462162487</v>
      </c>
      <c r="CA33" s="17">
        <v>0.73839346870327127</v>
      </c>
      <c r="CB33" s="17">
        <v>0.46432782481657092</v>
      </c>
      <c r="CC33" s="17">
        <v>0.53442586911554557</v>
      </c>
      <c r="CD33" s="17">
        <v>0.6247944002746999</v>
      </c>
      <c r="CE33" s="17">
        <v>1.0064859544974001</v>
      </c>
      <c r="CF33" s="17">
        <v>1.1949545897651808</v>
      </c>
      <c r="CG33" s="17">
        <v>0.7607660261099668</v>
      </c>
      <c r="CH33" s="17">
        <v>0.73536677222538449</v>
      </c>
      <c r="CI33" s="17">
        <v>0.47097671399999996</v>
      </c>
      <c r="CJ33" s="17">
        <v>0.79867428614874947</v>
      </c>
      <c r="CK33" s="17">
        <v>0.12323914480339572</v>
      </c>
      <c r="CL33" s="17">
        <v>0.3195882190941286</v>
      </c>
      <c r="CM33" s="17">
        <v>0.64127420454384532</v>
      </c>
      <c r="CN33" s="17">
        <v>0.61214427677022354</v>
      </c>
      <c r="CO33" s="17">
        <v>0.89088968951053027</v>
      </c>
      <c r="CP33" s="17">
        <v>0.74799655953311106</v>
      </c>
      <c r="CQ33" s="17">
        <v>0.80895381271240097</v>
      </c>
      <c r="CR33" s="92">
        <v>0.76127038167319305</v>
      </c>
      <c r="CS33" s="92">
        <v>0.37559071860204202</v>
      </c>
      <c r="CT33" s="92">
        <v>0.64844166987757601</v>
      </c>
      <c r="CU33" s="92">
        <v>2.9757690334086817E-7</v>
      </c>
      <c r="CV33" s="30" t="s">
        <v>306</v>
      </c>
    </row>
    <row r="34" spans="1:100" x14ac:dyDescent="0.3">
      <c r="A34" s="66" t="s">
        <v>162</v>
      </c>
      <c r="B34" s="30" t="s">
        <v>242</v>
      </c>
      <c r="C34" s="17">
        <v>0.12485658147368422</v>
      </c>
      <c r="D34" s="17">
        <v>0.17670518171428576</v>
      </c>
      <c r="E34" s="17">
        <v>0.14286086100000001</v>
      </c>
      <c r="F34" s="17">
        <v>0.90583995784232407</v>
      </c>
      <c r="G34" s="17">
        <v>1.0223945986039018</v>
      </c>
      <c r="H34" s="17">
        <v>0.7559744938369356</v>
      </c>
      <c r="I34" s="17">
        <v>0.73281662126946445</v>
      </c>
      <c r="J34" s="17">
        <v>0.55519437702272323</v>
      </c>
      <c r="K34" s="17">
        <v>0.69447932681929847</v>
      </c>
      <c r="L34" s="17">
        <v>0.99002134840095413</v>
      </c>
      <c r="M34" s="17">
        <v>0.90923860783507382</v>
      </c>
      <c r="N34" s="17">
        <v>0.48915714328719972</v>
      </c>
      <c r="O34" s="17">
        <v>0.15878267373913041</v>
      </c>
      <c r="P34" s="17">
        <v>0.88420057439999999</v>
      </c>
      <c r="Q34" s="17">
        <v>0.10666175519999997</v>
      </c>
      <c r="R34" s="17">
        <v>0.18211353599999996</v>
      </c>
      <c r="S34" s="17">
        <v>0.61933843839904101</v>
      </c>
      <c r="T34" s="17">
        <v>1.4164027084542463</v>
      </c>
      <c r="U34" s="17">
        <v>0.57039853162240539</v>
      </c>
      <c r="V34" s="17">
        <v>1.0903890083732488</v>
      </c>
      <c r="W34" s="17">
        <v>0.51936131791313067</v>
      </c>
      <c r="X34" s="17">
        <v>0.44596108002898932</v>
      </c>
      <c r="Y34" s="17">
        <v>1.0783641506830752</v>
      </c>
      <c r="Z34" s="17">
        <v>0.61423685461144961</v>
      </c>
      <c r="AA34" s="17">
        <v>0.15448522164705883</v>
      </c>
      <c r="AB34" s="17">
        <v>0.20752264305882356</v>
      </c>
      <c r="AC34" s="17">
        <v>0.21444228000000001</v>
      </c>
      <c r="AD34" s="17">
        <v>0.20254546148571431</v>
      </c>
      <c r="AE34" s="17">
        <v>0.72152398322055156</v>
      </c>
      <c r="AF34" s="17">
        <v>0.96236158758527535</v>
      </c>
      <c r="AG34" s="17">
        <v>6.2739063279434841</v>
      </c>
      <c r="AH34" s="17">
        <v>0.52343998107904732</v>
      </c>
      <c r="AI34" s="17">
        <v>0.78244522489251678</v>
      </c>
      <c r="AJ34" s="17">
        <v>1.4091879242045611</v>
      </c>
      <c r="AK34" s="17">
        <v>0.34743635360372666</v>
      </c>
      <c r="AL34" s="17">
        <v>0.98304016122067062</v>
      </c>
      <c r="AM34" s="17">
        <v>0.18868843024390242</v>
      </c>
      <c r="AN34" s="17">
        <v>0.17649418121739133</v>
      </c>
      <c r="AO34" s="17">
        <v>0.172245645</v>
      </c>
      <c r="AP34" s="17">
        <v>0.85199671934460308</v>
      </c>
      <c r="AQ34" s="17">
        <v>0.52908136591126842</v>
      </c>
      <c r="AR34" s="17">
        <v>0.63330077797732076</v>
      </c>
      <c r="AS34" s="17">
        <v>1.1041380780440224</v>
      </c>
      <c r="AT34" s="17">
        <v>0.87561741069510601</v>
      </c>
      <c r="AU34" s="17">
        <v>1.1045653098036285</v>
      </c>
      <c r="AV34" s="17">
        <v>0.62621932281130699</v>
      </c>
      <c r="AW34" s="17">
        <v>0.49417366681264346</v>
      </c>
      <c r="AX34" s="17">
        <v>0.56432244953727106</v>
      </c>
      <c r="AY34" s="17">
        <v>0.17630680736842105</v>
      </c>
      <c r="AZ34" s="17">
        <v>0.17257029503999999</v>
      </c>
      <c r="BA34" s="17">
        <v>0.16036267103999999</v>
      </c>
      <c r="BB34" s="17">
        <v>2.3441857696418262</v>
      </c>
      <c r="BC34" s="17">
        <v>0.70238238013399268</v>
      </c>
      <c r="BD34" s="17">
        <v>0.71118347008455074</v>
      </c>
      <c r="BE34" s="17">
        <v>4.7596869495794376</v>
      </c>
      <c r="BF34" s="17">
        <v>1.5335243822400797</v>
      </c>
      <c r="BG34" s="17">
        <v>0.86682422903663214</v>
      </c>
      <c r="BH34" s="17">
        <v>0.78913621879715534</v>
      </c>
      <c r="BI34" s="17">
        <v>0.54506978013829221</v>
      </c>
      <c r="BJ34" s="17">
        <v>0.89130845896825861</v>
      </c>
      <c r="BK34" s="17">
        <v>0.31557331263364452</v>
      </c>
      <c r="BL34" s="17">
        <v>0.16576811679999998</v>
      </c>
      <c r="BM34" s="17">
        <v>0.16838688533333332</v>
      </c>
      <c r="BN34" s="17">
        <v>0.39095362675454459</v>
      </c>
      <c r="BO34" s="17">
        <v>1.0010592260317668</v>
      </c>
      <c r="BP34" s="17">
        <v>1.1749642185254758</v>
      </c>
      <c r="BQ34" s="17">
        <v>1.0269907666128815</v>
      </c>
      <c r="BR34" s="17">
        <v>1.4397236701965275</v>
      </c>
      <c r="BS34" s="17">
        <v>1.2735335001613814</v>
      </c>
      <c r="BT34" s="17">
        <v>1.1887465398507786</v>
      </c>
      <c r="BU34" s="17">
        <v>0.73674935577338141</v>
      </c>
      <c r="BV34" s="17">
        <v>0.14268015105882356</v>
      </c>
      <c r="BW34" s="17">
        <v>0.17229773358139536</v>
      </c>
      <c r="BX34" s="17">
        <v>0.23045365200000001</v>
      </c>
      <c r="BY34" s="17">
        <v>1.5523642255818517</v>
      </c>
      <c r="BZ34" s="17">
        <v>1.444553068234862</v>
      </c>
      <c r="CA34" s="17">
        <v>0.48004303520898245</v>
      </c>
      <c r="CB34" s="17">
        <v>1.0101166715307863</v>
      </c>
      <c r="CC34" s="17">
        <v>0.50541920187736644</v>
      </c>
      <c r="CD34" s="17">
        <v>0.57112616332802701</v>
      </c>
      <c r="CE34" s="17">
        <v>0.77796907417379191</v>
      </c>
      <c r="CF34" s="17">
        <v>0.71787009147345016</v>
      </c>
      <c r="CG34" s="17">
        <v>0.79234499323151275</v>
      </c>
      <c r="CH34" s="17">
        <v>1.2219887906274041</v>
      </c>
      <c r="CI34" s="17">
        <v>0.16847947492682933</v>
      </c>
      <c r="CJ34" s="17">
        <v>0.60589083776801667</v>
      </c>
      <c r="CK34" s="17">
        <v>3.615409911491926</v>
      </c>
      <c r="CL34" s="17">
        <v>0.27189386399999999</v>
      </c>
      <c r="CM34" s="17">
        <v>0.63661039214716264</v>
      </c>
      <c r="CN34" s="17">
        <v>0.46887646731336263</v>
      </c>
      <c r="CO34" s="17">
        <v>0.88835154224696711</v>
      </c>
      <c r="CP34" s="17">
        <v>0.4732778231227685</v>
      </c>
      <c r="CQ34" s="17">
        <v>0.80621159639812123</v>
      </c>
      <c r="CR34" s="92">
        <v>0.43533954833772498</v>
      </c>
      <c r="CS34" s="92">
        <v>0.92843301138592305</v>
      </c>
      <c r="CT34" s="92">
        <v>0.73685470887893201</v>
      </c>
      <c r="CU34" s="92">
        <v>7.5684924280583488E-4</v>
      </c>
      <c r="CV34" s="30" t="s">
        <v>306</v>
      </c>
    </row>
    <row r="35" spans="1:100" x14ac:dyDescent="0.3">
      <c r="A35" s="66" t="s">
        <v>139</v>
      </c>
      <c r="B35" s="30" t="s">
        <v>240</v>
      </c>
      <c r="C35" s="17">
        <v>0.27800098218749997</v>
      </c>
      <c r="D35" s="17">
        <v>0.11893618000000002</v>
      </c>
      <c r="E35" s="17">
        <v>0.21429129150000001</v>
      </c>
      <c r="F35" s="17">
        <v>1.1209559404097031</v>
      </c>
      <c r="G35" s="17">
        <v>1.4808268048591477</v>
      </c>
      <c r="H35" s="17">
        <v>0.42320103243503115</v>
      </c>
      <c r="I35" s="17">
        <v>0.73281662126946467</v>
      </c>
      <c r="J35" s="17">
        <v>0.63822931317568177</v>
      </c>
      <c r="K35" s="17">
        <v>0.16834085033542118</v>
      </c>
      <c r="L35" s="17">
        <v>0.74251601130071543</v>
      </c>
      <c r="M35" s="17">
        <v>0.46447173465259162</v>
      </c>
      <c r="N35" s="17">
        <v>0.68056646022566936</v>
      </c>
      <c r="O35" s="17">
        <v>0.24026325631578946</v>
      </c>
      <c r="P35" s="17">
        <v>0.21254821499999998</v>
      </c>
      <c r="Q35" s="17">
        <v>0.21211144500000001</v>
      </c>
      <c r="R35" s="17">
        <v>0.27743858999999998</v>
      </c>
      <c r="S35" s="17">
        <v>0.6934219836620843</v>
      </c>
      <c r="T35" s="17">
        <v>0.51639682079061056</v>
      </c>
      <c r="U35" s="17">
        <v>0.36190803385697451</v>
      </c>
      <c r="V35" s="17">
        <v>0.75937805940279834</v>
      </c>
      <c r="W35" s="17">
        <v>1.515729621663588</v>
      </c>
      <c r="X35" s="17">
        <v>0.76586382810311793</v>
      </c>
      <c r="Y35" s="17">
        <v>1.7590815208017665</v>
      </c>
      <c r="Z35" s="17">
        <v>0.1974332746965374</v>
      </c>
      <c r="AA35" s="17">
        <v>0.19086110232558143</v>
      </c>
      <c r="AB35" s="17">
        <v>0.14225342467741933</v>
      </c>
      <c r="AC35" s="17">
        <v>0.11953708175675677</v>
      </c>
      <c r="AD35" s="17">
        <v>0.1265909134285714</v>
      </c>
      <c r="AE35" s="17">
        <v>0.29881296274790531</v>
      </c>
      <c r="AF35" s="17">
        <v>0.3969741548789259</v>
      </c>
      <c r="AG35" s="17">
        <v>4.826081790725758</v>
      </c>
      <c r="AH35" s="17">
        <v>0.54383374657563388</v>
      </c>
      <c r="AI35" s="17">
        <v>1.2364566516820019</v>
      </c>
      <c r="AJ35" s="17">
        <v>0.52594437739074873</v>
      </c>
      <c r="AK35" s="17">
        <v>0.6223923192512707</v>
      </c>
      <c r="AL35" s="17">
        <v>0.64761091702037432</v>
      </c>
      <c r="AM35" s="17">
        <v>0.43955827499999989</v>
      </c>
      <c r="AN35" s="17">
        <v>0.15376386999999997</v>
      </c>
      <c r="AO35" s="17">
        <v>0.26913382031250005</v>
      </c>
      <c r="AP35" s="17">
        <v>0.87614927399999998</v>
      </c>
      <c r="AQ35" s="17">
        <v>0.51898665971543023</v>
      </c>
      <c r="AR35" s="17">
        <v>0.30288298077176196</v>
      </c>
      <c r="AS35" s="17">
        <v>0.41916352962782349</v>
      </c>
      <c r="AT35" s="17">
        <v>0.58690031851996294</v>
      </c>
      <c r="AU35" s="17">
        <v>0.51846943113231547</v>
      </c>
      <c r="AV35" s="17">
        <v>0.38929527522165636</v>
      </c>
      <c r="AW35" s="17">
        <v>0.42160837857682448</v>
      </c>
      <c r="AX35" s="17">
        <v>0.74272115939098871</v>
      </c>
      <c r="AY35" s="17">
        <v>3.1103107418896903</v>
      </c>
      <c r="AZ35" s="17">
        <v>0.1540806205714286</v>
      </c>
      <c r="BA35" s="17">
        <v>1.9409253325380056</v>
      </c>
      <c r="BB35" s="17">
        <v>4.2820116499515839</v>
      </c>
      <c r="BC35" s="17">
        <v>0.26409577493038117</v>
      </c>
      <c r="BD35" s="17">
        <v>0.19446423010124431</v>
      </c>
      <c r="BE35" s="17">
        <v>4.9132252382755484</v>
      </c>
      <c r="BF35" s="17">
        <v>0.70178234441495191</v>
      </c>
      <c r="BG35" s="17">
        <v>0.41735981398060051</v>
      </c>
      <c r="BH35" s="17">
        <v>0.41879237417955173</v>
      </c>
      <c r="BI35" s="17">
        <v>0.77867111448327464</v>
      </c>
      <c r="BJ35" s="17">
        <v>0.9565261510878873</v>
      </c>
      <c r="BK35" s="17">
        <v>0.62397450452561543</v>
      </c>
      <c r="BL35" s="17">
        <v>0.42383893500000003</v>
      </c>
      <c r="BM35" s="17">
        <v>0.24925690263157896</v>
      </c>
      <c r="BN35" s="17">
        <v>0.40630083</v>
      </c>
      <c r="BO35" s="17">
        <v>0.46477749780046312</v>
      </c>
      <c r="BP35" s="17">
        <v>0.71678439168420172</v>
      </c>
      <c r="BQ35" s="17">
        <v>0.43850117383749987</v>
      </c>
      <c r="BR35" s="17">
        <v>0.65585223279814453</v>
      </c>
      <c r="BS35" s="17">
        <v>0.62428112753008902</v>
      </c>
      <c r="BT35" s="17">
        <v>0.30500733588276557</v>
      </c>
      <c r="BU35" s="17">
        <v>1.4182425098637594</v>
      </c>
      <c r="BV35" s="17">
        <v>0.30319532100000002</v>
      </c>
      <c r="BW35" s="17">
        <v>0.33075011357142858</v>
      </c>
      <c r="BX35" s="17">
        <v>0.17070640888888886</v>
      </c>
      <c r="BY35" s="17">
        <v>1.1948226109434661</v>
      </c>
      <c r="BZ35" s="17">
        <v>2.1082032602973069</v>
      </c>
      <c r="CA35" s="17">
        <v>0.95261873431471422</v>
      </c>
      <c r="CB35" s="17">
        <v>0.54451601824706419</v>
      </c>
      <c r="CC35" s="17">
        <v>1.9754670519092494</v>
      </c>
      <c r="CD35" s="17">
        <v>0.58105879225547108</v>
      </c>
      <c r="CE35" s="17">
        <v>0.59847771181850296</v>
      </c>
      <c r="CF35" s="17">
        <v>0.64502739101511475</v>
      </c>
      <c r="CG35" s="17">
        <v>1.5478662608160474</v>
      </c>
      <c r="CH35" s="17">
        <v>0.44744539050750914</v>
      </c>
      <c r="CI35" s="17">
        <v>0.14133705977462285</v>
      </c>
      <c r="CJ35" s="17">
        <v>0.46239037619138124</v>
      </c>
      <c r="CK35" s="17">
        <v>0.29954912382352944</v>
      </c>
      <c r="CL35" s="17">
        <v>0.26251889425589137</v>
      </c>
      <c r="CM35" s="17">
        <v>1.1740250821648861</v>
      </c>
      <c r="CN35" s="17">
        <v>0.75617822424557013</v>
      </c>
      <c r="CO35" s="17">
        <v>1.2546257165887942</v>
      </c>
      <c r="CP35" s="17">
        <v>0.78988436686696528</v>
      </c>
      <c r="CQ35" s="17">
        <v>0.73642691915887526</v>
      </c>
      <c r="CR35" s="92">
        <v>1.5594817933078311</v>
      </c>
      <c r="CS35" s="92">
        <v>0.27435457235228899</v>
      </c>
      <c r="CT35" s="92">
        <v>0.63478984072646105</v>
      </c>
      <c r="CU35" s="92">
        <v>2.4658137043331863E-7</v>
      </c>
      <c r="CV35" s="30" t="s">
        <v>306</v>
      </c>
    </row>
    <row r="36" spans="1:100" ht="16.2" thickBot="1" x14ac:dyDescent="0.35">
      <c r="A36" s="67" t="s">
        <v>61</v>
      </c>
      <c r="B36" s="31" t="s">
        <v>231</v>
      </c>
      <c r="C36" s="28">
        <v>0.16891498905714286</v>
      </c>
      <c r="D36" s="28">
        <v>0.15037119697560977</v>
      </c>
      <c r="E36" s="28">
        <v>0.13562980842857142</v>
      </c>
      <c r="F36" s="28">
        <v>0.39586672330758843</v>
      </c>
      <c r="G36" s="28">
        <v>0.72730263388701843</v>
      </c>
      <c r="H36" s="28">
        <v>0.37617869549780536</v>
      </c>
      <c r="I36" s="28">
        <v>0.73281662126946479</v>
      </c>
      <c r="J36" s="28">
        <v>0.7301647261450358</v>
      </c>
      <c r="K36" s="28">
        <v>0.44490081874361292</v>
      </c>
      <c r="L36" s="28">
        <v>0.65412124805063043</v>
      </c>
      <c r="M36" s="28">
        <v>0.71318885707946356</v>
      </c>
      <c r="N36" s="28">
        <v>0.4061612335035818</v>
      </c>
      <c r="O36" s="28">
        <v>0.1189708883529412</v>
      </c>
      <c r="P36" s="28">
        <v>0.5246536458571428</v>
      </c>
      <c r="Q36" s="28">
        <v>0.23855216161538456</v>
      </c>
      <c r="R36" s="28">
        <v>7.2506780588114869E-2</v>
      </c>
      <c r="S36" s="28">
        <v>0.41171930279936259</v>
      </c>
      <c r="T36" s="28">
        <v>0.46592194357047573</v>
      </c>
      <c r="U36" s="28">
        <v>0.61395112886451053</v>
      </c>
      <c r="V36" s="28">
        <v>0.59475764093086281</v>
      </c>
      <c r="W36" s="28">
        <v>1.141576543883567</v>
      </c>
      <c r="X36" s="28">
        <v>0.62910243022756096</v>
      </c>
      <c r="Y36" s="28">
        <v>1.0900291475053676</v>
      </c>
      <c r="Z36" s="28">
        <v>0.81520836003731589</v>
      </c>
      <c r="AA36" s="28">
        <v>0.19833214763636367</v>
      </c>
      <c r="AB36" s="28">
        <v>0.11722610654000001</v>
      </c>
      <c r="AC36" s="28">
        <v>0.19595350649999993</v>
      </c>
      <c r="AD36" s="28">
        <v>0.12268720179166663</v>
      </c>
      <c r="AE36" s="28">
        <v>0.29881296274790536</v>
      </c>
      <c r="AF36" s="28">
        <v>0.69150336656329026</v>
      </c>
      <c r="AG36" s="28">
        <v>6.1000590463203572</v>
      </c>
      <c r="AH36" s="28">
        <v>0.40621728021655568</v>
      </c>
      <c r="AI36" s="28">
        <v>0.54283462756770828</v>
      </c>
      <c r="AJ36" s="28">
        <v>0.6355161226804884</v>
      </c>
      <c r="AK36" s="28">
        <v>0.4820202158513241</v>
      </c>
      <c r="AL36" s="28">
        <v>0.89367287383697347</v>
      </c>
      <c r="AM36" s="28">
        <v>0.12601112539215689</v>
      </c>
      <c r="AN36" s="28">
        <v>0.15327999768181819</v>
      </c>
      <c r="AO36" s="28">
        <v>0.16352725071428573</v>
      </c>
      <c r="AP36" s="28">
        <v>0.13863367633333329</v>
      </c>
      <c r="AQ36" s="28">
        <v>0.40972631030165574</v>
      </c>
      <c r="AR36" s="28">
        <v>0.34900379829837125</v>
      </c>
      <c r="AS36" s="28">
        <v>0.66573031176183717</v>
      </c>
      <c r="AT36" s="28">
        <v>0.58258487500143397</v>
      </c>
      <c r="AU36" s="28">
        <v>0.60549261168637447</v>
      </c>
      <c r="AV36" s="28">
        <v>0.57431049005622503</v>
      </c>
      <c r="AW36" s="28">
        <v>0.49140165746285308</v>
      </c>
      <c r="AX36" s="28">
        <v>0.61009238092831219</v>
      </c>
      <c r="AY36" s="28">
        <v>0.13913699662500004</v>
      </c>
      <c r="AZ36" s="28">
        <v>0.15582177686956522</v>
      </c>
      <c r="BA36" s="28">
        <v>0.13060296835294116</v>
      </c>
      <c r="BB36" s="28">
        <v>0.24271250204596195</v>
      </c>
      <c r="BC36" s="28">
        <v>0.94909419115605742</v>
      </c>
      <c r="BD36" s="28">
        <v>0.50455584026268807</v>
      </c>
      <c r="BE36" s="28">
        <v>5.359999578164337</v>
      </c>
      <c r="BF36" s="28">
        <v>0.55004562129820544</v>
      </c>
      <c r="BG36" s="28">
        <v>1.0835302862957901</v>
      </c>
      <c r="BH36" s="28">
        <v>0.47691049957589776</v>
      </c>
      <c r="BI36" s="28">
        <v>0.46720266868996468</v>
      </c>
      <c r="BJ36" s="28">
        <v>0.34782769130468638</v>
      </c>
      <c r="BK36" s="28">
        <v>0.27498876401369265</v>
      </c>
      <c r="BL36" s="28">
        <v>0.14083505870454546</v>
      </c>
      <c r="BM36" s="28">
        <v>0.14987231833333334</v>
      </c>
      <c r="BN36" s="28">
        <v>0.13200725542222222</v>
      </c>
      <c r="BO36" s="28">
        <v>0.58308449724058087</v>
      </c>
      <c r="BP36" s="28">
        <v>0.68179741887358347</v>
      </c>
      <c r="BQ36" s="28">
        <v>0.6261102328867495</v>
      </c>
      <c r="BR36" s="28">
        <v>0.50143199809170302</v>
      </c>
      <c r="BS36" s="28">
        <v>0.81301728236476711</v>
      </c>
      <c r="BT36" s="28">
        <v>0.42403458891018625</v>
      </c>
      <c r="BU36" s="28">
        <v>0.21261131100250361</v>
      </c>
      <c r="BV36" s="28">
        <v>0.123363759122449</v>
      </c>
      <c r="BW36" s="28">
        <v>0.15011154736585366</v>
      </c>
      <c r="BX36" s="28">
        <v>0.15315229880000003</v>
      </c>
      <c r="BY36" s="28">
        <v>0.1249798900961538</v>
      </c>
      <c r="BZ36" s="28">
        <v>0.50638728435925384</v>
      </c>
      <c r="CA36" s="28">
        <v>0.93068343451141455</v>
      </c>
      <c r="CB36" s="28">
        <v>0.72464891653295505</v>
      </c>
      <c r="CC36" s="28">
        <v>0.60361493252782616</v>
      </c>
      <c r="CD36" s="28">
        <v>0.4304139201892378</v>
      </c>
      <c r="CE36" s="28">
        <v>0.40805298533079759</v>
      </c>
      <c r="CF36" s="28">
        <v>0.55594144015813229</v>
      </c>
      <c r="CG36" s="28">
        <v>0.71581167002165036</v>
      </c>
      <c r="CH36" s="28">
        <v>0.51903665298871038</v>
      </c>
      <c r="CI36" s="28">
        <v>0.13995774563414629</v>
      </c>
      <c r="CJ36" s="28">
        <v>0.27454428586363261</v>
      </c>
      <c r="CK36" s="28">
        <v>4.8933189848407097E-2</v>
      </c>
      <c r="CL36" s="28">
        <v>0.40836272439805321</v>
      </c>
      <c r="CM36" s="28">
        <v>0.45705361487488599</v>
      </c>
      <c r="CN36" s="28">
        <v>0.74817633827471752</v>
      </c>
      <c r="CO36" s="28">
        <v>1.0440743420055536</v>
      </c>
      <c r="CP36" s="28">
        <v>0.58222434904198916</v>
      </c>
      <c r="CQ36" s="28">
        <v>0.849401503348021</v>
      </c>
      <c r="CR36" s="93">
        <v>0.509522537145781</v>
      </c>
      <c r="CS36" s="93">
        <v>0.49680980122345197</v>
      </c>
      <c r="CT36" s="93">
        <v>0.55863310996348503</v>
      </c>
      <c r="CU36" s="93">
        <v>2.120525977034049E-13</v>
      </c>
      <c r="CV36" s="31" t="s">
        <v>306</v>
      </c>
    </row>
    <row r="37" spans="1:100" x14ac:dyDescent="0.3">
      <c r="A37" s="65" t="s">
        <v>135</v>
      </c>
      <c r="B37" s="29" t="s">
        <v>242</v>
      </c>
      <c r="C37" s="27">
        <v>5.1540326620515806</v>
      </c>
      <c r="D37" s="27">
        <v>0.70938763995184306</v>
      </c>
      <c r="E37" s="27">
        <v>62.85098074561779</v>
      </c>
      <c r="F37" s="27">
        <v>8.4859009412648927</v>
      </c>
      <c r="G37" s="27">
        <v>12.804045562704529</v>
      </c>
      <c r="H37" s="27">
        <v>6.3801013164355753</v>
      </c>
      <c r="I37" s="27">
        <v>15.94576932183065</v>
      </c>
      <c r="J37" s="27">
        <v>5.9767515890097682</v>
      </c>
      <c r="K37" s="27">
        <v>12.10903967536964</v>
      </c>
      <c r="L37" s="27">
        <v>12.892116235427125</v>
      </c>
      <c r="M37" s="27">
        <v>21.726017260901212</v>
      </c>
      <c r="N37" s="27">
        <v>7.3820850996578855</v>
      </c>
      <c r="O37" s="27">
        <v>0.16685687136015959</v>
      </c>
      <c r="P37" s="27">
        <v>64.478399173280494</v>
      </c>
      <c r="Q37" s="27">
        <v>0.13222694340758884</v>
      </c>
      <c r="R37" s="27">
        <v>4.8392165920606987</v>
      </c>
      <c r="S37" s="27">
        <v>5.8384275714692215</v>
      </c>
      <c r="T37" s="27">
        <v>3.3031779581488943</v>
      </c>
      <c r="U37" s="27">
        <v>6.4312035746205609</v>
      </c>
      <c r="V37" s="27">
        <v>11.152987572714302</v>
      </c>
      <c r="W37" s="27">
        <v>6.1682587692410076</v>
      </c>
      <c r="X37" s="27">
        <v>8.6980249048854059</v>
      </c>
      <c r="Y37" s="27">
        <v>4.7502623346545594</v>
      </c>
      <c r="Z37" s="27">
        <v>5.8874811438607644</v>
      </c>
      <c r="AA37" s="27">
        <v>5.7559016913844756</v>
      </c>
      <c r="AB37" s="27">
        <v>0.32412409524395103</v>
      </c>
      <c r="AC37" s="27">
        <v>4.5932962105498423E-2</v>
      </c>
      <c r="AD37" s="27">
        <v>10.708495406762575</v>
      </c>
      <c r="AE37" s="27">
        <v>23.363438524851848</v>
      </c>
      <c r="AF37" s="27">
        <v>4.6325157899784211</v>
      </c>
      <c r="AG37" s="27">
        <v>64.553865339805725</v>
      </c>
      <c r="AH37" s="27">
        <v>8.1002203404980264</v>
      </c>
      <c r="AI37" s="27">
        <v>4.1592687862273303</v>
      </c>
      <c r="AJ37" s="27">
        <v>5.3705587832153912</v>
      </c>
      <c r="AK37" s="27">
        <v>3.204237931329406</v>
      </c>
      <c r="AL37" s="27">
        <v>7.1497434880228701</v>
      </c>
      <c r="AM37" s="27">
        <v>0.10211746463541664</v>
      </c>
      <c r="AN37" s="27">
        <v>0.95808205224783571</v>
      </c>
      <c r="AO37" s="27">
        <v>2.5136961717666644</v>
      </c>
      <c r="AP37" s="27">
        <v>7.084017666460741</v>
      </c>
      <c r="AQ37" s="27">
        <v>6.9473193174748742</v>
      </c>
      <c r="AR37" s="27">
        <v>25.588498266447615</v>
      </c>
      <c r="AS37" s="27">
        <v>11.283120102072589</v>
      </c>
      <c r="AT37" s="27">
        <v>5.3013168652026437</v>
      </c>
      <c r="AU37" s="27">
        <v>4.7374106144424175</v>
      </c>
      <c r="AV37" s="27">
        <v>11.864186239928941</v>
      </c>
      <c r="AW37" s="27">
        <v>9.1901044521143724</v>
      </c>
      <c r="AX37" s="27">
        <v>11.359264790685712</v>
      </c>
      <c r="AY37" s="27">
        <v>2.5271274777853732</v>
      </c>
      <c r="AZ37" s="27">
        <v>13.216620288920513</v>
      </c>
      <c r="BA37" s="27">
        <v>1.7791815548265049</v>
      </c>
      <c r="BB37" s="27">
        <v>15.931103769496435</v>
      </c>
      <c r="BC37" s="27">
        <v>8.4682884352676577</v>
      </c>
      <c r="BD37" s="27">
        <v>9.6838816607720837</v>
      </c>
      <c r="BE37" s="27">
        <v>72.577397258272384</v>
      </c>
      <c r="BF37" s="27">
        <v>8.3195165023385389</v>
      </c>
      <c r="BG37" s="27">
        <v>4.3375609238698116</v>
      </c>
      <c r="BH37" s="27">
        <v>11.121729483628295</v>
      </c>
      <c r="BI37" s="27">
        <v>1.3566537973986947</v>
      </c>
      <c r="BJ37" s="27">
        <v>18.702227730225854</v>
      </c>
      <c r="BK37" s="27">
        <v>5.7010129593815799</v>
      </c>
      <c r="BL37" s="27">
        <v>133.79882073619959</v>
      </c>
      <c r="BM37" s="27">
        <v>0.80215592097136346</v>
      </c>
      <c r="BN37" s="27">
        <v>0.2712240785609652</v>
      </c>
      <c r="BO37" s="27">
        <v>7.6337196221471766</v>
      </c>
      <c r="BP37" s="27">
        <v>7.5515670704385718</v>
      </c>
      <c r="BQ37" s="27">
        <v>13.041755745216983</v>
      </c>
      <c r="BR37" s="27">
        <v>9.497711963854611</v>
      </c>
      <c r="BS37" s="27">
        <v>6.6374040634567022</v>
      </c>
      <c r="BT37" s="27">
        <v>12.096890095427122</v>
      </c>
      <c r="BU37" s="27">
        <v>9.5283580631633455</v>
      </c>
      <c r="BV37" s="27">
        <v>6.3154737054310572E-2</v>
      </c>
      <c r="BW37" s="27">
        <v>21.082869512748243</v>
      </c>
      <c r="BX37" s="27">
        <v>9.7810333584573339</v>
      </c>
      <c r="BY37" s="27">
        <v>8.8699857512408382</v>
      </c>
      <c r="BZ37" s="27">
        <v>4.5454287191294931</v>
      </c>
      <c r="CA37" s="27">
        <v>4.3130192144799606</v>
      </c>
      <c r="CB37" s="27">
        <v>3.7338241251227262</v>
      </c>
      <c r="CC37" s="27">
        <v>7.5985641754246682</v>
      </c>
      <c r="CD37" s="27">
        <v>14.390889421527172</v>
      </c>
      <c r="CE37" s="27">
        <v>6.5919475080361094</v>
      </c>
      <c r="CF37" s="27">
        <v>7.584728238471885</v>
      </c>
      <c r="CG37" s="27">
        <v>5.6530767786325233</v>
      </c>
      <c r="CH37" s="27">
        <v>8.5744304371715856</v>
      </c>
      <c r="CI37" s="27">
        <v>1.9679843766086735</v>
      </c>
      <c r="CJ37" s="27">
        <v>1.8825893887791947</v>
      </c>
      <c r="CK37" s="27">
        <v>6.5127148061486784</v>
      </c>
      <c r="CL37" s="27">
        <v>1.7913053960990224</v>
      </c>
      <c r="CM37" s="27">
        <v>5.137992917216839</v>
      </c>
      <c r="CN37" s="27">
        <v>4.0401522266834746</v>
      </c>
      <c r="CO37" s="27">
        <v>5.6991168171843949</v>
      </c>
      <c r="CP37" s="27">
        <v>5.3475594034950706</v>
      </c>
      <c r="CQ37" s="27">
        <v>4.2773432847168182</v>
      </c>
      <c r="CR37" s="91">
        <v>6.2581483121895429</v>
      </c>
      <c r="CS37" s="91">
        <v>8.9496626836175999</v>
      </c>
      <c r="CT37" s="91">
        <v>6.7933103870189813</v>
      </c>
      <c r="CU37" s="91">
        <v>0</v>
      </c>
      <c r="CV37" s="29" t="s">
        <v>305</v>
      </c>
    </row>
    <row r="38" spans="1:100" x14ac:dyDescent="0.3">
      <c r="A38" s="66" t="s">
        <v>19</v>
      </c>
      <c r="B38" s="30" t="s">
        <v>228</v>
      </c>
      <c r="C38" s="17">
        <v>1.9732237546875E-2</v>
      </c>
      <c r="D38" s="17">
        <v>0.11552174421052631</v>
      </c>
      <c r="E38" s="17">
        <v>8.5751171332347064E-3</v>
      </c>
      <c r="F38" s="17">
        <v>0.69835706247061857</v>
      </c>
      <c r="G38" s="17">
        <v>0.49376509089577425</v>
      </c>
      <c r="H38" s="17">
        <v>0.46176991554084534</v>
      </c>
      <c r="I38" s="17">
        <v>1.5188559639192392</v>
      </c>
      <c r="J38" s="17">
        <v>0.47020165757726928</v>
      </c>
      <c r="K38" s="17">
        <v>1.2166675451355948</v>
      </c>
      <c r="L38" s="17">
        <v>0.86626867985083456</v>
      </c>
      <c r="M38" s="17">
        <v>0.6043866769430023</v>
      </c>
      <c r="N38" s="17">
        <v>0.78121709587677668</v>
      </c>
      <c r="O38" s="17">
        <v>3.4522111315895089E-2</v>
      </c>
      <c r="P38" s="17">
        <v>8.5271319456521721E-2</v>
      </c>
      <c r="Q38" s="17">
        <v>6.9004204062499991E-2</v>
      </c>
      <c r="R38" s="17">
        <v>3.750918000000001E-2</v>
      </c>
      <c r="S38" s="17">
        <v>0.36195103542801088</v>
      </c>
      <c r="T38" s="17">
        <v>0.2699865557889054</v>
      </c>
      <c r="U38" s="17">
        <v>0.50667124739976432</v>
      </c>
      <c r="V38" s="17">
        <v>0.14868941023271576</v>
      </c>
      <c r="W38" s="17">
        <v>0.51247244230067257</v>
      </c>
      <c r="X38" s="17">
        <v>0.7713342840181403</v>
      </c>
      <c r="Y38" s="17">
        <v>0.19778032971977524</v>
      </c>
      <c r="Z38" s="17">
        <v>0.57584705119823421</v>
      </c>
      <c r="AA38" s="17">
        <v>3.5411961702127667E-2</v>
      </c>
      <c r="AB38" s="17">
        <v>4.9292483976377949E-2</v>
      </c>
      <c r="AC38" s="17">
        <v>1.5464587500000003E-2</v>
      </c>
      <c r="AD38" s="17">
        <v>1.6058128705343464</v>
      </c>
      <c r="AE38" s="17">
        <v>1.0186805548224045</v>
      </c>
      <c r="AF38" s="17">
        <v>0.32691989225323304</v>
      </c>
      <c r="AG38" s="17">
        <v>7.4792380855286842</v>
      </c>
      <c r="AH38" s="17">
        <v>0.94560835742718319</v>
      </c>
      <c r="AI38" s="17">
        <v>0.26691038421917751</v>
      </c>
      <c r="AJ38" s="17">
        <v>0.59209576647250428</v>
      </c>
      <c r="AK38" s="17">
        <v>1.0209686813333652</v>
      </c>
      <c r="AL38" s="17">
        <v>0.46811436248603366</v>
      </c>
      <c r="AM38" s="17">
        <v>0.10724799257812499</v>
      </c>
      <c r="AN38" s="17">
        <v>6.5484053727272715E-2</v>
      </c>
      <c r="AO38" s="17">
        <v>3.0241997186196636</v>
      </c>
      <c r="AP38" s="17">
        <v>0.32837373558073246</v>
      </c>
      <c r="AQ38" s="17">
        <v>0.44326867145588433</v>
      </c>
      <c r="AR38" s="17">
        <v>0.59220101521216828</v>
      </c>
      <c r="AS38" s="17">
        <v>0.32305374110937418</v>
      </c>
      <c r="AT38" s="17">
        <v>0.74186838015163881</v>
      </c>
      <c r="AU38" s="17">
        <v>2.3988392683215234</v>
      </c>
      <c r="AV38" s="17">
        <v>0.62588956013473418</v>
      </c>
      <c r="AW38" s="17">
        <v>0.81070637081858532</v>
      </c>
      <c r="AX38" s="17">
        <v>1.1283648383055411</v>
      </c>
      <c r="AY38" s="17">
        <v>16.434480629726806</v>
      </c>
      <c r="AZ38" s="17">
        <v>1.6543252606539964</v>
      </c>
      <c r="BA38" s="17">
        <v>7.7325987717391312E-2</v>
      </c>
      <c r="BB38" s="17">
        <v>0.69987156646414073</v>
      </c>
      <c r="BC38" s="17">
        <v>0.51618719645483613</v>
      </c>
      <c r="BD38" s="17">
        <v>1.1160555814506201</v>
      </c>
      <c r="BE38" s="17">
        <v>7.7873409872667851</v>
      </c>
      <c r="BF38" s="17">
        <v>0.59381582988957449</v>
      </c>
      <c r="BG38" s="17">
        <v>0.68738717887005663</v>
      </c>
      <c r="BH38" s="17">
        <v>0.99865873842816177</v>
      </c>
      <c r="BI38" s="17">
        <v>1.5813013401814193</v>
      </c>
      <c r="BJ38" s="17">
        <v>0.66285584154336086</v>
      </c>
      <c r="BK38" s="17">
        <v>0.36303539475634156</v>
      </c>
      <c r="BL38" s="17">
        <v>6.0167345318181839E-2</v>
      </c>
      <c r="BM38" s="17">
        <v>7.1737521387682852</v>
      </c>
      <c r="BN38" s="17">
        <v>0.19924633870410682</v>
      </c>
      <c r="BO38" s="17">
        <v>0.39205720902896235</v>
      </c>
      <c r="BP38" s="17">
        <v>0.26819835422864124</v>
      </c>
      <c r="BQ38" s="17">
        <v>0.63389030086936649</v>
      </c>
      <c r="BR38" s="17">
        <v>0.28632043826961984</v>
      </c>
      <c r="BS38" s="17">
        <v>0.56042336333998843</v>
      </c>
      <c r="BT38" s="17">
        <v>0.66316853059925196</v>
      </c>
      <c r="BU38" s="17">
        <v>1.0644159623718694</v>
      </c>
      <c r="BV38" s="17">
        <v>5.6632913289473667E-2</v>
      </c>
      <c r="BW38" s="17">
        <v>5.7032024523122065</v>
      </c>
      <c r="BX38" s="17">
        <v>2.5068773333333343E-2</v>
      </c>
      <c r="BY38" s="17">
        <v>1.2251599037994523</v>
      </c>
      <c r="BZ38" s="17">
        <v>0.89489001823895298</v>
      </c>
      <c r="CA38" s="17">
        <v>1.6654874905196</v>
      </c>
      <c r="CB38" s="17">
        <v>0.57407251829234129</v>
      </c>
      <c r="CC38" s="17">
        <v>1.1032579149551653</v>
      </c>
      <c r="CD38" s="17">
        <v>0.76859628605220998</v>
      </c>
      <c r="CE38" s="17">
        <v>0.57851361156066816</v>
      </c>
      <c r="CF38" s="17">
        <v>0.9563218447877202</v>
      </c>
      <c r="CG38" s="17">
        <v>0.8035943357280092</v>
      </c>
      <c r="CH38" s="17">
        <v>0.75848509886030158</v>
      </c>
      <c r="CI38" s="17">
        <v>0.44167831179569655</v>
      </c>
      <c r="CJ38" s="17">
        <v>6.7580131904894175E-2</v>
      </c>
      <c r="CK38" s="17">
        <v>0.28994437802292683</v>
      </c>
      <c r="CL38" s="17">
        <v>3.7802720772848377</v>
      </c>
      <c r="CM38" s="17">
        <v>0.9936637188854146</v>
      </c>
      <c r="CN38" s="17">
        <v>0.56841968557235023</v>
      </c>
      <c r="CO38" s="17">
        <v>0.95053615020425508</v>
      </c>
      <c r="CP38" s="17">
        <v>0.78832333056880899</v>
      </c>
      <c r="CQ38" s="17">
        <v>1.6641335575797964</v>
      </c>
      <c r="CR38" s="92">
        <v>2.2374989215501109</v>
      </c>
      <c r="CS38" s="92">
        <v>1.2339090966922264</v>
      </c>
      <c r="CT38" s="92">
        <v>0.60950065457907998</v>
      </c>
      <c r="CU38" s="92">
        <v>3.6033048676276103E-5</v>
      </c>
      <c r="CV38" s="30" t="s">
        <v>305</v>
      </c>
    </row>
    <row r="39" spans="1:100" x14ac:dyDescent="0.3">
      <c r="A39" s="66" t="s">
        <v>50</v>
      </c>
      <c r="B39" s="30" t="s">
        <v>231</v>
      </c>
      <c r="C39" s="17">
        <v>0.29982785211764701</v>
      </c>
      <c r="D39" s="17">
        <v>0.48321509163636361</v>
      </c>
      <c r="E39" s="17">
        <v>0.98224334639999999</v>
      </c>
      <c r="F39" s="17">
        <v>2.5511411057600153</v>
      </c>
      <c r="G39" s="17">
        <v>0.7957316451398293</v>
      </c>
      <c r="H39" s="17">
        <v>1.905972057188881</v>
      </c>
      <c r="I39" s="17">
        <v>4.4143477424089177</v>
      </c>
      <c r="J39" s="17">
        <v>2.5480821821483652</v>
      </c>
      <c r="K39" s="17">
        <v>3.9405501088720021</v>
      </c>
      <c r="L39" s="17">
        <v>1.7325373597016696</v>
      </c>
      <c r="M39" s="17">
        <v>1.4129719085747261</v>
      </c>
      <c r="N39" s="17">
        <v>1.2995685202664511</v>
      </c>
      <c r="O39" s="17">
        <v>0.65389129350000008</v>
      </c>
      <c r="P39" s="17">
        <v>3.166324318</v>
      </c>
      <c r="Q39" s="17">
        <v>0.44561532633333334</v>
      </c>
      <c r="R39" s="17">
        <v>0.63584527200000007</v>
      </c>
      <c r="S39" s="17">
        <v>2.9277817087954663</v>
      </c>
      <c r="T39" s="17">
        <v>1.3524678639754091</v>
      </c>
      <c r="U39" s="17">
        <v>2.585057384692675</v>
      </c>
      <c r="V39" s="17">
        <v>0.981350107535924</v>
      </c>
      <c r="W39" s="17">
        <v>1.8024892798161587</v>
      </c>
      <c r="X39" s="17">
        <v>1.7437078229133482</v>
      </c>
      <c r="Y39" s="17">
        <v>1.6753157340969203</v>
      </c>
      <c r="Z39" s="17">
        <v>1.0529774650481996</v>
      </c>
      <c r="AA39" s="17">
        <v>28.080411085499154</v>
      </c>
      <c r="AB39" s="17">
        <v>1.6844485553333333</v>
      </c>
      <c r="AC39" s="17">
        <v>2.534130405</v>
      </c>
      <c r="AD39" s="17">
        <v>0.7253157697142858</v>
      </c>
      <c r="AE39" s="17">
        <v>2.3307411094336619</v>
      </c>
      <c r="AF39" s="17">
        <v>2.3818449292735551</v>
      </c>
      <c r="AG39" s="17">
        <v>3.0323029770532375</v>
      </c>
      <c r="AH39" s="17">
        <v>1.9034181130147179</v>
      </c>
      <c r="AI39" s="17">
        <v>1.3910137331422523</v>
      </c>
      <c r="AJ39" s="17">
        <v>2.0427303943301407</v>
      </c>
      <c r="AK39" s="17">
        <v>3.5091071713976394</v>
      </c>
      <c r="AL39" s="17">
        <v>2.055574732566694</v>
      </c>
      <c r="AM39" s="17">
        <v>0.55406884099999998</v>
      </c>
      <c r="AN39" s="17">
        <v>0.36341499275000005</v>
      </c>
      <c r="AO39" s="17">
        <v>0.41120803750000001</v>
      </c>
      <c r="AP39" s="17">
        <v>0.83666469133333332</v>
      </c>
      <c r="AQ39" s="17">
        <v>2.4583578618099335</v>
      </c>
      <c r="AR39" s="17">
        <v>4.6533839773116172</v>
      </c>
      <c r="AS39" s="17">
        <v>3.9439477560436105</v>
      </c>
      <c r="AT39" s="17">
        <v>1.6628842358065619</v>
      </c>
      <c r="AU39" s="17">
        <v>1.7738937392921701</v>
      </c>
      <c r="AV39" s="17">
        <v>4.910354689980724</v>
      </c>
      <c r="AW39" s="17">
        <v>5.2272851312610999</v>
      </c>
      <c r="AX39" s="17">
        <v>1.097201712736688</v>
      </c>
      <c r="AY39" s="17">
        <v>0.43620897000000003</v>
      </c>
      <c r="AZ39" s="17">
        <v>0.51497885733333337</v>
      </c>
      <c r="BA39" s="17">
        <v>0.63806566533333342</v>
      </c>
      <c r="BB39" s="17">
        <v>0.4127763640237449</v>
      </c>
      <c r="BC39" s="17">
        <v>2.4208779368618276</v>
      </c>
      <c r="BD39" s="17">
        <v>2.5669278373364253</v>
      </c>
      <c r="BE39" s="17">
        <v>6.8601257191870122</v>
      </c>
      <c r="BF39" s="17">
        <v>2.5264164398938269</v>
      </c>
      <c r="BG39" s="17">
        <v>3.0184057975382723</v>
      </c>
      <c r="BH39" s="17">
        <v>2.9112415344481564</v>
      </c>
      <c r="BI39" s="17">
        <v>1.5573422289665491</v>
      </c>
      <c r="BJ39" s="17">
        <v>3.1087099910356342</v>
      </c>
      <c r="BK39" s="17">
        <v>1.0536411589577277</v>
      </c>
      <c r="BL39" s="17">
        <v>0.31426730082352944</v>
      </c>
      <c r="BM39" s="17">
        <v>0.30149691444444449</v>
      </c>
      <c r="BN39" s="17">
        <v>0.51214740520000002</v>
      </c>
      <c r="BO39" s="17">
        <v>0.85020273987889605</v>
      </c>
      <c r="BP39" s="17">
        <v>2.0027799179411514</v>
      </c>
      <c r="BQ39" s="17">
        <v>0.92182691211172219</v>
      </c>
      <c r="BR39" s="17">
        <v>8.6718239669976924</v>
      </c>
      <c r="BS39" s="17">
        <v>1.5149222028063491</v>
      </c>
      <c r="BT39" s="17">
        <v>1.4814642028591469</v>
      </c>
      <c r="BU39" s="17">
        <v>2.0260607283767986</v>
      </c>
      <c r="BV39" s="17">
        <v>0.16811506858064512</v>
      </c>
      <c r="BW39" s="17">
        <v>0.48238071236363633</v>
      </c>
      <c r="BX39" s="17">
        <v>2.274658920571472</v>
      </c>
      <c r="BY39" s="17">
        <v>0.29489984368421052</v>
      </c>
      <c r="BZ39" s="17">
        <v>2.9922884984864999</v>
      </c>
      <c r="CA39" s="17">
        <v>2.9652944060623434</v>
      </c>
      <c r="CB39" s="17">
        <v>1.0942930608250179</v>
      </c>
      <c r="CC39" s="17">
        <v>3.649126637554585</v>
      </c>
      <c r="CD39" s="17">
        <v>3.0128974413246632</v>
      </c>
      <c r="CE39" s="17">
        <v>6.0549112250387616</v>
      </c>
      <c r="CF39" s="17">
        <v>1.7807166435716417</v>
      </c>
      <c r="CG39" s="17">
        <v>1.6247788700491432</v>
      </c>
      <c r="CH39" s="17">
        <v>2.9531395773495599</v>
      </c>
      <c r="CI39" s="17">
        <v>2.8267411954924571</v>
      </c>
      <c r="CJ39" s="17">
        <v>0.3379006595244709</v>
      </c>
      <c r="CK39" s="17">
        <v>0.25371358443478259</v>
      </c>
      <c r="CL39" s="17">
        <v>0.22013014417391305</v>
      </c>
      <c r="CM39" s="17">
        <v>2.15468132726732</v>
      </c>
      <c r="CN39" s="17">
        <v>2.7546492454660054</v>
      </c>
      <c r="CO39" s="17">
        <v>1.4391294984400873</v>
      </c>
      <c r="CP39" s="17">
        <v>1.8849513300234402</v>
      </c>
      <c r="CQ39" s="17">
        <v>2.0385636080352501</v>
      </c>
      <c r="CR39" s="92">
        <v>2.6493326025015596</v>
      </c>
      <c r="CS39" s="92">
        <v>1.5507170590393886</v>
      </c>
      <c r="CT39" s="92">
        <v>1.8706846009158933</v>
      </c>
      <c r="CU39" s="92">
        <v>6.1698979259006137E-11</v>
      </c>
      <c r="CV39" s="30" t="s">
        <v>305</v>
      </c>
    </row>
    <row r="40" spans="1:100" x14ac:dyDescent="0.3">
      <c r="A40" s="66" t="s">
        <v>377</v>
      </c>
      <c r="B40" s="30" t="s">
        <v>231</v>
      </c>
      <c r="C40" s="17">
        <v>1</v>
      </c>
      <c r="D40" s="17">
        <v>1</v>
      </c>
      <c r="E40" s="17">
        <v>1</v>
      </c>
      <c r="F40" s="17">
        <v>4.9041908940000001</v>
      </c>
      <c r="G40" s="17">
        <v>0.38889430670510705</v>
      </c>
      <c r="H40" s="17">
        <v>0.20111866715776039</v>
      </c>
      <c r="I40" s="17">
        <v>0.70586020188544807</v>
      </c>
      <c r="J40" s="17">
        <v>0.39545903564023943</v>
      </c>
      <c r="K40" s="17">
        <v>0.59268950473157644</v>
      </c>
      <c r="L40" s="17">
        <v>0.86626867985083489</v>
      </c>
      <c r="M40" s="17">
        <v>0.41981244216682156</v>
      </c>
      <c r="N40" s="17">
        <v>1.7226838524462256</v>
      </c>
      <c r="O40" s="17">
        <v>1</v>
      </c>
      <c r="P40" s="17">
        <v>1</v>
      </c>
      <c r="Q40" s="17">
        <v>1</v>
      </c>
      <c r="R40" s="17">
        <v>1</v>
      </c>
      <c r="S40" s="17">
        <v>0.25290554633982359</v>
      </c>
      <c r="T40" s="17">
        <v>0.15166276074392648</v>
      </c>
      <c r="U40" s="17">
        <v>2.3459527709999999</v>
      </c>
      <c r="V40" s="17">
        <v>1</v>
      </c>
      <c r="W40" s="17">
        <v>0.21177738314558991</v>
      </c>
      <c r="X40" s="17">
        <v>0.82056838725334036</v>
      </c>
      <c r="Y40" s="17">
        <v>0.22348904364340036</v>
      </c>
      <c r="Z40" s="17">
        <v>0.11137760308924438</v>
      </c>
      <c r="AA40" s="17">
        <v>1</v>
      </c>
      <c r="AB40" s="17">
        <v>1</v>
      </c>
      <c r="AC40" s="17">
        <v>1</v>
      </c>
      <c r="AD40" s="17">
        <v>4.3914358359999994</v>
      </c>
      <c r="AE40" s="17">
        <v>2.2410972206092903</v>
      </c>
      <c r="AF40" s="17">
        <v>4.4002332239999999</v>
      </c>
      <c r="AG40" s="17">
        <v>0.5843054811537205</v>
      </c>
      <c r="AH40" s="17">
        <v>0.58244696066251433</v>
      </c>
      <c r="AI40" s="17">
        <v>0.21751743807609927</v>
      </c>
      <c r="AJ40" s="17">
        <v>1</v>
      </c>
      <c r="AK40" s="17">
        <v>0.28368764790534245</v>
      </c>
      <c r="AL40" s="17">
        <v>0.18299436512405262</v>
      </c>
      <c r="AM40" s="17">
        <v>4.79231227</v>
      </c>
      <c r="AN40" s="17">
        <v>5.0292613479999995</v>
      </c>
      <c r="AO40" s="17">
        <v>1</v>
      </c>
      <c r="AP40" s="17">
        <v>1</v>
      </c>
      <c r="AQ40" s="17">
        <v>0.62895444829893687</v>
      </c>
      <c r="AR40" s="17">
        <v>0.26159949888334849</v>
      </c>
      <c r="AS40" s="17">
        <v>0.63777321322733194</v>
      </c>
      <c r="AT40" s="17">
        <v>1.1004380972249306</v>
      </c>
      <c r="AU40" s="17">
        <v>0.49592728195264979</v>
      </c>
      <c r="AV40" s="17">
        <v>1.8090780436771083</v>
      </c>
      <c r="AW40" s="17">
        <v>4.6154397000000005</v>
      </c>
      <c r="AX40" s="17">
        <v>1</v>
      </c>
      <c r="AY40" s="17">
        <v>2.075098245</v>
      </c>
      <c r="AZ40" s="17">
        <v>1</v>
      </c>
      <c r="BA40" s="17">
        <v>1</v>
      </c>
      <c r="BB40" s="17">
        <v>8.3956621174089183E-2</v>
      </c>
      <c r="BC40" s="17">
        <v>0.28762741199731279</v>
      </c>
      <c r="BD40" s="17">
        <v>0.35947922754765677</v>
      </c>
      <c r="BE40" s="17">
        <v>0.24785672944734363</v>
      </c>
      <c r="BF40" s="17">
        <v>2.8071293776598067</v>
      </c>
      <c r="BG40" s="17">
        <v>4.0245410633843646</v>
      </c>
      <c r="BH40" s="17">
        <v>4.4986351339999997</v>
      </c>
      <c r="BI40" s="17">
        <v>0.40440186496309583</v>
      </c>
      <c r="BJ40" s="17">
        <v>0.95652615108788774</v>
      </c>
      <c r="BK40" s="17">
        <v>1.7159298874454427</v>
      </c>
      <c r="BL40" s="17">
        <v>1</v>
      </c>
      <c r="BM40" s="17">
        <v>1</v>
      </c>
      <c r="BN40" s="17">
        <v>1</v>
      </c>
      <c r="BO40" s="17">
        <v>0.4502292570753747</v>
      </c>
      <c r="BP40" s="17">
        <v>1.1722681122614371</v>
      </c>
      <c r="BQ40" s="17">
        <v>8.1240646659999989</v>
      </c>
      <c r="BR40" s="17">
        <v>1</v>
      </c>
      <c r="BS40" s="17">
        <v>0.37859628296849845</v>
      </c>
      <c r="BT40" s="17">
        <v>0.18292825050925751</v>
      </c>
      <c r="BU40" s="17">
        <v>1</v>
      </c>
      <c r="BV40" s="17">
        <v>1</v>
      </c>
      <c r="BW40" s="17">
        <v>1</v>
      </c>
      <c r="BX40" s="17">
        <v>4.5682467520000012</v>
      </c>
      <c r="BY40" s="17">
        <v>1</v>
      </c>
      <c r="BZ40" s="17">
        <v>0.33000363504614061</v>
      </c>
      <c r="CA40" s="17">
        <v>1</v>
      </c>
      <c r="CB40" s="17">
        <v>1</v>
      </c>
      <c r="CC40" s="17">
        <v>0.1863887359113694</v>
      </c>
      <c r="CD40" s="17">
        <v>0.41540505831112673</v>
      </c>
      <c r="CE40" s="17">
        <v>1</v>
      </c>
      <c r="CF40" s="17">
        <v>0.3674115550407927</v>
      </c>
      <c r="CG40" s="17">
        <v>3.4995237201058469</v>
      </c>
      <c r="CH40" s="17">
        <v>0.80540170291351609</v>
      </c>
      <c r="CI40" s="17">
        <v>1</v>
      </c>
      <c r="CJ40" s="17">
        <v>4.2878805020000001</v>
      </c>
      <c r="CK40" s="17">
        <v>1</v>
      </c>
      <c r="CL40" s="17">
        <v>1</v>
      </c>
      <c r="CM40" s="17">
        <v>0.19673979797248944</v>
      </c>
      <c r="CN40" s="17">
        <v>1</v>
      </c>
      <c r="CO40" s="17">
        <v>4.9629577860000005</v>
      </c>
      <c r="CP40" s="17">
        <v>2.1542300914553598</v>
      </c>
      <c r="CQ40" s="17">
        <v>2.912233725764644</v>
      </c>
      <c r="CR40" s="92">
        <v>0.34755775274203399</v>
      </c>
      <c r="CS40" s="92">
        <v>0</v>
      </c>
      <c r="CT40" s="92">
        <v>2.7401976689537264</v>
      </c>
      <c r="CU40" s="92">
        <v>1.6014987813672832E-7</v>
      </c>
      <c r="CV40" s="30" t="s">
        <v>305</v>
      </c>
    </row>
    <row r="41" spans="1:100" x14ac:dyDescent="0.3">
      <c r="A41" s="66" t="s">
        <v>172</v>
      </c>
      <c r="B41" s="30" t="s">
        <v>247</v>
      </c>
      <c r="C41" s="17">
        <v>13.020555092999999</v>
      </c>
      <c r="D41" s="17">
        <v>13.578186804</v>
      </c>
      <c r="E41" s="17">
        <v>1</v>
      </c>
      <c r="F41" s="17">
        <v>1</v>
      </c>
      <c r="G41" s="17">
        <v>6.5837656956128171E-2</v>
      </c>
      <c r="H41" s="17">
        <v>1</v>
      </c>
      <c r="I41" s="17">
        <v>1</v>
      </c>
      <c r="J41" s="17">
        <v>0.13389805857161155</v>
      </c>
      <c r="K41" s="17">
        <v>6.6892705157898358E-2</v>
      </c>
      <c r="L41" s="17">
        <v>1</v>
      </c>
      <c r="M41" s="17">
        <v>1</v>
      </c>
      <c r="N41" s="17">
        <v>1</v>
      </c>
      <c r="O41" s="17">
        <v>1</v>
      </c>
      <c r="P41" s="17">
        <v>1</v>
      </c>
      <c r="Q41" s="17">
        <v>1</v>
      </c>
      <c r="R41" s="17">
        <v>1</v>
      </c>
      <c r="S41" s="17">
        <v>0.17126204539527468</v>
      </c>
      <c r="T41" s="17">
        <v>0.20540533801024857</v>
      </c>
      <c r="U41" s="17">
        <v>0.19587680170758248</v>
      </c>
      <c r="V41" s="17">
        <v>1</v>
      </c>
      <c r="W41" s="17">
        <v>1</v>
      </c>
      <c r="X41" s="17">
        <v>1.6411367745066807</v>
      </c>
      <c r="Y41" s="17">
        <v>6.4573518555000007</v>
      </c>
      <c r="Z41" s="17">
        <v>1</v>
      </c>
      <c r="AA41" s="17">
        <v>24.024207479999998</v>
      </c>
      <c r="AB41" s="17">
        <v>12.908851683000002</v>
      </c>
      <c r="AC41" s="17">
        <v>1</v>
      </c>
      <c r="AD41" s="17">
        <v>1</v>
      </c>
      <c r="AE41" s="17">
        <v>0.40948700165175206</v>
      </c>
      <c r="AF41" s="17">
        <v>3.1757932390314081</v>
      </c>
      <c r="AG41" s="17">
        <v>0.1318929185043064</v>
      </c>
      <c r="AH41" s="17">
        <v>0.79309088042279896</v>
      </c>
      <c r="AI41" s="17">
        <v>1</v>
      </c>
      <c r="AJ41" s="17">
        <v>0.4766370920103663</v>
      </c>
      <c r="AK41" s="17">
        <v>1.0965959910617626</v>
      </c>
      <c r="AL41" s="17">
        <v>0.18587960833909981</v>
      </c>
      <c r="AM41" s="17">
        <v>14.153776455000004</v>
      </c>
      <c r="AN41" s="17">
        <v>1</v>
      </c>
      <c r="AO41" s="17">
        <v>1</v>
      </c>
      <c r="AP41" s="17">
        <v>1</v>
      </c>
      <c r="AQ41" s="17">
        <v>1</v>
      </c>
      <c r="AR41" s="17">
        <v>2.14771568183613</v>
      </c>
      <c r="AS41" s="17">
        <v>2.0577118727184058</v>
      </c>
      <c r="AT41" s="17">
        <v>0.24075850506691068</v>
      </c>
      <c r="AU41" s="17">
        <v>5.7555815816163099E-2</v>
      </c>
      <c r="AV41" s="17">
        <v>5.4272341310313266</v>
      </c>
      <c r="AW41" s="17">
        <v>0.60606204420418519</v>
      </c>
      <c r="AX41" s="17">
        <v>7.3179217542610434E-2</v>
      </c>
      <c r="AY41" s="17">
        <v>1</v>
      </c>
      <c r="AZ41" s="17">
        <v>1</v>
      </c>
      <c r="BA41" s="17">
        <v>1</v>
      </c>
      <c r="BB41" s="17">
        <v>0.24766581841424684</v>
      </c>
      <c r="BC41" s="17">
        <v>1</v>
      </c>
      <c r="BD41" s="17">
        <v>12.781538678999999</v>
      </c>
      <c r="BE41" s="17">
        <v>0.1678430982019597</v>
      </c>
      <c r="BF41" s="17">
        <v>5.857452492683609E-2</v>
      </c>
      <c r="BG41" s="17">
        <v>9.7813539914999978</v>
      </c>
      <c r="BH41" s="17">
        <v>1</v>
      </c>
      <c r="BI41" s="17">
        <v>0.13692600173778333</v>
      </c>
      <c r="BJ41" s="17">
        <v>0.9565261510878873</v>
      </c>
      <c r="BK41" s="17">
        <v>1</v>
      </c>
      <c r="BL41" s="17">
        <v>13.647613707000001</v>
      </c>
      <c r="BM41" s="17">
        <v>1</v>
      </c>
      <c r="BN41" s="17">
        <v>1</v>
      </c>
      <c r="BO41" s="17">
        <v>7.6221325094939202E-2</v>
      </c>
      <c r="BP41" s="17">
        <v>1</v>
      </c>
      <c r="BQ41" s="17">
        <v>8.7316458342240486E-2</v>
      </c>
      <c r="BR41" s="17">
        <v>1</v>
      </c>
      <c r="BS41" s="17">
        <v>6.4094258448083113E-2</v>
      </c>
      <c r="BT41" s="17">
        <v>6.1937483768543022E-2</v>
      </c>
      <c r="BU41" s="17">
        <v>0.67535357612559954</v>
      </c>
      <c r="BV41" s="17">
        <v>1</v>
      </c>
      <c r="BW41" s="17">
        <v>13.554741018</v>
      </c>
      <c r="BX41" s="17">
        <v>13.492013807999999</v>
      </c>
      <c r="BY41" s="17">
        <v>7.1566001324999995</v>
      </c>
      <c r="BZ41" s="17">
        <v>5.5867791695181981E-2</v>
      </c>
      <c r="CA41" s="17">
        <v>13.081360929000002</v>
      </c>
      <c r="CB41" s="17">
        <v>1</v>
      </c>
      <c r="CC41" s="17">
        <v>0.76823718685359677</v>
      </c>
      <c r="CD41" s="17">
        <v>13.770644432999999</v>
      </c>
      <c r="CE41" s="17">
        <v>1.5625791192343745E-2</v>
      </c>
      <c r="CF41" s="17">
        <v>13.560888158999997</v>
      </c>
      <c r="CG41" s="17">
        <v>13.661936106000001</v>
      </c>
      <c r="CH41" s="17">
        <v>1.6108034058270324</v>
      </c>
      <c r="CI41" s="17">
        <v>12.637875159</v>
      </c>
      <c r="CJ41" s="17">
        <v>1</v>
      </c>
      <c r="CK41" s="17">
        <v>1</v>
      </c>
      <c r="CL41" s="17">
        <v>48.308278883864489</v>
      </c>
      <c r="CM41" s="17">
        <v>1</v>
      </c>
      <c r="CN41" s="17">
        <v>5.0774437096740614E-2</v>
      </c>
      <c r="CO41" s="17">
        <v>0.13090939258240758</v>
      </c>
      <c r="CP41" s="17">
        <v>5.5951424115886855E-2</v>
      </c>
      <c r="CQ41" s="17">
        <v>1</v>
      </c>
      <c r="CR41" s="92">
        <v>8.8733714347780541</v>
      </c>
      <c r="CS41" s="92">
        <v>8.77450114728539</v>
      </c>
      <c r="CT41" s="92">
        <v>2.0155558178701178</v>
      </c>
      <c r="CU41" s="92">
        <v>5.4864107411166652E-3</v>
      </c>
      <c r="CV41" s="30" t="s">
        <v>305</v>
      </c>
    </row>
    <row r="42" spans="1:100" x14ac:dyDescent="0.3">
      <c r="A42" s="66" t="s">
        <v>186</v>
      </c>
      <c r="B42" s="30" t="s">
        <v>249</v>
      </c>
      <c r="C42" s="17">
        <v>4.5371833960000014</v>
      </c>
      <c r="D42" s="17">
        <v>1</v>
      </c>
      <c r="E42" s="17">
        <v>1</v>
      </c>
      <c r="F42" s="17">
        <v>1.7007607371733433</v>
      </c>
      <c r="G42" s="17">
        <v>1</v>
      </c>
      <c r="H42" s="17">
        <v>0.19541969212860996</v>
      </c>
      <c r="I42" s="17">
        <v>1</v>
      </c>
      <c r="J42" s="17">
        <v>0.38425315803068966</v>
      </c>
      <c r="K42" s="17">
        <v>4.6352298639999985</v>
      </c>
      <c r="L42" s="17">
        <v>0.20835653383337568</v>
      </c>
      <c r="M42" s="17">
        <v>0.20395823858470361</v>
      </c>
      <c r="N42" s="17">
        <v>1.0805944690777773</v>
      </c>
      <c r="O42" s="17">
        <v>1</v>
      </c>
      <c r="P42" s="17">
        <v>1</v>
      </c>
      <c r="Q42" s="17">
        <v>1</v>
      </c>
      <c r="R42" s="17">
        <v>1</v>
      </c>
      <c r="S42" s="17">
        <v>4.1241415080000001</v>
      </c>
      <c r="T42" s="17">
        <v>1</v>
      </c>
      <c r="U42" s="17">
        <v>1</v>
      </c>
      <c r="V42" s="17">
        <v>1</v>
      </c>
      <c r="W42" s="17">
        <v>0.4115527573743365</v>
      </c>
      <c r="X42" s="17">
        <v>1</v>
      </c>
      <c r="Y42" s="17">
        <v>0.4343123462393686</v>
      </c>
      <c r="Z42" s="17">
        <v>0.10822156497611227</v>
      </c>
      <c r="AA42" s="17">
        <v>1</v>
      </c>
      <c r="AB42" s="17">
        <v>4.4982588759999995</v>
      </c>
      <c r="AC42" s="17">
        <v>1</v>
      </c>
      <c r="AD42" s="17">
        <v>4.5195021680000007</v>
      </c>
      <c r="AE42" s="17">
        <v>4.5770815759999994</v>
      </c>
      <c r="AF42" s="17">
        <v>0.79394830975785191</v>
      </c>
      <c r="AG42" s="17">
        <v>0.18924945961803932</v>
      </c>
      <c r="AH42" s="17">
        <v>1</v>
      </c>
      <c r="AI42" s="17">
        <v>0.21135378123847667</v>
      </c>
      <c r="AJ42" s="17">
        <v>4.2865326800000005</v>
      </c>
      <c r="AK42" s="17">
        <v>1</v>
      </c>
      <c r="AL42" s="17">
        <v>2.2413368759999996</v>
      </c>
      <c r="AM42" s="17">
        <v>1</v>
      </c>
      <c r="AN42" s="17">
        <v>1</v>
      </c>
      <c r="AO42" s="17">
        <v>1</v>
      </c>
      <c r="AP42" s="17">
        <v>1</v>
      </c>
      <c r="AQ42" s="17">
        <v>1</v>
      </c>
      <c r="AR42" s="17">
        <v>0.25418671600822612</v>
      </c>
      <c r="AS42" s="17">
        <v>1</v>
      </c>
      <c r="AT42" s="17">
        <v>1</v>
      </c>
      <c r="AU42" s="17">
        <v>0.16517046047060699</v>
      </c>
      <c r="AV42" s="17">
        <v>1</v>
      </c>
      <c r="AW42" s="17">
        <v>1</v>
      </c>
      <c r="AX42" s="17">
        <v>1</v>
      </c>
      <c r="AY42" s="17">
        <v>1</v>
      </c>
      <c r="AZ42" s="17">
        <v>1</v>
      </c>
      <c r="BA42" s="17">
        <v>1</v>
      </c>
      <c r="BB42" s="17">
        <v>1</v>
      </c>
      <c r="BC42" s="17">
        <v>1</v>
      </c>
      <c r="BD42" s="17">
        <v>1</v>
      </c>
      <c r="BE42" s="17">
        <v>1</v>
      </c>
      <c r="BF42" s="17">
        <v>0.16809389488830156</v>
      </c>
      <c r="BG42" s="17">
        <v>0.39358568745106459</v>
      </c>
      <c r="BH42" s="17">
        <v>0.18694091822609313</v>
      </c>
      <c r="BI42" s="17">
        <v>2.3360133434498231</v>
      </c>
      <c r="BJ42" s="17">
        <v>1</v>
      </c>
      <c r="BK42" s="17">
        <v>9.9550555285312065E-2</v>
      </c>
      <c r="BL42" s="17">
        <v>1</v>
      </c>
      <c r="BM42" s="17">
        <v>1</v>
      </c>
      <c r="BN42" s="17">
        <v>1</v>
      </c>
      <c r="BO42" s="17">
        <v>1</v>
      </c>
      <c r="BP42" s="17">
        <v>0.16272146818149749</v>
      </c>
      <c r="BQ42" s="17">
        <v>0.25057588753698723</v>
      </c>
      <c r="BR42" s="17">
        <v>0.47253518253613547</v>
      </c>
      <c r="BS42" s="17">
        <v>0.18393411736540852</v>
      </c>
      <c r="BT42" s="17">
        <v>1</v>
      </c>
      <c r="BU42" s="17">
        <v>0.67535357612559976</v>
      </c>
      <c r="BV42" s="17">
        <v>1</v>
      </c>
      <c r="BW42" s="17">
        <v>1</v>
      </c>
      <c r="BX42" s="17">
        <v>1</v>
      </c>
      <c r="BY42" s="17">
        <v>4.98762258</v>
      </c>
      <c r="BZ42" s="17">
        <v>4.6659362559999993</v>
      </c>
      <c r="CA42" s="17">
        <v>0.90248090619288701</v>
      </c>
      <c r="CB42" s="17">
        <v>1</v>
      </c>
      <c r="CC42" s="17">
        <v>2.1209465519999999</v>
      </c>
      <c r="CD42" s="17">
        <v>4.7985618759999999</v>
      </c>
      <c r="CE42" s="17">
        <v>4.0582029397411974</v>
      </c>
      <c r="CF42" s="17">
        <v>1</v>
      </c>
      <c r="CG42" s="17">
        <v>0.18377222169386073</v>
      </c>
      <c r="CH42" s="17">
        <v>1</v>
      </c>
      <c r="CI42" s="17">
        <v>0.80235241769532284</v>
      </c>
      <c r="CJ42" s="17">
        <v>4.4129268759999993</v>
      </c>
      <c r="CK42" s="17">
        <v>6.0855389894301437</v>
      </c>
      <c r="CL42" s="17">
        <v>1</v>
      </c>
      <c r="CM42" s="17">
        <v>0.8977838863613834</v>
      </c>
      <c r="CN42" s="17">
        <v>1.2242885535404469</v>
      </c>
      <c r="CO42" s="17">
        <v>0.18783822578266385</v>
      </c>
      <c r="CP42" s="17">
        <v>1</v>
      </c>
      <c r="CQ42" s="17">
        <v>0.19941019298617765</v>
      </c>
      <c r="CR42" s="92">
        <v>0.10949716742363901</v>
      </c>
      <c r="CS42" s="92">
        <v>0</v>
      </c>
      <c r="CT42" s="92">
        <v>2.7255833814800208</v>
      </c>
      <c r="CU42" s="92">
        <v>2.0237695698888114E-4</v>
      </c>
      <c r="CV42" s="30" t="s">
        <v>305</v>
      </c>
    </row>
    <row r="43" spans="1:100" x14ac:dyDescent="0.3">
      <c r="A43" s="66" t="s">
        <v>178</v>
      </c>
      <c r="B43" s="30" t="s">
        <v>249</v>
      </c>
      <c r="C43" s="17">
        <v>6.9005257246153848E-2</v>
      </c>
      <c r="D43" s="17">
        <v>0.11993424584615386</v>
      </c>
      <c r="E43" s="17">
        <v>4.0016581500000023E-2</v>
      </c>
      <c r="F43" s="17">
        <v>2.0828156853789483</v>
      </c>
      <c r="G43" s="17">
        <v>1.5388529335761987</v>
      </c>
      <c r="H43" s="17">
        <v>3.1098041678292119</v>
      </c>
      <c r="I43" s="17">
        <v>2.5186362405201139</v>
      </c>
      <c r="J43" s="17">
        <v>1.8801638392529223</v>
      </c>
      <c r="K43" s="17">
        <v>2.4831673604294684</v>
      </c>
      <c r="L43" s="17">
        <v>2.1195935783584252</v>
      </c>
      <c r="M43" s="17">
        <v>3.5532087700923274</v>
      </c>
      <c r="N43" s="17">
        <v>1.296643759905761</v>
      </c>
      <c r="O43" s="17">
        <v>6.3934855249999992E-2</v>
      </c>
      <c r="P43" s="17">
        <v>0.23219282274999997</v>
      </c>
      <c r="Q43" s="17">
        <v>18.27565253526318</v>
      </c>
      <c r="R43" s="17">
        <v>5.019700194561795E-2</v>
      </c>
      <c r="S43" s="17">
        <v>1.745408326397297</v>
      </c>
      <c r="T43" s="17">
        <v>1.2530960034840655</v>
      </c>
      <c r="U43" s="17">
        <v>2.2619252116060897</v>
      </c>
      <c r="V43" s="17">
        <v>1.6181836879581726</v>
      </c>
      <c r="W43" s="17">
        <v>2.0428211837916468</v>
      </c>
      <c r="X43" s="17">
        <v>1.9328944233078691</v>
      </c>
      <c r="Y43" s="17">
        <v>1.5936977880768139</v>
      </c>
      <c r="Z43" s="17">
        <v>1.6396363384321966</v>
      </c>
      <c r="AA43" s="17">
        <v>5.8688059168693254</v>
      </c>
      <c r="AB43" s="17">
        <v>7.1723579854838723E-2</v>
      </c>
      <c r="AC43" s="17">
        <v>18.837062281284599</v>
      </c>
      <c r="AD43" s="17">
        <v>0.55405239392705541</v>
      </c>
      <c r="AE43" s="17">
        <v>4.4181630920583155</v>
      </c>
      <c r="AF43" s="17">
        <v>1.0355847518580674</v>
      </c>
      <c r="AG43" s="17">
        <v>24.695348347716514</v>
      </c>
      <c r="AH43" s="17">
        <v>2.1863586433277162</v>
      </c>
      <c r="AI43" s="17">
        <v>1.283292130912381</v>
      </c>
      <c r="AJ43" s="17">
        <v>1.8259899862932329</v>
      </c>
      <c r="AK43" s="17">
        <v>1.1809495288357437</v>
      </c>
      <c r="AL43" s="17">
        <v>2.1885365018472096</v>
      </c>
      <c r="AM43" s="17">
        <v>8.8649375181818188E-2</v>
      </c>
      <c r="AN43" s="17">
        <v>6.3170228074074075E-2</v>
      </c>
      <c r="AO43" s="17">
        <v>1.4103660074230344</v>
      </c>
      <c r="AP43" s="17">
        <v>6.4021853304347828E-2</v>
      </c>
      <c r="AQ43" s="17">
        <v>1.3604504672152065</v>
      </c>
      <c r="AR43" s="17">
        <v>2.7529810103535861</v>
      </c>
      <c r="AS43" s="17">
        <v>1.8345864889296628</v>
      </c>
      <c r="AT43" s="17">
        <v>1.578406159655962</v>
      </c>
      <c r="AU43" s="17">
        <v>3.5931335145248564</v>
      </c>
      <c r="AV43" s="17">
        <v>2.5182366367985356</v>
      </c>
      <c r="AW43" s="17">
        <v>1.8648062898590325</v>
      </c>
      <c r="AX43" s="17">
        <v>2.4094228087386247</v>
      </c>
      <c r="AY43" s="17">
        <v>0.43950043091919516</v>
      </c>
      <c r="AZ43" s="17">
        <v>8.631866933333332E-2</v>
      </c>
      <c r="BA43" s="17">
        <v>0.35583631096530116</v>
      </c>
      <c r="BB43" s="17">
        <v>0.97637486105616589</v>
      </c>
      <c r="BC43" s="17">
        <v>1.547436181232702</v>
      </c>
      <c r="BD43" s="17">
        <v>2.0507136992494863</v>
      </c>
      <c r="BE43" s="17">
        <v>30.939349359335033</v>
      </c>
      <c r="BF43" s="17">
        <v>3.4431196272858573</v>
      </c>
      <c r="BG43" s="17">
        <v>2.1435055663677578</v>
      </c>
      <c r="BH43" s="17">
        <v>2.8171314477489844</v>
      </c>
      <c r="BI43" s="17">
        <v>2.4185996737738065</v>
      </c>
      <c r="BJ43" s="17">
        <v>2.4737745286755706</v>
      </c>
      <c r="BK43" s="17">
        <v>1.2081547166707702</v>
      </c>
      <c r="BL43" s="17">
        <v>0.10220330171739131</v>
      </c>
      <c r="BM43" s="17">
        <v>2.8463597195758061</v>
      </c>
      <c r="BN43" s="17">
        <v>0.17640590475509935</v>
      </c>
      <c r="BO43" s="17">
        <v>3.0147729587057071</v>
      </c>
      <c r="BP43" s="17">
        <v>1.1652537704384884</v>
      </c>
      <c r="BQ43" s="17">
        <v>3.4105646854027776</v>
      </c>
      <c r="BR43" s="17">
        <v>2.0953084364703405</v>
      </c>
      <c r="BS43" s="17">
        <v>2.8740942678981414</v>
      </c>
      <c r="BT43" s="17">
        <v>3.2000632300447305</v>
      </c>
      <c r="BU43" s="17">
        <v>2.5425075807081403</v>
      </c>
      <c r="BV43" s="17">
        <v>17.265955939021943</v>
      </c>
      <c r="BW43" s="17">
        <v>25.618322049504307</v>
      </c>
      <c r="BX43" s="17">
        <v>1.8955491004762266</v>
      </c>
      <c r="BY43" s="17">
        <v>1.6650074346943673</v>
      </c>
      <c r="BZ43" s="17">
        <v>1.5621506131804521</v>
      </c>
      <c r="CA43" s="17">
        <v>2.1809955232994769</v>
      </c>
      <c r="CB43" s="17">
        <v>1.4724940211751596</v>
      </c>
      <c r="CC43" s="17">
        <v>2.7208400367731556</v>
      </c>
      <c r="CD43" s="17">
        <v>2.0005752277216868</v>
      </c>
      <c r="CE43" s="17">
        <v>2.3085810172686392</v>
      </c>
      <c r="CF43" s="17">
        <v>2.2876670755932333</v>
      </c>
      <c r="CG43" s="17">
        <v>1.5674949996307441</v>
      </c>
      <c r="CH43" s="17">
        <v>1.7913244771697177</v>
      </c>
      <c r="CI43" s="17">
        <v>0.66848609352862165</v>
      </c>
      <c r="CJ43" s="17">
        <v>0.76698086209522742</v>
      </c>
      <c r="CK43" s="17">
        <v>0.5293681447236771</v>
      </c>
      <c r="CL43" s="17">
        <v>1.0500755770235655</v>
      </c>
      <c r="CM43" s="17">
        <v>2.3727145568122285</v>
      </c>
      <c r="CN43" s="17">
        <v>3.0716525316505856</v>
      </c>
      <c r="CO43" s="17">
        <v>1.3591778596378603</v>
      </c>
      <c r="CP43" s="17">
        <v>2.0320042706635664</v>
      </c>
      <c r="CQ43" s="17">
        <v>1.4469588951912387</v>
      </c>
      <c r="CR43" s="92">
        <v>2.7870083469931308</v>
      </c>
      <c r="CS43" s="92">
        <v>2.3101589098334276</v>
      </c>
      <c r="CT43" s="92">
        <v>1.9169926206479841</v>
      </c>
      <c r="CU43" s="92">
        <v>6.6584959768078988E-11</v>
      </c>
      <c r="CV43" s="30" t="s">
        <v>305</v>
      </c>
    </row>
    <row r="44" spans="1:100" x14ac:dyDescent="0.3">
      <c r="A44" s="66" t="s">
        <v>194</v>
      </c>
      <c r="B44" s="30" t="s">
        <v>250</v>
      </c>
      <c r="C44" s="17">
        <v>1</v>
      </c>
      <c r="D44" s="17">
        <v>1</v>
      </c>
      <c r="E44" s="17">
        <v>1.3546806120000001</v>
      </c>
      <c r="F44" s="17">
        <v>2.5511411057600148</v>
      </c>
      <c r="G44" s="17">
        <v>1</v>
      </c>
      <c r="H44" s="17">
        <v>0.63064644008465864</v>
      </c>
      <c r="I44" s="17">
        <v>1</v>
      </c>
      <c r="J44" s="17">
        <v>0.20667303583361576</v>
      </c>
      <c r="K44" s="17">
        <v>0.20649916208773053</v>
      </c>
      <c r="L44" s="17">
        <v>0.89652722915914651</v>
      </c>
      <c r="M44" s="17">
        <v>1</v>
      </c>
      <c r="N44" s="17">
        <v>0.38746979651625318</v>
      </c>
      <c r="O44" s="17">
        <v>4.3287710040000009</v>
      </c>
      <c r="P44" s="17">
        <v>1</v>
      </c>
      <c r="Q44" s="17">
        <v>1</v>
      </c>
      <c r="R44" s="17">
        <v>1</v>
      </c>
      <c r="S44" s="17">
        <v>0.52868947051963122</v>
      </c>
      <c r="T44" s="17">
        <v>1</v>
      </c>
      <c r="U44" s="17">
        <v>4.488869177999999</v>
      </c>
      <c r="V44" s="17">
        <v>0.48073822061163574</v>
      </c>
      <c r="W44" s="17">
        <v>0.66406890349192349</v>
      </c>
      <c r="X44" s="17">
        <v>0.97158396636828359</v>
      </c>
      <c r="Y44" s="17">
        <v>1</v>
      </c>
      <c r="Z44" s="17">
        <v>0.11641533144922991</v>
      </c>
      <c r="AA44" s="17">
        <v>1</v>
      </c>
      <c r="AB44" s="17">
        <v>1</v>
      </c>
      <c r="AC44" s="17">
        <v>1</v>
      </c>
      <c r="AD44" s="17">
        <v>1</v>
      </c>
      <c r="AE44" s="17">
        <v>0.63204741479138415</v>
      </c>
      <c r="AF44" s="17">
        <v>1</v>
      </c>
      <c r="AG44" s="17">
        <v>0.40715616287538836</v>
      </c>
      <c r="AH44" s="17">
        <v>0.60879166094813442</v>
      </c>
      <c r="AI44" s="17">
        <v>0.22735598493106546</v>
      </c>
      <c r="AJ44" s="17">
        <v>0.95327418402073261</v>
      </c>
      <c r="AK44" s="17">
        <v>1</v>
      </c>
      <c r="AL44" s="17">
        <v>0.19127139638826735</v>
      </c>
      <c r="AM44" s="17">
        <v>1</v>
      </c>
      <c r="AN44" s="17">
        <v>1</v>
      </c>
      <c r="AO44" s="17">
        <v>1</v>
      </c>
      <c r="AP44" s="17">
        <v>1</v>
      </c>
      <c r="AQ44" s="17">
        <v>0.82175341512016953</v>
      </c>
      <c r="AR44" s="17">
        <v>0.8202957737846589</v>
      </c>
      <c r="AS44" s="17">
        <v>0.2222067930713385</v>
      </c>
      <c r="AT44" s="17">
        <v>0.37161323827805609</v>
      </c>
      <c r="AU44" s="17">
        <v>1</v>
      </c>
      <c r="AV44" s="17">
        <v>0.40404743005789684</v>
      </c>
      <c r="AW44" s="17">
        <v>1.8181861326125561</v>
      </c>
      <c r="AX44" s="17">
        <v>0.22590575562932691</v>
      </c>
      <c r="AY44" s="17">
        <v>3.9706019099999992</v>
      </c>
      <c r="AZ44" s="17">
        <v>1</v>
      </c>
      <c r="BA44" s="17">
        <v>1</v>
      </c>
      <c r="BB44" s="17">
        <v>1</v>
      </c>
      <c r="BC44" s="17">
        <v>0.30063710811518535</v>
      </c>
      <c r="BD44" s="17">
        <v>0.77785692040497745</v>
      </c>
      <c r="BE44" s="17">
        <v>1</v>
      </c>
      <c r="BF44" s="17">
        <v>1</v>
      </c>
      <c r="BG44" s="17">
        <v>1</v>
      </c>
      <c r="BH44" s="17">
        <v>1</v>
      </c>
      <c r="BI44" s="17">
        <v>0.1946677786208186</v>
      </c>
      <c r="BJ44" s="17">
        <v>1</v>
      </c>
      <c r="BK44" s="17">
        <v>0.21417562926672842</v>
      </c>
      <c r="BL44" s="17">
        <v>1</v>
      </c>
      <c r="BM44" s="17">
        <v>4.4908075800000002</v>
      </c>
      <c r="BN44" s="17">
        <v>1</v>
      </c>
      <c r="BO44" s="17">
        <v>0.70589041337923797</v>
      </c>
      <c r="BP44" s="17">
        <v>0.35008315868349704</v>
      </c>
      <c r="BQ44" s="17">
        <v>0.53909541979442277</v>
      </c>
      <c r="BR44" s="17">
        <v>4.9553279811415374</v>
      </c>
      <c r="BS44" s="17">
        <v>0.19786029930949545</v>
      </c>
      <c r="BT44" s="17">
        <v>1</v>
      </c>
      <c r="BU44" s="17">
        <v>0.43614967148519801</v>
      </c>
      <c r="BV44" s="17">
        <v>1</v>
      </c>
      <c r="BW44" s="17">
        <v>4.3908812280000005</v>
      </c>
      <c r="BX44" s="17">
        <v>1</v>
      </c>
      <c r="BY44" s="17">
        <v>1</v>
      </c>
      <c r="BZ44" s="17">
        <v>0.34493005315048919</v>
      </c>
      <c r="CA44" s="17">
        <v>0.21297303910789372</v>
      </c>
      <c r="CB44" s="17">
        <v>0.17122236752905706</v>
      </c>
      <c r="CC44" s="17">
        <v>0.19481929820431235</v>
      </c>
      <c r="CD44" s="17">
        <v>0.21709713716063306</v>
      </c>
      <c r="CE44" s="17">
        <v>3.617785505041532E-2</v>
      </c>
      <c r="CF44" s="17">
        <v>0.1920149867297751</v>
      </c>
      <c r="CG44" s="17">
        <v>1</v>
      </c>
      <c r="CH44" s="17">
        <v>0.19601609640903359</v>
      </c>
      <c r="CI44" s="17">
        <v>1</v>
      </c>
      <c r="CJ44" s="17">
        <v>1</v>
      </c>
      <c r="CK44" s="17">
        <v>1</v>
      </c>
      <c r="CL44" s="17">
        <v>1</v>
      </c>
      <c r="CM44" s="17">
        <v>0.2056385498965155</v>
      </c>
      <c r="CN44" s="17">
        <v>1</v>
      </c>
      <c r="CO44" s="17">
        <v>1</v>
      </c>
      <c r="CP44" s="17">
        <v>1</v>
      </c>
      <c r="CQ44" s="17">
        <v>1</v>
      </c>
      <c r="CR44" s="92">
        <v>0.96692686765552804</v>
      </c>
      <c r="CS44" s="92">
        <v>8.77450114728539</v>
      </c>
      <c r="CT44" s="92">
        <v>4.0928824488652804</v>
      </c>
      <c r="CU44" s="92">
        <v>3.8797667301082583E-9</v>
      </c>
      <c r="CV44" s="30" t="s">
        <v>305</v>
      </c>
    </row>
    <row r="45" spans="1:100" x14ac:dyDescent="0.3">
      <c r="A45" s="66" t="s">
        <v>60</v>
      </c>
      <c r="B45" s="30" t="s">
        <v>233</v>
      </c>
      <c r="C45" s="17">
        <v>1</v>
      </c>
      <c r="D45" s="17">
        <v>6.9869599559999989</v>
      </c>
      <c r="E45" s="17">
        <v>3.2278562370000001</v>
      </c>
      <c r="F45" s="17">
        <v>0.9127716616462902</v>
      </c>
      <c r="G45" s="17">
        <v>3.9063189852318891</v>
      </c>
      <c r="H45" s="17">
        <v>8.9342440180728779</v>
      </c>
      <c r="I45" s="17">
        <v>2.3031379525611744</v>
      </c>
      <c r="J45" s="17">
        <v>0.65053072560441727</v>
      </c>
      <c r="K45" s="17">
        <v>6.2286114624105835</v>
      </c>
      <c r="L45" s="17">
        <v>0.7054845187672949</v>
      </c>
      <c r="M45" s="17">
        <v>0.13811842340554981</v>
      </c>
      <c r="N45" s="17">
        <v>1.7226838524462262</v>
      </c>
      <c r="O45" s="17">
        <v>1</v>
      </c>
      <c r="P45" s="17">
        <v>1</v>
      </c>
      <c r="Q45" s="17">
        <v>3.5145234810000003</v>
      </c>
      <c r="R45" s="17">
        <v>6.6864640320000008</v>
      </c>
      <c r="S45" s="17">
        <v>0.66564802416399249</v>
      </c>
      <c r="T45" s="17">
        <v>3.6885487199329332</v>
      </c>
      <c r="U45" s="17">
        <v>2.7143102539273087</v>
      </c>
      <c r="V45" s="17">
        <v>0.60527486271994246</v>
      </c>
      <c r="W45" s="17">
        <v>3.6049785596323169</v>
      </c>
      <c r="X45" s="17">
        <v>2.0514209681333506</v>
      </c>
      <c r="Y45" s="17">
        <v>0.58822371623134539</v>
      </c>
      <c r="Z45" s="17">
        <v>1.2284737092228994</v>
      </c>
      <c r="AA45" s="17">
        <v>4.1207312400000005</v>
      </c>
      <c r="AB45" s="17">
        <v>1</v>
      </c>
      <c r="AC45" s="17">
        <v>1</v>
      </c>
      <c r="AD45" s="17">
        <v>6.673908366</v>
      </c>
      <c r="AE45" s="17">
        <v>0.89643888824371598</v>
      </c>
      <c r="AF45" s="17">
        <v>0.66162359146487637</v>
      </c>
      <c r="AG45" s="17">
        <v>0.38447336828623013</v>
      </c>
      <c r="AH45" s="17">
        <v>2.3792726412683969</v>
      </c>
      <c r="AI45" s="17">
        <v>4.1730411994267573</v>
      </c>
      <c r="AJ45" s="17">
        <v>0.60239595055779693</v>
      </c>
      <c r="AK45" s="17">
        <v>0.54829799553088121</v>
      </c>
      <c r="AL45" s="17">
        <v>0.60205202762880816</v>
      </c>
      <c r="AM45" s="17">
        <v>7.2831424950000017</v>
      </c>
      <c r="AN45" s="17">
        <v>3.8216235690000002</v>
      </c>
      <c r="AO45" s="17">
        <v>1.0810522124999999</v>
      </c>
      <c r="AP45" s="17">
        <v>1</v>
      </c>
      <c r="AQ45" s="17">
        <v>0.82770483261129058</v>
      </c>
      <c r="AR45" s="17">
        <v>1.5340826298829504</v>
      </c>
      <c r="AS45" s="17">
        <v>0.41965516908737477</v>
      </c>
      <c r="AT45" s="17">
        <v>1.4672507962999073</v>
      </c>
      <c r="AU45" s="17">
        <v>1.239818204881624</v>
      </c>
      <c r="AV45" s="17">
        <v>3.6181560873542171</v>
      </c>
      <c r="AW45" s="17">
        <v>0.60606204420418552</v>
      </c>
      <c r="AX45" s="17">
        <v>0.42664095352836667</v>
      </c>
      <c r="AY45" s="17">
        <v>1</v>
      </c>
      <c r="AZ45" s="17">
        <v>2.7077244719999998</v>
      </c>
      <c r="BA45" s="17">
        <v>2.5161800220000003</v>
      </c>
      <c r="BB45" s="17">
        <v>0.11048701740397006</v>
      </c>
      <c r="BC45" s="17">
        <v>3.9614366239557177</v>
      </c>
      <c r="BD45" s="17">
        <v>0.70961266273567147</v>
      </c>
      <c r="BE45" s="17">
        <v>0.65235952560204591</v>
      </c>
      <c r="BF45" s="17">
        <v>4.2106940664897108</v>
      </c>
      <c r="BG45" s="17">
        <v>8.0490821267687309</v>
      </c>
      <c r="BH45" s="17">
        <v>5.1930254398264406</v>
      </c>
      <c r="BI45" s="17">
        <v>2.3360133434498231</v>
      </c>
      <c r="BJ45" s="17">
        <v>2.8695784532636632</v>
      </c>
      <c r="BK45" s="17">
        <v>2.0019182020196831</v>
      </c>
      <c r="BL45" s="17">
        <v>7.0226851229999996</v>
      </c>
      <c r="BM45" s="17">
        <v>1</v>
      </c>
      <c r="BN45" s="17">
        <v>6.7320922140000006</v>
      </c>
      <c r="BO45" s="17">
        <v>11.154659947211115</v>
      </c>
      <c r="BP45" s="17">
        <v>0.88154644972111795</v>
      </c>
      <c r="BQ45" s="17">
        <v>0.50906224877523487</v>
      </c>
      <c r="BR45" s="17">
        <v>3.7164959858561519</v>
      </c>
      <c r="BS45" s="17">
        <v>6.1179550497948725</v>
      </c>
      <c r="BT45" s="17">
        <v>2.4836311636168054</v>
      </c>
      <c r="BU45" s="17">
        <v>0.54913551953011008</v>
      </c>
      <c r="BV45" s="17">
        <v>2.2835060189999998</v>
      </c>
      <c r="BW45" s="17">
        <v>1</v>
      </c>
      <c r="BX45" s="17">
        <v>1</v>
      </c>
      <c r="BY45" s="17">
        <v>0.99363367788079338</v>
      </c>
      <c r="BZ45" s="17">
        <v>0.10857129806686709</v>
      </c>
      <c r="CA45" s="17">
        <v>0.53628865558088001</v>
      </c>
      <c r="CB45" s="17">
        <v>0.75758750364808958</v>
      </c>
      <c r="CC45" s="17">
        <v>7.6823718685359665</v>
      </c>
      <c r="CD45" s="17">
        <v>1.0933471420234668</v>
      </c>
      <c r="CE45" s="17">
        <v>0.44031506406763621</v>
      </c>
      <c r="CF45" s="17">
        <v>2.5304920724439115</v>
      </c>
      <c r="CG45" s="17">
        <v>0.62224330093804914</v>
      </c>
      <c r="CH45" s="17">
        <v>0.37019195923488796</v>
      </c>
      <c r="CI45" s="17">
        <v>2.1677005170000001</v>
      </c>
      <c r="CJ45" s="17">
        <v>6.5165295870000008</v>
      </c>
      <c r="CK45" s="17">
        <v>1</v>
      </c>
      <c r="CL45" s="17">
        <v>1</v>
      </c>
      <c r="CM45" s="17">
        <v>1.0356392707880224</v>
      </c>
      <c r="CN45" s="17">
        <v>0.19734614084211335</v>
      </c>
      <c r="CO45" s="17">
        <v>1.5990327760445413</v>
      </c>
      <c r="CP45" s="17">
        <v>0.3262014782020925</v>
      </c>
      <c r="CQ45" s="17">
        <v>0.40511560097841853</v>
      </c>
      <c r="CR45" s="92">
        <v>0.51132272523143996</v>
      </c>
      <c r="CS45" s="92">
        <v>39.897526180099682</v>
      </c>
      <c r="CT45" s="92">
        <v>3.4839909659890562</v>
      </c>
      <c r="CU45" s="92">
        <v>0</v>
      </c>
      <c r="CV45" s="30" t="s">
        <v>305</v>
      </c>
    </row>
    <row r="46" spans="1:100" x14ac:dyDescent="0.3">
      <c r="A46" s="66" t="s">
        <v>43</v>
      </c>
      <c r="B46" s="30" t="s">
        <v>231</v>
      </c>
      <c r="C46" s="17">
        <v>2.5552761607500001</v>
      </c>
      <c r="D46" s="17">
        <v>10.658844203999999</v>
      </c>
      <c r="E46" s="17">
        <v>3.2828027219999996</v>
      </c>
      <c r="F46" s="17">
        <v>4.2519018429333588</v>
      </c>
      <c r="G46" s="17">
        <v>1.4467848093451441</v>
      </c>
      <c r="H46" s="17">
        <v>4.4671220090364399</v>
      </c>
      <c r="I46" s="17">
        <v>0.76771265085372487</v>
      </c>
      <c r="J46" s="17">
        <v>0.51171388300130793</v>
      </c>
      <c r="K46" s="17">
        <v>1.4830027291453771</v>
      </c>
      <c r="L46" s="17">
        <v>6.9301494388066791</v>
      </c>
      <c r="M46" s="17">
        <v>0.7896019489094056</v>
      </c>
      <c r="N46" s="17">
        <v>1.5312745355077562</v>
      </c>
      <c r="O46" s="17">
        <v>1</v>
      </c>
      <c r="P46" s="17">
        <v>1</v>
      </c>
      <c r="Q46" s="17">
        <v>5.3615246790000004</v>
      </c>
      <c r="R46" s="17">
        <v>10.200427487999999</v>
      </c>
      <c r="S46" s="17">
        <v>1.1823733823981692</v>
      </c>
      <c r="T46" s="17">
        <v>4.4262584639195186</v>
      </c>
      <c r="U46" s="17">
        <v>3.6190803385697445</v>
      </c>
      <c r="V46" s="17">
        <v>3.271167025119746</v>
      </c>
      <c r="W46" s="17">
        <v>0.30041487996935973</v>
      </c>
      <c r="X46" s="17">
        <v>2.8719893553866918</v>
      </c>
      <c r="Y46" s="17">
        <v>0.67477458865917717</v>
      </c>
      <c r="Z46" s="17">
        <v>1.0529774650481998</v>
      </c>
      <c r="AA46" s="17">
        <v>9.4294727399999996</v>
      </c>
      <c r="AB46" s="17">
        <v>1</v>
      </c>
      <c r="AC46" s="17">
        <v>3.3877756349999997</v>
      </c>
      <c r="AD46" s="17">
        <v>3.3937577979999998</v>
      </c>
      <c r="AE46" s="17">
        <v>0.29881296274790542</v>
      </c>
      <c r="AF46" s="17">
        <v>4.3667157036681852</v>
      </c>
      <c r="AG46" s="17">
        <v>0.42004242000838904</v>
      </c>
      <c r="AH46" s="17">
        <v>1.9827272010569981</v>
      </c>
      <c r="AI46" s="17">
        <v>1.5455708146025025</v>
      </c>
      <c r="AJ46" s="17">
        <v>0.95327418402073227</v>
      </c>
      <c r="AK46" s="17">
        <v>0.73106399404117495</v>
      </c>
      <c r="AL46" s="17">
        <v>1.5941191803578443</v>
      </c>
      <c r="AM46" s="17">
        <v>3.7035602349999999</v>
      </c>
      <c r="AN46" s="17">
        <v>11.660032541999998</v>
      </c>
      <c r="AO46" s="17">
        <v>9.8950907250000011</v>
      </c>
      <c r="AP46" s="17">
        <v>2.5166315684999998</v>
      </c>
      <c r="AQ46" s="17">
        <v>2.5812757549004299</v>
      </c>
      <c r="AR46" s="17">
        <v>0.71590522727871009</v>
      </c>
      <c r="AS46" s="17">
        <v>0.34295197878640099</v>
      </c>
      <c r="AT46" s="17">
        <v>1.283844446762419</v>
      </c>
      <c r="AU46" s="17">
        <v>1.8597273073224361</v>
      </c>
      <c r="AV46" s="17">
        <v>0.60302601455903626</v>
      </c>
      <c r="AW46" s="17">
        <v>1.8181861326125559</v>
      </c>
      <c r="AX46" s="17">
        <v>1.1605018115484202</v>
      </c>
      <c r="AY46" s="17">
        <v>6.7390066074276609</v>
      </c>
      <c r="AZ46" s="17">
        <v>1</v>
      </c>
      <c r="BA46" s="17">
        <v>5.7577768469999997</v>
      </c>
      <c r="BB46" s="17">
        <v>12.300735647907596</v>
      </c>
      <c r="BC46" s="17">
        <v>0.88031924976793707</v>
      </c>
      <c r="BD46" s="17">
        <v>2.07428512107994</v>
      </c>
      <c r="BE46" s="17">
        <v>0.42762702925952722</v>
      </c>
      <c r="BF46" s="17">
        <v>2.1053470332448554</v>
      </c>
      <c r="BG46" s="17">
        <v>0.80490821267687274</v>
      </c>
      <c r="BH46" s="17">
        <v>4.3275211998553669</v>
      </c>
      <c r="BI46" s="17">
        <v>5.4506978013829208</v>
      </c>
      <c r="BJ46" s="17">
        <v>4.3043676798954946</v>
      </c>
      <c r="BK46" s="17">
        <v>1.0009591010098415</v>
      </c>
      <c r="BL46" s="17">
        <v>1</v>
      </c>
      <c r="BM46" s="17">
        <v>1</v>
      </c>
      <c r="BN46" s="17">
        <v>10.270034826</v>
      </c>
      <c r="BO46" s="17">
        <v>1.161943744501158</v>
      </c>
      <c r="BP46" s="17">
        <v>1.6022239343529212</v>
      </c>
      <c r="BQ46" s="17">
        <v>1.047530581945139</v>
      </c>
      <c r="BR46" s="17">
        <v>2.4776639905707687</v>
      </c>
      <c r="BS46" s="17">
        <v>0.89813883886197043</v>
      </c>
      <c r="BT46" s="17">
        <v>0.99345246544672206</v>
      </c>
      <c r="BU46" s="17">
        <v>3.0390910925651982</v>
      </c>
      <c r="BV46" s="17">
        <v>5.2253487314999996</v>
      </c>
      <c r="BW46" s="17">
        <v>10.640439318</v>
      </c>
      <c r="BX46" s="17">
        <v>2.6477996520000002</v>
      </c>
      <c r="BY46" s="17">
        <v>3.745276005</v>
      </c>
      <c r="BZ46" s="17">
        <v>2.6182524361756876</v>
      </c>
      <c r="CA46" s="17">
        <v>3.6099236247715467</v>
      </c>
      <c r="CB46" s="17">
        <v>0.60607000291847146</v>
      </c>
      <c r="CC46" s="17">
        <v>0.24118225961507692</v>
      </c>
      <c r="CD46" s="17">
        <v>4.3579409419160315</v>
      </c>
      <c r="CE46" s="17">
        <v>1.9286879384775975</v>
      </c>
      <c r="CF46" s="17">
        <v>0.47542116008321683</v>
      </c>
      <c r="CG46" s="17">
        <v>0.58325395335097463</v>
      </c>
      <c r="CH46" s="17">
        <v>6.4432136233081314</v>
      </c>
      <c r="CI46" s="17">
        <v>5.8890441572759524</v>
      </c>
      <c r="CJ46" s="17">
        <v>4.3927085738181217</v>
      </c>
      <c r="CK46" s="17">
        <v>11.701687521</v>
      </c>
      <c r="CL46" s="17">
        <v>10.152764057999999</v>
      </c>
      <c r="CM46" s="17">
        <v>1.7955677727227668</v>
      </c>
      <c r="CN46" s="17">
        <v>0.51744806740585791</v>
      </c>
      <c r="CO46" s="17">
        <v>0.57565179937603483</v>
      </c>
      <c r="CP46" s="17">
        <v>2.1542300914553603</v>
      </c>
      <c r="CQ46" s="17">
        <v>1.941489150509762</v>
      </c>
      <c r="CR46" s="92">
        <v>1.5803555980203834</v>
      </c>
      <c r="CS46" s="92">
        <v>2.5683355724591874</v>
      </c>
      <c r="CT46" s="92">
        <v>2.0780685954927494</v>
      </c>
      <c r="CU46" s="92">
        <v>1.1948555478369371E-9</v>
      </c>
      <c r="CV46" s="30" t="s">
        <v>305</v>
      </c>
    </row>
    <row r="47" spans="1:100" x14ac:dyDescent="0.3">
      <c r="A47" s="66" t="s">
        <v>28</v>
      </c>
      <c r="B47" s="30" t="s">
        <v>229</v>
      </c>
      <c r="C47" s="17">
        <v>1</v>
      </c>
      <c r="D47" s="17">
        <v>1</v>
      </c>
      <c r="E47" s="17">
        <v>1</v>
      </c>
      <c r="F47" s="17">
        <v>1</v>
      </c>
      <c r="G47" s="17">
        <v>1</v>
      </c>
      <c r="H47" s="17">
        <v>1</v>
      </c>
      <c r="I47" s="17">
        <v>1</v>
      </c>
      <c r="J47" s="17">
        <v>1</v>
      </c>
      <c r="K47" s="17">
        <v>1</v>
      </c>
      <c r="L47" s="17">
        <v>1</v>
      </c>
      <c r="M47" s="17">
        <v>7.1642418690533199E-2</v>
      </c>
      <c r="N47" s="17">
        <v>1</v>
      </c>
      <c r="O47" s="17">
        <v>1</v>
      </c>
      <c r="P47" s="17">
        <v>1</v>
      </c>
      <c r="Q47" s="17">
        <v>1</v>
      </c>
      <c r="R47" s="17">
        <v>1</v>
      </c>
      <c r="S47" s="17">
        <v>1</v>
      </c>
      <c r="T47" s="17">
        <v>1</v>
      </c>
      <c r="U47" s="17">
        <v>1</v>
      </c>
      <c r="V47" s="17">
        <v>10.419129948999998</v>
      </c>
      <c r="W47" s="17">
        <v>1</v>
      </c>
      <c r="X47" s="17">
        <v>12.932182624999999</v>
      </c>
      <c r="Y47" s="17">
        <v>1</v>
      </c>
      <c r="Z47" s="17">
        <v>6.9249443684999994</v>
      </c>
      <c r="AA47" s="17">
        <v>1</v>
      </c>
      <c r="AB47" s="17">
        <v>12.806057833000002</v>
      </c>
      <c r="AC47" s="17">
        <v>1</v>
      </c>
      <c r="AD47" s="17">
        <v>12.866535194000001</v>
      </c>
      <c r="AE47" s="17">
        <v>1</v>
      </c>
      <c r="AF47" s="17">
        <v>6.1583087960009796E-2</v>
      </c>
      <c r="AG47" s="17">
        <v>1</v>
      </c>
      <c r="AH47" s="17">
        <v>1</v>
      </c>
      <c r="AI47" s="17">
        <v>1</v>
      </c>
      <c r="AJ47" s="17">
        <v>1</v>
      </c>
      <c r="AK47" s="17">
        <v>1</v>
      </c>
      <c r="AL47" s="17">
        <v>6.2457219498111408E-2</v>
      </c>
      <c r="AM47" s="17">
        <v>1</v>
      </c>
      <c r="AN47" s="17">
        <v>1</v>
      </c>
      <c r="AO47" s="17">
        <v>1</v>
      </c>
      <c r="AP47" s="17">
        <v>1</v>
      </c>
      <c r="AQ47" s="17">
        <v>1</v>
      </c>
      <c r="AR47" s="17">
        <v>1</v>
      </c>
      <c r="AS47" s="17">
        <v>1</v>
      </c>
      <c r="AT47" s="17">
        <v>6.0672766628476961E-2</v>
      </c>
      <c r="AU47" s="17">
        <v>12.821767371000002</v>
      </c>
      <c r="AV47" s="17">
        <v>27.423465263000001</v>
      </c>
      <c r="AW47" s="17">
        <v>4.4817634892599628E-2</v>
      </c>
      <c r="AX47" s="17">
        <v>1</v>
      </c>
      <c r="AY47" s="17">
        <v>1</v>
      </c>
      <c r="AZ47" s="17">
        <v>1</v>
      </c>
      <c r="BA47" s="17">
        <v>14.552725494000001</v>
      </c>
      <c r="BB47" s="17">
        <v>5.7620222516666653</v>
      </c>
      <c r="BC47" s="17">
        <v>1</v>
      </c>
      <c r="BD47" s="17">
        <v>6.1346350759858587E-2</v>
      </c>
      <c r="BE47" s="17">
        <v>1</v>
      </c>
      <c r="BF47" s="17">
        <v>1</v>
      </c>
      <c r="BG47" s="17">
        <v>1</v>
      </c>
      <c r="BH47" s="17">
        <v>1</v>
      </c>
      <c r="BI47" s="17">
        <v>1</v>
      </c>
      <c r="BJ47" s="17">
        <v>1</v>
      </c>
      <c r="BK47" s="17">
        <v>3.4968151382928692E-2</v>
      </c>
      <c r="BL47" s="17">
        <v>1</v>
      </c>
      <c r="BM47" s="17">
        <v>1</v>
      </c>
      <c r="BN47" s="17">
        <v>1</v>
      </c>
      <c r="BO47" s="17">
        <v>1</v>
      </c>
      <c r="BP47" s="17">
        <v>1</v>
      </c>
      <c r="BQ47" s="17">
        <v>8.8017344988108537E-2</v>
      </c>
      <c r="BR47" s="17">
        <v>8.2991409487001483E-2</v>
      </c>
      <c r="BS47" s="17">
        <v>1</v>
      </c>
      <c r="BT47" s="17">
        <v>1</v>
      </c>
      <c r="BU47" s="17">
        <v>1</v>
      </c>
      <c r="BV47" s="17">
        <v>1</v>
      </c>
      <c r="BW47" s="17">
        <v>1</v>
      </c>
      <c r="BX47" s="17">
        <v>1</v>
      </c>
      <c r="BY47" s="17">
        <v>1</v>
      </c>
      <c r="BZ47" s="17">
        <v>1</v>
      </c>
      <c r="CA47" s="17">
        <v>1</v>
      </c>
      <c r="CB47" s="17">
        <v>1</v>
      </c>
      <c r="CC47" s="17">
        <v>6.3615741298373954E-2</v>
      </c>
      <c r="CD47" s="17">
        <v>1</v>
      </c>
      <c r="CE47" s="17">
        <v>1</v>
      </c>
      <c r="CF47" s="17">
        <v>1</v>
      </c>
      <c r="CG47" s="17">
        <v>1</v>
      </c>
      <c r="CH47" s="17">
        <v>1</v>
      </c>
      <c r="CI47" s="17">
        <v>1</v>
      </c>
      <c r="CJ47" s="17">
        <v>12.563126833000002</v>
      </c>
      <c r="CK47" s="17">
        <v>1</v>
      </c>
      <c r="CL47" s="17">
        <v>1</v>
      </c>
      <c r="CM47" s="17">
        <v>1</v>
      </c>
      <c r="CN47" s="17">
        <v>1</v>
      </c>
      <c r="CO47" s="17">
        <v>1</v>
      </c>
      <c r="CP47" s="17">
        <v>1</v>
      </c>
      <c r="CQ47" s="17">
        <v>1</v>
      </c>
      <c r="CR47" s="92">
        <v>0</v>
      </c>
      <c r="CS47" s="92">
        <v>3.0299460312039246</v>
      </c>
      <c r="CT47" s="92">
        <v>1.0097780630423343</v>
      </c>
      <c r="CU47" s="92">
        <v>0.97633780809109072</v>
      </c>
      <c r="CV47" s="30" t="s">
        <v>305</v>
      </c>
    </row>
    <row r="48" spans="1:100" x14ac:dyDescent="0.3">
      <c r="A48" s="66" t="s">
        <v>121</v>
      </c>
      <c r="B48" s="30" t="s">
        <v>241</v>
      </c>
      <c r="C48" s="17">
        <v>2.1025570470584318</v>
      </c>
      <c r="D48" s="17">
        <v>8.2339636780124639E-2</v>
      </c>
      <c r="E48" s="17">
        <v>5.7055541999999987E-2</v>
      </c>
      <c r="F48" s="17">
        <v>5.6185845781619372</v>
      </c>
      <c r="G48" s="17">
        <v>4.4532036431643549</v>
      </c>
      <c r="H48" s="17">
        <v>3.7377959667447773</v>
      </c>
      <c r="I48" s="17">
        <v>5.2780244746193592</v>
      </c>
      <c r="J48" s="17">
        <v>3.994176875414007</v>
      </c>
      <c r="K48" s="17">
        <v>6.0623847828800024</v>
      </c>
      <c r="L48" s="17">
        <v>5.147247620974146</v>
      </c>
      <c r="M48" s="17">
        <v>9.0365556375187523</v>
      </c>
      <c r="N48" s="17">
        <v>3.3704684069600064</v>
      </c>
      <c r="O48" s="17">
        <v>2.8598637490196064E-2</v>
      </c>
      <c r="P48" s="17">
        <v>17.439941085646243</v>
      </c>
      <c r="Q48" s="17">
        <v>1.7767995520394748</v>
      </c>
      <c r="R48" s="17">
        <v>7.8749737289599944</v>
      </c>
      <c r="S48" s="17">
        <v>5.3791492342070582</v>
      </c>
      <c r="T48" s="17">
        <v>1.6914155841854617</v>
      </c>
      <c r="U48" s="17">
        <v>5.1940504859102816</v>
      </c>
      <c r="V48" s="17">
        <v>4.6551223049780983</v>
      </c>
      <c r="W48" s="17">
        <v>2.4010771376655544</v>
      </c>
      <c r="X48" s="17">
        <v>2.9604820246002861</v>
      </c>
      <c r="Y48" s="17">
        <v>2.4681354671427864</v>
      </c>
      <c r="Z48" s="17">
        <v>2.6939118902755967</v>
      </c>
      <c r="AA48" s="17">
        <v>8.5884964637112056</v>
      </c>
      <c r="AB48" s="17">
        <v>1.1559670529679376</v>
      </c>
      <c r="AC48" s="17">
        <v>0.12468702705882356</v>
      </c>
      <c r="AD48" s="17">
        <v>0.11894910152106272</v>
      </c>
      <c r="AE48" s="17">
        <v>5.9787915682017321</v>
      </c>
      <c r="AF48" s="17">
        <v>1.7491198395048462</v>
      </c>
      <c r="AG48" s="17">
        <v>0.86430359357434128</v>
      </c>
      <c r="AH48" s="17">
        <v>3.8675419477408077</v>
      </c>
      <c r="AI48" s="17">
        <v>2.8183938383927982</v>
      </c>
      <c r="AJ48" s="17">
        <v>3.1812754745808172</v>
      </c>
      <c r="AK48" s="17">
        <v>1.0869767279822733</v>
      </c>
      <c r="AL48" s="17">
        <v>3.1276431871933132</v>
      </c>
      <c r="AM48" s="17">
        <v>9.2258593945049547</v>
      </c>
      <c r="AN48" s="17">
        <v>1.8563624000000004E-2</v>
      </c>
      <c r="AO48" s="17">
        <v>6.9689233866788145</v>
      </c>
      <c r="AP48" s="17">
        <v>2.1740605941896778</v>
      </c>
      <c r="AQ48" s="17">
        <v>2.5736252636292374</v>
      </c>
      <c r="AR48" s="17">
        <v>4.7727015151914012</v>
      </c>
      <c r="AS48" s="17">
        <v>3.3930355348016263</v>
      </c>
      <c r="AT48" s="17">
        <v>2.0181133759633809</v>
      </c>
      <c r="AU48" s="17">
        <v>4.120919557177972</v>
      </c>
      <c r="AV48" s="17">
        <v>3.2341318479035799</v>
      </c>
      <c r="AW48" s="17">
        <v>1.9740306582650615</v>
      </c>
      <c r="AX48" s="17">
        <v>3.3675153158777813</v>
      </c>
      <c r="AY48" s="17">
        <v>3.063777435114504E-2</v>
      </c>
      <c r="AZ48" s="17">
        <v>3.7997783330646442</v>
      </c>
      <c r="BA48" s="17">
        <v>2.3291103990456068</v>
      </c>
      <c r="BB48" s="17">
        <v>5.5350430580486352</v>
      </c>
      <c r="BC48" s="17">
        <v>1.3436451706984305</v>
      </c>
      <c r="BD48" s="17">
        <v>2.429306997572469</v>
      </c>
      <c r="BE48" s="17">
        <v>0.49557762745838813</v>
      </c>
      <c r="BF48" s="17">
        <v>2.5283391312483876</v>
      </c>
      <c r="BG48" s="17">
        <v>2.80891722312457</v>
      </c>
      <c r="BH48" s="17">
        <v>7.0522567701346741</v>
      </c>
      <c r="BI48" s="17">
        <v>2.2444049770400274</v>
      </c>
      <c r="BJ48" s="17">
        <v>5.3380330367162756</v>
      </c>
      <c r="BK48" s="17">
        <v>2.702032452633246</v>
      </c>
      <c r="BL48" s="17">
        <v>0.52335833878849503</v>
      </c>
      <c r="BM48" s="17">
        <v>0.40475757480206409</v>
      </c>
      <c r="BN48" s="17">
        <v>4.8217613966393822</v>
      </c>
      <c r="BO48" s="17">
        <v>3.4778787668110693</v>
      </c>
      <c r="BP48" s="17">
        <v>3.3938016064020955</v>
      </c>
      <c r="BQ48" s="17">
        <v>1.8365795917219974</v>
      </c>
      <c r="BR48" s="17">
        <v>4.7129478081509202</v>
      </c>
      <c r="BS48" s="17">
        <v>3.6953061829588085</v>
      </c>
      <c r="BT48" s="17">
        <v>2.27066279089121</v>
      </c>
      <c r="BU48" s="17">
        <v>2.1809947840762014</v>
      </c>
      <c r="BV48" s="17">
        <v>0.81330978450429214</v>
      </c>
      <c r="BW48" s="17">
        <v>8.2192102814814802E-2</v>
      </c>
      <c r="BX48" s="17">
        <v>0.18407642133333327</v>
      </c>
      <c r="BY48" s="17">
        <v>1.4306428631033608</v>
      </c>
      <c r="BZ48" s="17">
        <v>1.977953414253788</v>
      </c>
      <c r="CA48" s="17">
        <v>2.1791612125145332</v>
      </c>
      <c r="CB48" s="17">
        <v>2.1070402445212486</v>
      </c>
      <c r="CC48" s="17">
        <v>3.4396074047763308</v>
      </c>
      <c r="CD48" s="17">
        <v>3.7636762680183926</v>
      </c>
      <c r="CE48" s="17">
        <v>3.1455762135361924</v>
      </c>
      <c r="CF48" s="17">
        <v>2.7905704243339806</v>
      </c>
      <c r="CG48" s="17">
        <v>2.1409345835743712</v>
      </c>
      <c r="CH48" s="17">
        <v>3.1838536068299939</v>
      </c>
      <c r="CI48" s="17">
        <v>90.00600942920299</v>
      </c>
      <c r="CJ48" s="17">
        <v>2.32555159790371</v>
      </c>
      <c r="CK48" s="17">
        <v>0.2343279513867382</v>
      </c>
      <c r="CL48" s="17">
        <v>11.667506411372953</v>
      </c>
      <c r="CM48" s="17">
        <v>2.445687138708597</v>
      </c>
      <c r="CN48" s="17">
        <v>3.9311140273837806</v>
      </c>
      <c r="CO48" s="17">
        <v>3.0787347479066547</v>
      </c>
      <c r="CP48" s="17">
        <v>2.4647497442777544</v>
      </c>
      <c r="CQ48" s="17">
        <v>2.0741808550410057</v>
      </c>
      <c r="CR48" s="92">
        <v>3.154808591156542</v>
      </c>
      <c r="CS48" s="92">
        <v>2.3513880271658163</v>
      </c>
      <c r="CT48" s="92">
        <v>2.8748480318304388</v>
      </c>
      <c r="CU48" s="92">
        <v>0</v>
      </c>
      <c r="CV48" s="30" t="s">
        <v>305</v>
      </c>
    </row>
    <row r="49" spans="1:100" x14ac:dyDescent="0.3">
      <c r="A49" s="66" t="s">
        <v>124</v>
      </c>
      <c r="B49" s="30" t="s">
        <v>241</v>
      </c>
      <c r="C49" s="17">
        <v>1.4667124566664929</v>
      </c>
      <c r="D49" s="17">
        <v>1.8459993536507947E-2</v>
      </c>
      <c r="E49" s="17">
        <v>0.90621104164162758</v>
      </c>
      <c r="F49" s="17">
        <v>2.5791756234057304</v>
      </c>
      <c r="G49" s="17">
        <v>2.6494246821132958</v>
      </c>
      <c r="H49" s="17">
        <v>2.5877112178472341</v>
      </c>
      <c r="I49" s="17">
        <v>4.3726242287755639</v>
      </c>
      <c r="J49" s="17">
        <v>2.3116373356968616</v>
      </c>
      <c r="K49" s="17">
        <v>2.3216978110435926</v>
      </c>
      <c r="L49" s="17">
        <v>2.3462904729563094</v>
      </c>
      <c r="M49" s="17">
        <v>4.4352109470656007</v>
      </c>
      <c r="N49" s="17">
        <v>2.8770444116689773</v>
      </c>
      <c r="O49" s="17">
        <v>4.7411558680783159</v>
      </c>
      <c r="P49" s="17">
        <v>8.589726902657091</v>
      </c>
      <c r="Q49" s="17">
        <v>3.0243396630459135E-2</v>
      </c>
      <c r="R49" s="17">
        <v>1.3943975003004236</v>
      </c>
      <c r="S49" s="17">
        <v>2.0220533806122551</v>
      </c>
      <c r="T49" s="17">
        <v>1.3702327374047438</v>
      </c>
      <c r="U49" s="17">
        <v>2.127331314717134</v>
      </c>
      <c r="V49" s="17">
        <v>2.6180313271512068</v>
      </c>
      <c r="W49" s="17">
        <v>1.6364705303594069</v>
      </c>
      <c r="X49" s="17">
        <v>1.7160925406500147</v>
      </c>
      <c r="Y49" s="17">
        <v>1.9545350231130734</v>
      </c>
      <c r="Z49" s="17">
        <v>1.1964649602853761</v>
      </c>
      <c r="AA49" s="17">
        <v>1.6660347989760835</v>
      </c>
      <c r="AB49" s="17">
        <v>3.4598362724877556</v>
      </c>
      <c r="AC49" s="17">
        <v>2.1818157000111735E-2</v>
      </c>
      <c r="AD49" s="17">
        <v>1.2862566830075048</v>
      </c>
      <c r="AE49" s="17">
        <v>3.9250451720312518</v>
      </c>
      <c r="AF49" s="17">
        <v>1.3889771083563298</v>
      </c>
      <c r="AG49" s="17">
        <v>1.3571214138273009</v>
      </c>
      <c r="AH49" s="17">
        <v>2.3746482046478548</v>
      </c>
      <c r="AI49" s="17">
        <v>1.6951421837575833</v>
      </c>
      <c r="AJ49" s="17">
        <v>2.0026999427985999</v>
      </c>
      <c r="AK49" s="17">
        <v>1.9519408640899378</v>
      </c>
      <c r="AL49" s="17">
        <v>1.9346351445165626</v>
      </c>
      <c r="AM49" s="17">
        <v>0.81300676656557036</v>
      </c>
      <c r="AN49" s="17">
        <v>0.36046651470710656</v>
      </c>
      <c r="AO49" s="17">
        <v>0.75502961935848578</v>
      </c>
      <c r="AP49" s="17">
        <v>0.75056853847024529</v>
      </c>
      <c r="AQ49" s="17">
        <v>1.6612243284874677</v>
      </c>
      <c r="AR49" s="17">
        <v>3.5088475948469253</v>
      </c>
      <c r="AS49" s="17">
        <v>2.2434078222076281</v>
      </c>
      <c r="AT49" s="17">
        <v>1.4459244765862462</v>
      </c>
      <c r="AU49" s="17">
        <v>1.7959131350123521</v>
      </c>
      <c r="AV49" s="17">
        <v>2.304194139841369</v>
      </c>
      <c r="AW49" s="17">
        <v>2.9368379654471481</v>
      </c>
      <c r="AX49" s="17">
        <v>2.3299881532507642</v>
      </c>
      <c r="AY49" s="17">
        <v>1.7041166133725107</v>
      </c>
      <c r="AZ49" s="17">
        <v>0.2412557671787077</v>
      </c>
      <c r="BA49" s="17">
        <v>0.50833758709328725</v>
      </c>
      <c r="BB49" s="17">
        <v>6.1777761745249711</v>
      </c>
      <c r="BC49" s="17">
        <v>2.4612476065997071</v>
      </c>
      <c r="BD49" s="17">
        <v>2.7050845142441782</v>
      </c>
      <c r="BE49" s="17">
        <v>150.69523236633896</v>
      </c>
      <c r="BF49" s="17">
        <v>2.940639189524116</v>
      </c>
      <c r="BG49" s="17">
        <v>2.5086090630512494</v>
      </c>
      <c r="BH49" s="17">
        <v>3.4566411571515561</v>
      </c>
      <c r="BI49" s="17">
        <v>1.8330439632812017</v>
      </c>
      <c r="BJ49" s="17">
        <v>4.4936084651826658</v>
      </c>
      <c r="BK49" s="17">
        <v>1.7589818917899516</v>
      </c>
      <c r="BL49" s="17">
        <v>0.13866759403797738</v>
      </c>
      <c r="BM49" s="17">
        <v>2.3000205316951403</v>
      </c>
      <c r="BN49" s="17">
        <v>1.3082298362975071</v>
      </c>
      <c r="BO49" s="17">
        <v>2.2234623510847147</v>
      </c>
      <c r="BP49" s="17">
        <v>2.556090302050317</v>
      </c>
      <c r="BQ49" s="17">
        <v>2.2176445298625809</v>
      </c>
      <c r="BR49" s="17">
        <v>3.5601947528061264</v>
      </c>
      <c r="BS49" s="17">
        <v>3.1637776598809935</v>
      </c>
      <c r="BT49" s="17">
        <v>2.1461926679692884</v>
      </c>
      <c r="BU49" s="17">
        <v>1.9263775437088133</v>
      </c>
      <c r="BV49" s="17">
        <v>3.6782865696774185E-2</v>
      </c>
      <c r="BW49" s="17">
        <v>2.5164451922193019</v>
      </c>
      <c r="BX49" s="17">
        <v>3.7845618247439146</v>
      </c>
      <c r="BY49" s="17">
        <v>4.1315624107022408</v>
      </c>
      <c r="BZ49" s="17">
        <v>1.6822499973198497</v>
      </c>
      <c r="CA49" s="17">
        <v>1.8577665462587631</v>
      </c>
      <c r="CB49" s="17">
        <v>1.8822775939404686</v>
      </c>
      <c r="CC49" s="17">
        <v>3.1174842365073507</v>
      </c>
      <c r="CD49" s="17">
        <v>3.1958233574050916</v>
      </c>
      <c r="CE49" s="17">
        <v>2.8587740939839983</v>
      </c>
      <c r="CF49" s="17">
        <v>2.0760827216122326</v>
      </c>
      <c r="CG49" s="17">
        <v>2.0363976659784644</v>
      </c>
      <c r="CH49" s="17">
        <v>2.239619708636515</v>
      </c>
      <c r="CI49" s="17">
        <v>0.72799239331149923</v>
      </c>
      <c r="CJ49" s="17">
        <v>1.1118473983523047</v>
      </c>
      <c r="CK49" s="17">
        <v>4.1035401539346426</v>
      </c>
      <c r="CL49" s="17">
        <v>1.8376322597912385</v>
      </c>
      <c r="CM49" s="17">
        <v>2.2233708326667814</v>
      </c>
      <c r="CN49" s="17">
        <v>2.0252858518674399</v>
      </c>
      <c r="CO49" s="17">
        <v>2.4143370826151012</v>
      </c>
      <c r="CP49" s="17">
        <v>1.722577245414679</v>
      </c>
      <c r="CQ49" s="17">
        <v>1.5040069285948956</v>
      </c>
      <c r="CR49" s="92">
        <v>2.19110543767852</v>
      </c>
      <c r="CS49" s="92">
        <v>2.1211946811892157</v>
      </c>
      <c r="CT49" s="92">
        <v>2.1613105390802372</v>
      </c>
      <c r="CU49" s="92">
        <v>0</v>
      </c>
      <c r="CV49" s="30" t="s">
        <v>305</v>
      </c>
    </row>
    <row r="50" spans="1:100" x14ac:dyDescent="0.3">
      <c r="A50" s="66" t="s">
        <v>128</v>
      </c>
      <c r="B50" s="30" t="s">
        <v>241</v>
      </c>
      <c r="C50" s="17">
        <v>2.8273020897944803</v>
      </c>
      <c r="D50" s="17">
        <v>0.31340455742857143</v>
      </c>
      <c r="E50" s="17">
        <v>0.18427507118181816</v>
      </c>
      <c r="F50" s="17">
        <v>7.179317448068006</v>
      </c>
      <c r="G50" s="17">
        <v>5.5528978872961279</v>
      </c>
      <c r="H50" s="17">
        <v>4.6516335702792526</v>
      </c>
      <c r="I50" s="17">
        <v>6.7698297393464824</v>
      </c>
      <c r="J50" s="17">
        <v>4.8856610352351648</v>
      </c>
      <c r="K50" s="17">
        <v>9.4270876187835846</v>
      </c>
      <c r="L50" s="17">
        <v>19.766676240232666</v>
      </c>
      <c r="M50" s="17">
        <v>6.807325892870483</v>
      </c>
      <c r="N50" s="17">
        <v>4.795866774402767</v>
      </c>
      <c r="O50" s="17">
        <v>26.125018715819266</v>
      </c>
      <c r="P50" s="17">
        <v>0.21780824658333331</v>
      </c>
      <c r="Q50" s="17">
        <v>0.10337742848229675</v>
      </c>
      <c r="R50" s="17">
        <v>0.14996281028571429</v>
      </c>
      <c r="S50" s="17">
        <v>4.0600312486181034</v>
      </c>
      <c r="T50" s="17">
        <v>4.2825487735325236</v>
      </c>
      <c r="U50" s="17">
        <v>4.2800116769964909</v>
      </c>
      <c r="V50" s="17">
        <v>4.1843678196323433</v>
      </c>
      <c r="W50" s="17">
        <v>4.3710365035541834</v>
      </c>
      <c r="X50" s="17">
        <v>3.299368723747806</v>
      </c>
      <c r="Y50" s="17">
        <v>10.505625749232768</v>
      </c>
      <c r="Z50" s="17">
        <v>10.656131946287779</v>
      </c>
      <c r="AA50" s="17">
        <v>8.5309862417582441E-2</v>
      </c>
      <c r="AB50" s="17">
        <v>3.5935497516177177</v>
      </c>
      <c r="AC50" s="17">
        <v>3.3246715428741705E-2</v>
      </c>
      <c r="AD50" s="17">
        <v>7.3527613929824556E-2</v>
      </c>
      <c r="AE50" s="17">
        <v>29.213361416883462</v>
      </c>
      <c r="AF50" s="17">
        <v>4.1098500740406454</v>
      </c>
      <c r="AG50" s="17">
        <v>77.958465421444572</v>
      </c>
      <c r="AH50" s="17">
        <v>15.501321753718349</v>
      </c>
      <c r="AI50" s="17">
        <v>2.8648259027810665</v>
      </c>
      <c r="AJ50" s="17">
        <v>6.3078355580946308</v>
      </c>
      <c r="AK50" s="17">
        <v>4.3531537826997235</v>
      </c>
      <c r="AL50" s="17">
        <v>6.3418219566409881</v>
      </c>
      <c r="AM50" s="17">
        <v>1.5718130820267695</v>
      </c>
      <c r="AN50" s="17">
        <v>2.007745477137008</v>
      </c>
      <c r="AO50" s="17">
        <v>3.1711244013056366</v>
      </c>
      <c r="AP50" s="17">
        <v>11.241971418116837</v>
      </c>
      <c r="AQ50" s="17">
        <v>4.9090333553017098</v>
      </c>
      <c r="AR50" s="17">
        <v>6.3512214715776629</v>
      </c>
      <c r="AS50" s="17">
        <v>4.7132724652131071</v>
      </c>
      <c r="AT50" s="17">
        <v>2.6658500383477208</v>
      </c>
      <c r="AU50" s="17">
        <v>4.1581595179106765</v>
      </c>
      <c r="AV50" s="17">
        <v>10.999194505556826</v>
      </c>
      <c r="AW50" s="17">
        <v>5.5641289369028355</v>
      </c>
      <c r="AX50" s="17">
        <v>17.925289519917147</v>
      </c>
      <c r="AY50" s="17">
        <v>6.3178186944634325</v>
      </c>
      <c r="AZ50" s="17">
        <v>3.8645317757575771E-2</v>
      </c>
      <c r="BA50" s="17">
        <v>4.0172239779661001E-2</v>
      </c>
      <c r="BB50" s="17">
        <v>2.9378290184310676</v>
      </c>
      <c r="BC50" s="17">
        <v>3.5212769990717487</v>
      </c>
      <c r="BD50" s="17">
        <v>5.8798633353447123</v>
      </c>
      <c r="BE50" s="17">
        <v>68.822081223922595</v>
      </c>
      <c r="BF50" s="17">
        <v>5.7217899209960992</v>
      </c>
      <c r="BG50" s="17">
        <v>3.9901432765178324</v>
      </c>
      <c r="BH50" s="17">
        <v>6.473618447946909</v>
      </c>
      <c r="BI50" s="17">
        <v>3.7009780029557993</v>
      </c>
      <c r="BJ50" s="17">
        <v>7.59242632426011</v>
      </c>
      <c r="BK50" s="17">
        <v>3.8894410782096704</v>
      </c>
      <c r="BL50" s="17">
        <v>4.7420413516129037E-2</v>
      </c>
      <c r="BM50" s="17">
        <v>0.11788863763157895</v>
      </c>
      <c r="BN50" s="17">
        <v>9.4192548213420526</v>
      </c>
      <c r="BO50" s="17">
        <v>6.3209739700863024</v>
      </c>
      <c r="BP50" s="17">
        <v>3.7269121951252746</v>
      </c>
      <c r="BQ50" s="17">
        <v>7.1938847193822797</v>
      </c>
      <c r="BR50" s="17">
        <v>7.186982781159184</v>
      </c>
      <c r="BS50" s="17">
        <v>4.4249046319332717</v>
      </c>
      <c r="BT50" s="17">
        <v>12.517501064628698</v>
      </c>
      <c r="BU50" s="17">
        <v>9.6367760285614388</v>
      </c>
      <c r="BV50" s="17">
        <v>2.1653052704335062E-2</v>
      </c>
      <c r="BW50" s="17">
        <v>1.6253175808914624E-2</v>
      </c>
      <c r="BX50" s="17">
        <v>3.1032846702082217</v>
      </c>
      <c r="BY50" s="17">
        <v>6.3238172335300513</v>
      </c>
      <c r="BZ50" s="17">
        <v>2.7864431487584032</v>
      </c>
      <c r="CA50" s="17">
        <v>3.6368633533146189</v>
      </c>
      <c r="CB50" s="17">
        <v>8.1028924303230436</v>
      </c>
      <c r="CC50" s="17">
        <v>4.6739808679159989</v>
      </c>
      <c r="CD50" s="17">
        <v>4.7417266874180992</v>
      </c>
      <c r="CE50" s="17">
        <v>6.1004368733473209</v>
      </c>
      <c r="CF50" s="17">
        <v>4.4439290310256601</v>
      </c>
      <c r="CG50" s="17">
        <v>5.3065207811885386</v>
      </c>
      <c r="CH50" s="17">
        <v>3.5437674928194718</v>
      </c>
      <c r="CI50" s="17">
        <v>11.902068191547196</v>
      </c>
      <c r="CJ50" s="17">
        <v>1.0438119383330189</v>
      </c>
      <c r="CK50" s="17">
        <v>10.663898047927574</v>
      </c>
      <c r="CL50" s="17">
        <v>0.68724458496257756</v>
      </c>
      <c r="CM50" s="17">
        <v>3.8106809499705885</v>
      </c>
      <c r="CN50" s="17">
        <v>3.9948606270149254</v>
      </c>
      <c r="CO50" s="17">
        <v>4.3552603242265775</v>
      </c>
      <c r="CP50" s="17">
        <v>4.9946223601890933</v>
      </c>
      <c r="CQ50" s="17">
        <v>4.6984037442336248</v>
      </c>
      <c r="CR50" s="92">
        <v>4.8183374920624074</v>
      </c>
      <c r="CS50" s="92">
        <v>3.4084539617276537</v>
      </c>
      <c r="CT50" s="92">
        <v>4.3638083092029261</v>
      </c>
      <c r="CU50" s="92">
        <v>0</v>
      </c>
      <c r="CV50" s="30" t="s">
        <v>305</v>
      </c>
    </row>
    <row r="51" spans="1:100" x14ac:dyDescent="0.3">
      <c r="A51" s="66" t="s">
        <v>56</v>
      </c>
      <c r="B51" s="30" t="s">
        <v>231</v>
      </c>
      <c r="C51" s="17">
        <v>1</v>
      </c>
      <c r="D51" s="17">
        <v>0.79074539066666671</v>
      </c>
      <c r="E51" s="17">
        <v>1.4612434920000001</v>
      </c>
      <c r="F51" s="17">
        <v>1.680244552631702</v>
      </c>
      <c r="G51" s="17">
        <v>26.910197453819684</v>
      </c>
      <c r="H51" s="17">
        <v>0.99269377978587547</v>
      </c>
      <c r="I51" s="17">
        <v>0.51180843390248321</v>
      </c>
      <c r="J51" s="17">
        <v>0.47806455533333331</v>
      </c>
      <c r="K51" s="17">
        <v>1.7796032749744524</v>
      </c>
      <c r="L51" s="17">
        <v>1.3896759433333332</v>
      </c>
      <c r="M51" s="17">
        <v>2.3688058467282183</v>
      </c>
      <c r="N51" s="17">
        <v>2.0355409638315103</v>
      </c>
      <c r="O51" s="17">
        <v>1.167320991</v>
      </c>
      <c r="P51" s="17">
        <v>1</v>
      </c>
      <c r="Q51" s="17">
        <v>1</v>
      </c>
      <c r="R51" s="17">
        <v>1</v>
      </c>
      <c r="S51" s="17">
        <v>1.7735600735972541</v>
      </c>
      <c r="T51" s="17">
        <v>0.12295162399776448</v>
      </c>
      <c r="U51" s="17">
        <v>2.010600188094303</v>
      </c>
      <c r="V51" s="17">
        <v>1.175575649652409</v>
      </c>
      <c r="W51" s="17">
        <v>1.126555799885099</v>
      </c>
      <c r="X51" s="17">
        <v>2.8719893553866918</v>
      </c>
      <c r="Y51" s="17">
        <v>0.17356303638461537</v>
      </c>
      <c r="Z51" s="17">
        <v>0.52648873252409967</v>
      </c>
      <c r="AA51" s="17">
        <v>0.93272303111111099</v>
      </c>
      <c r="AB51" s="17">
        <v>0.64437059114285711</v>
      </c>
      <c r="AC51" s="17">
        <v>1</v>
      </c>
      <c r="AD51" s="17">
        <v>1</v>
      </c>
      <c r="AE51" s="17">
        <v>1.3672274524156378</v>
      </c>
      <c r="AF51" s="17">
        <v>0.91304055622152946</v>
      </c>
      <c r="AG51" s="17">
        <v>1</v>
      </c>
      <c r="AH51" s="17">
        <v>0.58438275399574668</v>
      </c>
      <c r="AI51" s="17">
        <v>2.0562811707320257</v>
      </c>
      <c r="AJ51" s="17">
        <v>1.2710322453609766</v>
      </c>
      <c r="AK51" s="17">
        <v>0.86813849292389556</v>
      </c>
      <c r="AL51" s="17">
        <v>2.482517904991933</v>
      </c>
      <c r="AM51" s="17">
        <v>0.41213284416666668</v>
      </c>
      <c r="AN51" s="17">
        <v>0.32438262574999999</v>
      </c>
      <c r="AO51" s="17">
        <v>0.40040998636363639</v>
      </c>
      <c r="AP51" s="17">
        <v>0.56010242050000003</v>
      </c>
      <c r="AQ51" s="17">
        <v>0.68077602327044306</v>
      </c>
      <c r="AR51" s="17">
        <v>3.9732740113968421</v>
      </c>
      <c r="AS51" s="17">
        <v>0.416199606</v>
      </c>
      <c r="AT51" s="17">
        <v>9.6529657651309705E-2</v>
      </c>
      <c r="AU51" s="17">
        <v>0.7438909229289743</v>
      </c>
      <c r="AV51" s="17">
        <v>3.4536944470199344</v>
      </c>
      <c r="AW51" s="17">
        <v>0.89069431824157785</v>
      </c>
      <c r="AX51" s="17">
        <v>2.652575569253532</v>
      </c>
      <c r="AY51" s="17">
        <v>0.53536753874999998</v>
      </c>
      <c r="AZ51" s="17">
        <v>0.50145585309090912</v>
      </c>
      <c r="BA51" s="17">
        <v>1</v>
      </c>
      <c r="BB51" s="17">
        <v>0.7321905148336475</v>
      </c>
      <c r="BC51" s="17">
        <v>0.34749444069786994</v>
      </c>
      <c r="BD51" s="17">
        <v>1.7678566372840399</v>
      </c>
      <c r="BE51" s="17">
        <v>1</v>
      </c>
      <c r="BF51" s="17">
        <v>0.57418555452132414</v>
      </c>
      <c r="BG51" s="17">
        <v>4.8294492760612355</v>
      </c>
      <c r="BH51" s="17">
        <v>3.0292648398987576</v>
      </c>
      <c r="BI51" s="17">
        <v>3.1349439012271341</v>
      </c>
      <c r="BJ51" s="17">
        <v>4.6453119315469928</v>
      </c>
      <c r="BK51" s="17">
        <v>1.1439532582969616</v>
      </c>
      <c r="BL51" s="17">
        <v>0.794788567</v>
      </c>
      <c r="BM51" s="17">
        <v>0.34600477000000002</v>
      </c>
      <c r="BN51" s="17">
        <v>0.26890619035294117</v>
      </c>
      <c r="BO51" s="17">
        <v>0.65615646748300671</v>
      </c>
      <c r="BP51" s="17">
        <v>0.51684643043642631</v>
      </c>
      <c r="BQ51" s="17">
        <v>0.73943335196127469</v>
      </c>
      <c r="BR51" s="17">
        <v>3.7699434070704263</v>
      </c>
      <c r="BS51" s="17">
        <v>3.668622140341967</v>
      </c>
      <c r="BT51" s="17">
        <v>7.4508934908504161</v>
      </c>
      <c r="BU51" s="17">
        <v>0.38591632921462832</v>
      </c>
      <c r="BV51" s="17">
        <v>0.77530365299999993</v>
      </c>
      <c r="BW51" s="17">
        <v>0.47362799480000001</v>
      </c>
      <c r="BX51" s="17">
        <v>1.5714539626666666</v>
      </c>
      <c r="BY51" s="17">
        <v>0.55569997666666671</v>
      </c>
      <c r="BZ51" s="17">
        <v>1.6321573628108179</v>
      </c>
      <c r="CA51" s="17">
        <v>2.8715301560682764</v>
      </c>
      <c r="CB51" s="17">
        <v>0.43290714494176535</v>
      </c>
      <c r="CC51" s="17">
        <v>0.26584533449999997</v>
      </c>
      <c r="CD51" s="17">
        <v>0.42368870268628078</v>
      </c>
      <c r="CE51" s="17">
        <v>0.8968664573416486</v>
      </c>
      <c r="CF51" s="17">
        <v>1.7713444507107381</v>
      </c>
      <c r="CG51" s="17">
        <v>1.3609258911522741</v>
      </c>
      <c r="CH51" s="17">
        <v>1.7258607919575348</v>
      </c>
      <c r="CI51" s="17">
        <v>0.61450895554183871</v>
      </c>
      <c r="CJ51" s="17">
        <v>0.21071562561904761</v>
      </c>
      <c r="CK51" s="17">
        <v>0.32554146912499993</v>
      </c>
      <c r="CL51" s="17">
        <v>1.129801397</v>
      </c>
      <c r="CM51" s="17">
        <v>1.1618379705853197</v>
      </c>
      <c r="CN51" s="17">
        <v>0.75340834064027506</v>
      </c>
      <c r="CO51" s="17">
        <v>0.20856949252754892</v>
      </c>
      <c r="CP51" s="17">
        <v>0.61549431184438852</v>
      </c>
      <c r="CQ51" s="17">
        <v>0.97074457525488123</v>
      </c>
      <c r="CR51" s="92">
        <v>5.9928344515962806</v>
      </c>
      <c r="CS51" s="92">
        <v>0.67390825155235101</v>
      </c>
      <c r="CT51" s="92">
        <v>1.1376363636285285</v>
      </c>
      <c r="CU51" s="92">
        <v>0.40824979745174306</v>
      </c>
      <c r="CV51" s="30" t="s">
        <v>305</v>
      </c>
    </row>
    <row r="52" spans="1:100" x14ac:dyDescent="0.3">
      <c r="A52" s="66" t="s">
        <v>40</v>
      </c>
      <c r="B52" s="30" t="s">
        <v>264</v>
      </c>
      <c r="C52" s="17">
        <v>1</v>
      </c>
      <c r="D52" s="17">
        <v>1</v>
      </c>
      <c r="E52" s="17">
        <v>7.4247686640000001</v>
      </c>
      <c r="F52" s="17">
        <v>0.19840993264122467</v>
      </c>
      <c r="G52" s="17">
        <v>1</v>
      </c>
      <c r="H52" s="17">
        <v>0.34519237328638203</v>
      </c>
      <c r="I52" s="17">
        <v>0.10095928345051551</v>
      </c>
      <c r="J52" s="17">
        <v>0.11312512241269497</v>
      </c>
      <c r="K52" s="17">
        <v>0.11302995040001182</v>
      </c>
      <c r="L52" s="17">
        <v>0.36804421100168949</v>
      </c>
      <c r="M52" s="17">
        <v>1</v>
      </c>
      <c r="N52" s="17">
        <v>7.0695511850920267E-2</v>
      </c>
      <c r="O52" s="17">
        <v>1</v>
      </c>
      <c r="P52" s="17">
        <v>1</v>
      </c>
      <c r="Q52" s="17">
        <v>1</v>
      </c>
      <c r="R52" s="17">
        <v>1</v>
      </c>
      <c r="S52" s="17">
        <v>1</v>
      </c>
      <c r="T52" s="17">
        <v>1</v>
      </c>
      <c r="U52" s="17">
        <v>0.22065131645531219</v>
      </c>
      <c r="V52" s="17">
        <v>1</v>
      </c>
      <c r="W52" s="17">
        <v>1</v>
      </c>
      <c r="X52" s="17">
        <v>1</v>
      </c>
      <c r="Y52" s="17">
        <v>1</v>
      </c>
      <c r="Z52" s="17">
        <v>6.3721416622102678E-2</v>
      </c>
      <c r="AA52" s="17">
        <v>1</v>
      </c>
      <c r="AB52" s="17">
        <v>1</v>
      </c>
      <c r="AC52" s="17">
        <v>1</v>
      </c>
      <c r="AD52" s="17">
        <v>1</v>
      </c>
      <c r="AE52" s="17">
        <v>0.11531973822081767</v>
      </c>
      <c r="AF52" s="17">
        <v>1</v>
      </c>
      <c r="AG52" s="17">
        <v>1</v>
      </c>
      <c r="AH52" s="17">
        <v>1</v>
      </c>
      <c r="AI52" s="17">
        <v>1</v>
      </c>
      <c r="AJ52" s="17">
        <v>0.13094330706756202</v>
      </c>
      <c r="AK52" s="17">
        <v>1</v>
      </c>
      <c r="AL52" s="17">
        <v>1</v>
      </c>
      <c r="AM52" s="17">
        <v>1</v>
      </c>
      <c r="AN52" s="17">
        <v>1</v>
      </c>
      <c r="AO52" s="17">
        <v>1</v>
      </c>
      <c r="AP52" s="17">
        <v>1</v>
      </c>
      <c r="AQ52" s="17">
        <v>8.995944275319831E-2</v>
      </c>
      <c r="AR52" s="17">
        <v>0.14966645172927845</v>
      </c>
      <c r="AS52" s="17">
        <v>1</v>
      </c>
      <c r="AT52" s="17">
        <v>1</v>
      </c>
      <c r="AU52" s="17">
        <v>0.19450644107087625</v>
      </c>
      <c r="AV52" s="17">
        <v>1</v>
      </c>
      <c r="AW52" s="17">
        <v>0.30050489531324343</v>
      </c>
      <c r="AX52" s="17">
        <v>0.12365239691874355</v>
      </c>
      <c r="AY52" s="17">
        <v>1</v>
      </c>
      <c r="AZ52" s="17">
        <v>1</v>
      </c>
      <c r="BA52" s="17">
        <v>1</v>
      </c>
      <c r="BB52" s="17">
        <v>1</v>
      </c>
      <c r="BC52" s="17">
        <v>1</v>
      </c>
      <c r="BD52" s="17">
        <v>1</v>
      </c>
      <c r="BE52" s="17">
        <v>0.14180393078715084</v>
      </c>
      <c r="BF52" s="17">
        <v>1</v>
      </c>
      <c r="BG52" s="17">
        <v>1</v>
      </c>
      <c r="BH52" s="17">
        <v>0.1100717785464725</v>
      </c>
      <c r="BI52" s="17">
        <v>1</v>
      </c>
      <c r="BJ52" s="17">
        <v>0.11924713785058859</v>
      </c>
      <c r="BK52" s="17">
        <v>5.8615881314387226E-2</v>
      </c>
      <c r="BL52" s="17">
        <v>1</v>
      </c>
      <c r="BM52" s="17">
        <v>1</v>
      </c>
      <c r="BN52" s="17">
        <v>1</v>
      </c>
      <c r="BO52" s="17">
        <v>10.826175820000001</v>
      </c>
      <c r="BP52" s="17">
        <v>1</v>
      </c>
      <c r="BQ52" s="17">
        <v>14.199917356000004</v>
      </c>
      <c r="BR52" s="17">
        <v>1.2388319952853839</v>
      </c>
      <c r="BS52" s="17">
        <v>1</v>
      </c>
      <c r="BT52" s="17">
        <v>0.31397103922175579</v>
      </c>
      <c r="BU52" s="17">
        <v>1</v>
      </c>
      <c r="BV52" s="17">
        <v>1</v>
      </c>
      <c r="BW52" s="17">
        <v>1</v>
      </c>
      <c r="BX52" s="17">
        <v>1</v>
      </c>
      <c r="BY52" s="17">
        <v>1</v>
      </c>
      <c r="BZ52" s="17">
        <v>1</v>
      </c>
      <c r="CA52" s="17">
        <v>1</v>
      </c>
      <c r="CB52" s="17">
        <v>1</v>
      </c>
      <c r="CC52" s="17">
        <v>1</v>
      </c>
      <c r="CD52" s="17">
        <v>0.11883088724023887</v>
      </c>
      <c r="CE52" s="17">
        <v>3.9604820867892777E-2</v>
      </c>
      <c r="CF52" s="17">
        <v>1</v>
      </c>
      <c r="CG52" s="17">
        <v>8.0853248239999989</v>
      </c>
      <c r="CH52" s="17">
        <v>0.32187573204734199</v>
      </c>
      <c r="CI52" s="17">
        <v>1</v>
      </c>
      <c r="CJ52" s="17">
        <v>1</v>
      </c>
      <c r="CK52" s="17">
        <v>1</v>
      </c>
      <c r="CL52" s="17">
        <v>1</v>
      </c>
      <c r="CM52" s="17">
        <v>1</v>
      </c>
      <c r="CN52" s="17">
        <v>0.17158917681939406</v>
      </c>
      <c r="CO52" s="17">
        <v>0.11060011787203138</v>
      </c>
      <c r="CP52" s="17">
        <v>1</v>
      </c>
      <c r="CQ52" s="17">
        <v>1</v>
      </c>
      <c r="CR52" s="92">
        <v>24.610429663010045</v>
      </c>
      <c r="CS52" s="92">
        <v>0</v>
      </c>
      <c r="CT52" s="92">
        <v>3.5992660689956333</v>
      </c>
      <c r="CU52" s="92">
        <v>2.3372302481616813E-5</v>
      </c>
      <c r="CV52" s="30" t="s">
        <v>305</v>
      </c>
    </row>
    <row r="53" spans="1:100" x14ac:dyDescent="0.3">
      <c r="A53" s="66" t="s">
        <v>47</v>
      </c>
      <c r="B53" s="30" t="s">
        <v>231</v>
      </c>
      <c r="C53" s="17">
        <v>1.5252265679810835</v>
      </c>
      <c r="D53" s="17">
        <v>7.0052318862385332E-2</v>
      </c>
      <c r="E53" s="17">
        <v>3.9742369790568548E-2</v>
      </c>
      <c r="F53" s="17">
        <v>4.7269419109024637</v>
      </c>
      <c r="G53" s="17">
        <v>3.6380061660442453</v>
      </c>
      <c r="H53" s="17">
        <v>4.0570255623052258</v>
      </c>
      <c r="I53" s="17">
        <v>6.2987333399589716</v>
      </c>
      <c r="J53" s="17">
        <v>3.1721738621241595</v>
      </c>
      <c r="K53" s="17">
        <v>5.6680364307936344</v>
      </c>
      <c r="L53" s="17">
        <v>4.9558626800768675</v>
      </c>
      <c r="M53" s="17">
        <v>8.0899568098788261</v>
      </c>
      <c r="N53" s="17">
        <v>3.0004361138632913</v>
      </c>
      <c r="O53" s="17">
        <v>3.6012274394279049</v>
      </c>
      <c r="P53" s="17">
        <v>13.297557993536463</v>
      </c>
      <c r="Q53" s="17">
        <v>0.12360344709839818</v>
      </c>
      <c r="R53" s="17">
        <v>6.4725565110365952</v>
      </c>
      <c r="S53" s="17">
        <v>3.6117369092239411</v>
      </c>
      <c r="T53" s="17">
        <v>2.5299661091847683</v>
      </c>
      <c r="U53" s="17">
        <v>3.7196103479744593</v>
      </c>
      <c r="V53" s="17">
        <v>4.6123455054188423</v>
      </c>
      <c r="W53" s="17">
        <v>2.5640060685756985</v>
      </c>
      <c r="X53" s="17">
        <v>2.666847258573358</v>
      </c>
      <c r="Y53" s="17">
        <v>3.239168929433359</v>
      </c>
      <c r="Z53" s="17">
        <v>3.9506749929098475</v>
      </c>
      <c r="AA53" s="17">
        <v>5.9238675058661565</v>
      </c>
      <c r="AB53" s="17">
        <v>24.597129339872939</v>
      </c>
      <c r="AC53" s="17">
        <v>3.9223653033908748E-2</v>
      </c>
      <c r="AD53" s="17">
        <v>8.585122531141554</v>
      </c>
      <c r="AE53" s="17">
        <v>8.9643888824371611</v>
      </c>
      <c r="AF53" s="17">
        <v>2.7465293203585022</v>
      </c>
      <c r="AG53" s="17">
        <v>74.465990995217012</v>
      </c>
      <c r="AH53" s="17">
        <v>5.3037952628274692</v>
      </c>
      <c r="AI53" s="17">
        <v>2.371651767234876</v>
      </c>
      <c r="AJ53" s="17">
        <v>3.3034847509146128</v>
      </c>
      <c r="AK53" s="17">
        <v>2.1330411471707698</v>
      </c>
      <c r="AL53" s="17">
        <v>3.7664972790807894</v>
      </c>
      <c r="AM53" s="17">
        <v>2.2816641513291809</v>
      </c>
      <c r="AN53" s="17">
        <v>0.21984974628875451</v>
      </c>
      <c r="AO53" s="17">
        <v>1.8132839854472862</v>
      </c>
      <c r="AP53" s="17">
        <v>9.824222445319446</v>
      </c>
      <c r="AQ53" s="17">
        <v>3.3008437452626356</v>
      </c>
      <c r="AR53" s="17">
        <v>6.0746664138208208</v>
      </c>
      <c r="AS53" s="17">
        <v>3.6861169518480823</v>
      </c>
      <c r="AT53" s="17">
        <v>2.1881543667362782</v>
      </c>
      <c r="AU53" s="17">
        <v>3.0569845887529024</v>
      </c>
      <c r="AV53" s="17">
        <v>5.182337103284647</v>
      </c>
      <c r="AW53" s="17">
        <v>6.0883790089519678</v>
      </c>
      <c r="AX53" s="17">
        <v>5.3507868472254048</v>
      </c>
      <c r="AY53" s="17">
        <v>0.22715752609306722</v>
      </c>
      <c r="AZ53" s="17">
        <v>0.77201845497186439</v>
      </c>
      <c r="BA53" s="17">
        <v>1.9707857222693592</v>
      </c>
      <c r="BB53" s="17">
        <v>4.4529303269990113</v>
      </c>
      <c r="BC53" s="17">
        <v>4.3760055729743392</v>
      </c>
      <c r="BD53" s="17">
        <v>3.6111106039992671</v>
      </c>
      <c r="BE53" s="17">
        <v>82.078412274930287</v>
      </c>
      <c r="BF53" s="17">
        <v>3.692384230418535</v>
      </c>
      <c r="BG53" s="17">
        <v>3.5235960787015004</v>
      </c>
      <c r="BH53" s="17">
        <v>5.1034905184501262</v>
      </c>
      <c r="BI53" s="17">
        <v>1.7100228396495454</v>
      </c>
      <c r="BJ53" s="17">
        <v>5.1760407046771979</v>
      </c>
      <c r="BK53" s="17">
        <v>3.1964544275202513</v>
      </c>
      <c r="BL53" s="17">
        <v>0.18810560582543007</v>
      </c>
      <c r="BM53" s="17">
        <v>0.40107796048568162</v>
      </c>
      <c r="BN53" s="17">
        <v>4.2526996612716784E-2</v>
      </c>
      <c r="BO53" s="17">
        <v>2.8995293440762833</v>
      </c>
      <c r="BP53" s="17">
        <v>3.5440496808784738</v>
      </c>
      <c r="BQ53" s="17">
        <v>5.5868297703740755</v>
      </c>
      <c r="BR53" s="17">
        <v>4.4997575054559427</v>
      </c>
      <c r="BS53" s="17">
        <v>4.7973954092239275</v>
      </c>
      <c r="BT53" s="17">
        <v>4.8155901951043374</v>
      </c>
      <c r="BU53" s="17">
        <v>2.5545983096924858</v>
      </c>
      <c r="BV53" s="17">
        <v>12.555538769603226</v>
      </c>
      <c r="BW53" s="17">
        <v>6.1471919370967701E-2</v>
      </c>
      <c r="BX53" s="17">
        <v>4.3653380755084887</v>
      </c>
      <c r="BY53" s="17">
        <v>5.7214408073688432</v>
      </c>
      <c r="BZ53" s="17">
        <v>2.1966510942646567</v>
      </c>
      <c r="CA53" s="17">
        <v>2.5510126948385601</v>
      </c>
      <c r="CB53" s="17">
        <v>2.0319399932283195</v>
      </c>
      <c r="CC53" s="17">
        <v>3.5916730017856184</v>
      </c>
      <c r="CD53" s="17">
        <v>5.6586771271938048</v>
      </c>
      <c r="CE53" s="17">
        <v>4.5967316642798899</v>
      </c>
      <c r="CF53" s="17">
        <v>3.9146928642081016</v>
      </c>
      <c r="CG53" s="17">
        <v>3.0181481865541691</v>
      </c>
      <c r="CH53" s="17">
        <v>3.2693343199748681</v>
      </c>
      <c r="CI53" s="17">
        <v>0.87690876502503223</v>
      </c>
      <c r="CJ53" s="17">
        <v>13.214429098097487</v>
      </c>
      <c r="CK53" s="17">
        <v>3.7688542548548662</v>
      </c>
      <c r="CL53" s="17">
        <v>6.8502312511589665</v>
      </c>
      <c r="CM53" s="17">
        <v>2.7127842107369919</v>
      </c>
      <c r="CN53" s="17">
        <v>2.4597748682413241</v>
      </c>
      <c r="CO53" s="17">
        <v>2.9190853656302496</v>
      </c>
      <c r="CP53" s="17">
        <v>2.4759657544649269</v>
      </c>
      <c r="CQ53" s="17">
        <v>2.2101228694482189</v>
      </c>
      <c r="CR53" s="92">
        <v>2.6943478013028703</v>
      </c>
      <c r="CS53" s="92">
        <v>3.3698936253459779</v>
      </c>
      <c r="CT53" s="92">
        <v>3.5796180006010263</v>
      </c>
      <c r="CU53" s="92">
        <v>0</v>
      </c>
      <c r="CV53" s="30" t="s">
        <v>305</v>
      </c>
    </row>
    <row r="54" spans="1:100" x14ac:dyDescent="0.3">
      <c r="A54" s="66" t="s">
        <v>49</v>
      </c>
      <c r="B54" s="30" t="s">
        <v>231</v>
      </c>
      <c r="C54" s="17">
        <v>1.0427727773968374</v>
      </c>
      <c r="D54" s="17">
        <v>6.3844887595665885</v>
      </c>
      <c r="E54" s="17">
        <v>8.0413959459335</v>
      </c>
      <c r="F54" s="17">
        <v>3.5686482519879972</v>
      </c>
      <c r="G54" s="17">
        <v>2.9601841710630135</v>
      </c>
      <c r="H54" s="17">
        <v>3.4130995035884024</v>
      </c>
      <c r="I54" s="17">
        <v>4.0993352144770876</v>
      </c>
      <c r="J54" s="17">
        <v>2.7894883891082669</v>
      </c>
      <c r="K54" s="17">
        <v>3.7295035140612924</v>
      </c>
      <c r="L54" s="17">
        <v>3.1091455941474071</v>
      </c>
      <c r="M54" s="17">
        <v>5.1560332390323609</v>
      </c>
      <c r="N54" s="17">
        <v>3.1783140945787363</v>
      </c>
      <c r="O54" s="17">
        <v>6.2816704512060062E-2</v>
      </c>
      <c r="P54" s="17">
        <v>1.0464338377758387E-2</v>
      </c>
      <c r="Q54" s="17">
        <v>3.466925955198976E-2</v>
      </c>
      <c r="R54" s="17">
        <v>2.053962571414139</v>
      </c>
      <c r="S54" s="17">
        <v>2.2303320845035874</v>
      </c>
      <c r="T54" s="17">
        <v>1.8749140617933846</v>
      </c>
      <c r="U54" s="17">
        <v>2.4524968632925876</v>
      </c>
      <c r="V54" s="17">
        <v>2.5539389882895471</v>
      </c>
      <c r="W54" s="17">
        <v>2.1396896552919706</v>
      </c>
      <c r="X54" s="17">
        <v>2.0381247211176716</v>
      </c>
      <c r="Y54" s="17">
        <v>2.0088276626439918</v>
      </c>
      <c r="Z54" s="17">
        <v>1.8605398635413413</v>
      </c>
      <c r="AA54" s="17">
        <v>1.3885608684921507</v>
      </c>
      <c r="AB54" s="17">
        <v>3.0517530198353562</v>
      </c>
      <c r="AC54" s="17">
        <v>0.11540182214935132</v>
      </c>
      <c r="AD54" s="17">
        <v>2.6843838485765832</v>
      </c>
      <c r="AE54" s="17">
        <v>5.0136896290570689</v>
      </c>
      <c r="AF54" s="17">
        <v>1.6984463841655317</v>
      </c>
      <c r="AG54" s="17">
        <v>2.4985414108873467</v>
      </c>
      <c r="AH54" s="17">
        <v>3.2402902869125909</v>
      </c>
      <c r="AI54" s="17">
        <v>1.5836565137588967</v>
      </c>
      <c r="AJ54" s="17">
        <v>2.1407437558112639</v>
      </c>
      <c r="AK54" s="17">
        <v>2.3436778360430539</v>
      </c>
      <c r="AL54" s="17">
        <v>3.0612558279665953</v>
      </c>
      <c r="AM54" s="17">
        <v>0.76743134203838681</v>
      </c>
      <c r="AN54" s="17">
        <v>0.12837488711360273</v>
      </c>
      <c r="AO54" s="17">
        <v>1.728846230690166</v>
      </c>
      <c r="AP54" s="17">
        <v>2.2078981131653914</v>
      </c>
      <c r="AQ54" s="17">
        <v>2.3543905349809138</v>
      </c>
      <c r="AR54" s="17">
        <v>3.5277852855389793</v>
      </c>
      <c r="AS54" s="17">
        <v>2.2240538504531284</v>
      </c>
      <c r="AT54" s="17">
        <v>1.6318239503872598</v>
      </c>
      <c r="AU54" s="17">
        <v>2.3007310466484077</v>
      </c>
      <c r="AV54" s="17">
        <v>3.3335820130679297</v>
      </c>
      <c r="AW54" s="17">
        <v>3.3677323441324658</v>
      </c>
      <c r="AX54" s="17">
        <v>3.0953945515506467</v>
      </c>
      <c r="AY54" s="17">
        <v>0.51006242670897395</v>
      </c>
      <c r="AZ54" s="17">
        <v>1.4013366902082376</v>
      </c>
      <c r="BA54" s="17">
        <v>0.991817590465632</v>
      </c>
      <c r="BB54" s="17">
        <v>3.0271599306419348</v>
      </c>
      <c r="BC54" s="17">
        <v>2.6643982026999988</v>
      </c>
      <c r="BD54" s="17">
        <v>2.7392702638491513</v>
      </c>
      <c r="BE54" s="17">
        <v>1.1965051005487053</v>
      </c>
      <c r="BF54" s="17">
        <v>2.5537079755099645</v>
      </c>
      <c r="BG54" s="17">
        <v>2.5690668407076567</v>
      </c>
      <c r="BH54" s="17">
        <v>3.59296795600285</v>
      </c>
      <c r="BI54" s="17">
        <v>1.3202886581534146</v>
      </c>
      <c r="BJ54" s="17">
        <v>3.5307068223979368</v>
      </c>
      <c r="BK54" s="17">
        <v>2.3563777212924699</v>
      </c>
      <c r="BL54" s="17">
        <v>0.2237808069302529</v>
      </c>
      <c r="BM54" s="17">
        <v>1.161015148774341</v>
      </c>
      <c r="BN54" s="17">
        <v>6.9322448194495942E-2</v>
      </c>
      <c r="BO54" s="17">
        <v>2.259780247926388</v>
      </c>
      <c r="BP54" s="17">
        <v>2.6285686590742037</v>
      </c>
      <c r="BQ54" s="17">
        <v>3.051394965760192</v>
      </c>
      <c r="BR54" s="17">
        <v>3.3917752115084578</v>
      </c>
      <c r="BS54" s="17">
        <v>2.6601649210966585</v>
      </c>
      <c r="BT54" s="17">
        <v>2.7115770418091136</v>
      </c>
      <c r="BU54" s="17">
        <v>2.1458141459990703</v>
      </c>
      <c r="BV54" s="17">
        <v>1.2657316820905666E-2</v>
      </c>
      <c r="BW54" s="17">
        <v>3.0007881363436448</v>
      </c>
      <c r="BX54" s="17">
        <v>4.9965822356373355</v>
      </c>
      <c r="BY54" s="17">
        <v>3.6400809773896672</v>
      </c>
      <c r="BZ54" s="17">
        <v>1.7299167881875079</v>
      </c>
      <c r="CA54" s="17">
        <v>2.2620372713412253</v>
      </c>
      <c r="CB54" s="17">
        <v>1.6430978503136795</v>
      </c>
      <c r="CC54" s="17">
        <v>2.5894561895189661</v>
      </c>
      <c r="CD54" s="17">
        <v>3.4230233545360047</v>
      </c>
      <c r="CE54" s="17">
        <v>3.69984486310481</v>
      </c>
      <c r="CF54" s="17">
        <v>2.6007835189006858</v>
      </c>
      <c r="CG54" s="17">
        <v>2.0727948188319258</v>
      </c>
      <c r="CH54" s="17">
        <v>2.615863514084654</v>
      </c>
      <c r="CI54" s="17">
        <v>0.79874392018225548</v>
      </c>
      <c r="CJ54" s="17">
        <v>5.038970602802026</v>
      </c>
      <c r="CK54" s="17">
        <v>1.3432203462065369</v>
      </c>
      <c r="CL54" s="17">
        <v>2.1988762082972091</v>
      </c>
      <c r="CM54" s="17">
        <v>1.984694835078084</v>
      </c>
      <c r="CN54" s="17">
        <v>2.8106587495327808</v>
      </c>
      <c r="CO54" s="17">
        <v>1.9711237816963232</v>
      </c>
      <c r="CP54" s="17">
        <v>2.4353376356891996</v>
      </c>
      <c r="CQ54" s="17">
        <v>1.8426170178449122</v>
      </c>
      <c r="CR54" s="92">
        <v>2.1963028518293712</v>
      </c>
      <c r="CS54" s="92">
        <v>2.5657369340992231</v>
      </c>
      <c r="CT54" s="92">
        <v>2.2796234257486501</v>
      </c>
      <c r="CU54" s="92">
        <v>0</v>
      </c>
      <c r="CV54" s="30" t="s">
        <v>305</v>
      </c>
    </row>
    <row r="55" spans="1:100" x14ac:dyDescent="0.3">
      <c r="A55" s="66" t="s">
        <v>126</v>
      </c>
      <c r="B55" s="30" t="s">
        <v>258</v>
      </c>
      <c r="C55" s="17">
        <v>0.43564287558333331</v>
      </c>
      <c r="D55" s="17">
        <v>2.7258009980000004</v>
      </c>
      <c r="E55" s="17">
        <v>5.1928805505154642E-2</v>
      </c>
      <c r="F55" s="17">
        <v>2.0196533753933443</v>
      </c>
      <c r="G55" s="17">
        <v>2.6468735300000001</v>
      </c>
      <c r="H55" s="17">
        <v>2.3611930619192609</v>
      </c>
      <c r="I55" s="17">
        <v>4.2224195796954866</v>
      </c>
      <c r="J55" s="17">
        <v>0.90681748247044769</v>
      </c>
      <c r="K55" s="17">
        <v>5.4980709074385743</v>
      </c>
      <c r="L55" s="17">
        <v>5.4141792490677156</v>
      </c>
      <c r="M55" s="17">
        <v>0.88508652523469133</v>
      </c>
      <c r="N55" s="17">
        <v>0.62523884657997542</v>
      </c>
      <c r="O55" s="17">
        <v>1.0730414652</v>
      </c>
      <c r="P55" s="17">
        <v>1</v>
      </c>
      <c r="Q55" s="17">
        <v>2.7422202709999999</v>
      </c>
      <c r="R55" s="17">
        <v>0.43504068352868913</v>
      </c>
      <c r="S55" s="17">
        <v>2.0269257983968623</v>
      </c>
      <c r="T55" s="17">
        <v>1.1510968917391071</v>
      </c>
      <c r="U55" s="17">
        <v>11.309626058030453</v>
      </c>
      <c r="V55" s="17">
        <v>0.34074656511664025</v>
      </c>
      <c r="W55" s="17">
        <v>1.8024892798161585</v>
      </c>
      <c r="X55" s="17">
        <v>0.82056838725334025</v>
      </c>
      <c r="Y55" s="17">
        <v>0.82691866362476207</v>
      </c>
      <c r="Z55" s="17">
        <v>1.9724571469743775</v>
      </c>
      <c r="AA55" s="17">
        <v>1.6076080866666667</v>
      </c>
      <c r="AB55" s="17">
        <v>5.182865917</v>
      </c>
      <c r="AC55" s="17">
        <v>0.51981633449999998</v>
      </c>
      <c r="AD55" s="17">
        <v>1.3018355764999998</v>
      </c>
      <c r="AE55" s="17">
        <v>1.3598671867625816</v>
      </c>
      <c r="AF55" s="17">
        <v>0.4763689858547111</v>
      </c>
      <c r="AG55" s="17">
        <v>1.1497599061919435</v>
      </c>
      <c r="AH55" s="17">
        <v>0.16372897505864145</v>
      </c>
      <c r="AI55" s="17">
        <v>0.856008451164463</v>
      </c>
      <c r="AJ55" s="17">
        <v>0.16578681461230127</v>
      </c>
      <c r="AK55" s="17">
        <v>0.1370744988827203</v>
      </c>
      <c r="AL55" s="17">
        <v>2.9889734631709586</v>
      </c>
      <c r="AM55" s="17">
        <v>1.8942331816666667</v>
      </c>
      <c r="AN55" s="17">
        <v>0.54215205072727268</v>
      </c>
      <c r="AO55" s="17">
        <v>5.0609705249999992</v>
      </c>
      <c r="AP55" s="17">
        <v>1.2871633565</v>
      </c>
      <c r="AQ55" s="17">
        <v>2.4583578618099335</v>
      </c>
      <c r="AR55" s="17">
        <v>7.5170048864264567</v>
      </c>
      <c r="AS55" s="17">
        <v>0.10288559363592029</v>
      </c>
      <c r="AT55" s="17">
        <v>2.2008761944498616</v>
      </c>
      <c r="AU55" s="17">
        <v>4.4633455375738462</v>
      </c>
      <c r="AV55" s="17">
        <v>2.2613475545963859</v>
      </c>
      <c r="AW55" s="17">
        <v>13.84217809133296</v>
      </c>
      <c r="AX55" s="17">
        <v>4.6420072461936801</v>
      </c>
      <c r="AY55" s="17">
        <v>2.4606409575000003</v>
      </c>
      <c r="AZ55" s="17">
        <v>3.1690684280000001</v>
      </c>
      <c r="BA55" s="17">
        <v>42.700357315836129</v>
      </c>
      <c r="BB55" s="17">
        <v>9.0221119565189962</v>
      </c>
      <c r="BC55" s="17">
        <v>0.90731798400000008</v>
      </c>
      <c r="BD55" s="17">
        <v>1.0371425605399702</v>
      </c>
      <c r="BE55" s="17">
        <v>1.0451079071897116</v>
      </c>
      <c r="BF55" s="17">
        <v>3.508911722074759</v>
      </c>
      <c r="BG55" s="17">
        <v>2.683027375589575</v>
      </c>
      <c r="BH55" s="17">
        <v>5.1930254398264406</v>
      </c>
      <c r="BI55" s="17">
        <v>7.008040030349469</v>
      </c>
      <c r="BJ55" s="17">
        <v>0.87886228530897881</v>
      </c>
      <c r="BK55" s="17">
        <v>0.5719766291484808</v>
      </c>
      <c r="BL55" s="17">
        <v>1.0958953385999999</v>
      </c>
      <c r="BM55" s="17">
        <v>0.79514861000000003</v>
      </c>
      <c r="BN55" s="17">
        <v>0.23876093063636369</v>
      </c>
      <c r="BO55" s="17">
        <v>0.36373891132210157</v>
      </c>
      <c r="BP55" s="17">
        <v>7.1803696405063275E-2</v>
      </c>
      <c r="BQ55" s="17">
        <v>0.32231710213696574</v>
      </c>
      <c r="BR55" s="17">
        <v>4.8901262971791482E-2</v>
      </c>
      <c r="BS55" s="17">
        <v>2.6219807356263742</v>
      </c>
      <c r="BT55" s="17">
        <v>0.99345246544672206</v>
      </c>
      <c r="BU55" s="17">
        <v>5.065151820941999</v>
      </c>
      <c r="BV55" s="17">
        <v>1.33628567175</v>
      </c>
      <c r="BW55" s="17">
        <v>1.3605471455</v>
      </c>
      <c r="BX55" s="17">
        <v>0.338562737</v>
      </c>
      <c r="BY55" s="17">
        <v>27.182214398963865</v>
      </c>
      <c r="BZ55" s="17">
        <v>0.24935737487387491</v>
      </c>
      <c r="CA55" s="17">
        <v>1.3746518414770514</v>
      </c>
      <c r="CB55" s="17">
        <v>0.10822678623544135</v>
      </c>
      <c r="CC55" s="17">
        <v>2.3047115605607909</v>
      </c>
      <c r="CD55" s="17">
        <v>23.242351690218833</v>
      </c>
      <c r="CE55" s="17">
        <v>2.3378035617910263E-2</v>
      </c>
      <c r="CF55" s="17">
        <v>2.1087433937032594</v>
      </c>
      <c r="CG55" s="17">
        <v>0.52492855801587701</v>
      </c>
      <c r="CH55" s="17">
        <v>2.4162051087405487</v>
      </c>
      <c r="CI55" s="17">
        <v>5.0740696410000004</v>
      </c>
      <c r="CJ55" s="17">
        <v>0.39111899361538466</v>
      </c>
      <c r="CK55" s="17">
        <v>0.31499881731578944</v>
      </c>
      <c r="CL55" s="17">
        <v>1.8376322597912391</v>
      </c>
      <c r="CM55" s="17">
        <v>20.20013744313113</v>
      </c>
      <c r="CN55" s="17">
        <v>2.2955410378883379</v>
      </c>
      <c r="CO55" s="17">
        <v>0.95941966562672498</v>
      </c>
      <c r="CP55" s="17">
        <v>0.53855752286383995</v>
      </c>
      <c r="CQ55" s="17">
        <v>0.34614002558806561</v>
      </c>
      <c r="CR55" s="92">
        <v>3.9982129759564633</v>
      </c>
      <c r="CS55" s="92">
        <v>6.0427128013972693</v>
      </c>
      <c r="CT55" s="92">
        <v>1.4643700113566251</v>
      </c>
      <c r="CU55" s="92">
        <v>3.2275408799559702E-2</v>
      </c>
      <c r="CV55" s="30" t="s">
        <v>305</v>
      </c>
    </row>
    <row r="56" spans="1:100" x14ac:dyDescent="0.3">
      <c r="A56" s="66" t="s">
        <v>140</v>
      </c>
      <c r="B56" s="30" t="s">
        <v>242</v>
      </c>
      <c r="C56" s="17">
        <v>4.9760516780382869</v>
      </c>
      <c r="D56" s="17">
        <v>0.89245541800393136</v>
      </c>
      <c r="E56" s="17">
        <v>0.20666032291095648</v>
      </c>
      <c r="F56" s="17">
        <v>3.2469068618763823</v>
      </c>
      <c r="G56" s="17">
        <v>8.9700658179398971</v>
      </c>
      <c r="H56" s="17">
        <v>5.5839025112955492</v>
      </c>
      <c r="I56" s="17">
        <v>14.074731932318286</v>
      </c>
      <c r="J56" s="17">
        <v>10.466035766062088</v>
      </c>
      <c r="K56" s="17">
        <v>10.520595831466615</v>
      </c>
      <c r="L56" s="17">
        <v>5.3213647476551262</v>
      </c>
      <c r="M56" s="17">
        <v>16.581640927097528</v>
      </c>
      <c r="N56" s="17">
        <v>12.224429645243408</v>
      </c>
      <c r="O56" s="17">
        <v>0.80091298252876586</v>
      </c>
      <c r="P56" s="17">
        <v>6.9548352290000004</v>
      </c>
      <c r="Q56" s="17">
        <v>2.9363838244999996</v>
      </c>
      <c r="R56" s="17">
        <v>5.586539664</v>
      </c>
      <c r="S56" s="17">
        <v>16.722137836774113</v>
      </c>
      <c r="T56" s="17">
        <v>3.899322932500529</v>
      </c>
      <c r="U56" s="17">
        <v>7.7156782218118876</v>
      </c>
      <c r="V56" s="17">
        <v>8.2727339983100858</v>
      </c>
      <c r="W56" s="17">
        <v>4.6864721275220118</v>
      </c>
      <c r="X56" s="17">
        <v>5.020466799431726</v>
      </c>
      <c r="Y56" s="17">
        <v>5.0259472022907605</v>
      </c>
      <c r="Z56" s="17">
        <v>5.4846835922170794</v>
      </c>
      <c r="AA56" s="17">
        <v>14.227408283319575</v>
      </c>
      <c r="AB56" s="17">
        <v>2.7749199807499996</v>
      </c>
      <c r="AC56" s="17">
        <v>8.0089503992805761E-2</v>
      </c>
      <c r="AD56" s="17">
        <v>14.170955460057387</v>
      </c>
      <c r="AE56" s="17">
        <v>5.0004210548989052</v>
      </c>
      <c r="AF56" s="17">
        <v>1.3232471829297527</v>
      </c>
      <c r="AG56" s="17">
        <v>2.3008584051357839</v>
      </c>
      <c r="AH56" s="17">
        <v>7.4788470023869946</v>
      </c>
      <c r="AI56" s="17">
        <v>6.1822832584100098</v>
      </c>
      <c r="AJ56" s="17">
        <v>8.4432856298979182</v>
      </c>
      <c r="AK56" s="17">
        <v>2.8264375544267955</v>
      </c>
      <c r="AL56" s="17">
        <v>7.1735363116103015</v>
      </c>
      <c r="AM56" s="17">
        <v>212.19476607361375</v>
      </c>
      <c r="AN56" s="17">
        <v>0.15204599526190476</v>
      </c>
      <c r="AO56" s="17">
        <v>1.2042919416666666</v>
      </c>
      <c r="AP56" s="17">
        <v>1.1026410093999999</v>
      </c>
      <c r="AQ56" s="17">
        <v>4.293346408660919</v>
      </c>
      <c r="AR56" s="17">
        <v>11.352211461133834</v>
      </c>
      <c r="AS56" s="17">
        <v>9.9456073848056281</v>
      </c>
      <c r="AT56" s="17">
        <v>3.5123572144302595</v>
      </c>
      <c r="AU56" s="17">
        <v>7.8852437830471276</v>
      </c>
      <c r="AV56" s="17">
        <v>10.251442247503617</v>
      </c>
      <c r="AW56" s="17">
        <v>5.6818316644142373</v>
      </c>
      <c r="AX56" s="17">
        <v>6.3131298548234041</v>
      </c>
      <c r="AY56" s="17">
        <v>0.12853010835365855</v>
      </c>
      <c r="AZ56" s="17">
        <v>0.62355336747727519</v>
      </c>
      <c r="BA56" s="17">
        <v>2.1022680190000003</v>
      </c>
      <c r="BB56" s="17">
        <v>1.5685501832902304</v>
      </c>
      <c r="BC56" s="17">
        <v>4.4015962488396863</v>
      </c>
      <c r="BD56" s="17">
        <v>9.956568581183717</v>
      </c>
      <c r="BE56" s="17">
        <v>2.6352050349576621</v>
      </c>
      <c r="BF56" s="17">
        <v>6.433004823803727</v>
      </c>
      <c r="BG56" s="17">
        <v>1.8903147418926554</v>
      </c>
      <c r="BH56" s="17">
        <v>38.082186558727244</v>
      </c>
      <c r="BI56" s="17">
        <v>2.296752614988482</v>
      </c>
      <c r="BJ56" s="17">
        <v>6.6956830576152129</v>
      </c>
      <c r="BK56" s="17">
        <v>3.6225186512737113</v>
      </c>
      <c r="BL56" s="17">
        <v>0.98327930317838441</v>
      </c>
      <c r="BM56" s="17">
        <v>0.1254767382105263</v>
      </c>
      <c r="BN56" s="17">
        <v>2.8123310015</v>
      </c>
      <c r="BO56" s="17">
        <v>9.7603274538097278</v>
      </c>
      <c r="BP56" s="17">
        <v>5.8748210926273776</v>
      </c>
      <c r="BQ56" s="17">
        <v>10.284845713643177</v>
      </c>
      <c r="BR56" s="17">
        <v>13.627151948139229</v>
      </c>
      <c r="BS56" s="17">
        <v>2.6219807356263742</v>
      </c>
      <c r="BT56" s="17">
        <v>5.8035871068188607</v>
      </c>
      <c r="BU56" s="17">
        <v>27.689496621149576</v>
      </c>
      <c r="BV56" s="17">
        <v>9.7010284347457607E-2</v>
      </c>
      <c r="BW56" s="17">
        <v>7.4911205993009222</v>
      </c>
      <c r="BX56" s="17">
        <v>7.5495145208622159</v>
      </c>
      <c r="BY56" s="17">
        <v>4.1818791383021319</v>
      </c>
      <c r="BZ56" s="17">
        <v>3.5533425919527191</v>
      </c>
      <c r="CA56" s="17">
        <v>5.414885437157321</v>
      </c>
      <c r="CB56" s="17">
        <v>3.185446668882518</v>
      </c>
      <c r="CC56" s="17">
        <v>8.4506090553895667</v>
      </c>
      <c r="CD56" s="17">
        <v>14.768577636493212</v>
      </c>
      <c r="CE56" s="17">
        <v>12.834541554232745</v>
      </c>
      <c r="CF56" s="17">
        <v>5.7873290916078339</v>
      </c>
      <c r="CG56" s="17">
        <v>3.0620832550926154</v>
      </c>
      <c r="CH56" s="17">
        <v>7.2486153262216462</v>
      </c>
      <c r="CI56" s="17">
        <v>8.8335662359139295</v>
      </c>
      <c r="CJ56" s="17">
        <v>0.23671997658695648</v>
      </c>
      <c r="CK56" s="17">
        <v>5.6630757020714233</v>
      </c>
      <c r="CL56" s="17">
        <v>3.150226731070696</v>
      </c>
      <c r="CM56" s="17">
        <v>3.7706923227178106</v>
      </c>
      <c r="CN56" s="17">
        <v>22.649338240498277</v>
      </c>
      <c r="CO56" s="17">
        <v>5.6194580415279605</v>
      </c>
      <c r="CP56" s="17">
        <v>3.4122559329770965</v>
      </c>
      <c r="CQ56" s="17">
        <v>3.8829783010195258</v>
      </c>
      <c r="CR56" s="92">
        <v>7.6081648690771253</v>
      </c>
      <c r="CS56" s="92">
        <v>8.7226287820510198</v>
      </c>
      <c r="CT56" s="92">
        <v>4.9824137832206201</v>
      </c>
      <c r="CU56" s="92">
        <v>0</v>
      </c>
      <c r="CV56" s="30" t="s">
        <v>305</v>
      </c>
    </row>
    <row r="57" spans="1:100" x14ac:dyDescent="0.3">
      <c r="A57" s="66" t="s">
        <v>407</v>
      </c>
      <c r="B57" s="30" t="s">
        <v>249</v>
      </c>
      <c r="C57" s="17">
        <v>18.558700897112491</v>
      </c>
      <c r="D57" s="17">
        <v>1</v>
      </c>
      <c r="E57" s="17">
        <v>12.547233891022351</v>
      </c>
      <c r="F57" s="17">
        <v>3.3610271710806527</v>
      </c>
      <c r="G57" s="17">
        <v>2.6479809367678357</v>
      </c>
      <c r="H57" s="17">
        <v>3.5439167938355749</v>
      </c>
      <c r="I57" s="17">
        <v>68.098615671426657</v>
      </c>
      <c r="J57" s="17">
        <v>7.6629824448432462</v>
      </c>
      <c r="K57" s="17">
        <v>47.774706618363275</v>
      </c>
      <c r="L57" s="17">
        <v>3.5896008421318988</v>
      </c>
      <c r="M57" s="17">
        <v>2.6151037023513344</v>
      </c>
      <c r="N57" s="17">
        <v>8.7916279366221151</v>
      </c>
      <c r="O57" s="17">
        <v>6.2845361767768138</v>
      </c>
      <c r="P57" s="17">
        <v>5.2341815616441441</v>
      </c>
      <c r="Q57" s="17">
        <v>3.7159317340235658</v>
      </c>
      <c r="R57" s="17">
        <v>610.79711967427977</v>
      </c>
      <c r="S57" s="17">
        <v>2.1308707111351617</v>
      </c>
      <c r="T57" s="17">
        <v>0.53085194415251014</v>
      </c>
      <c r="U57" s="17">
        <v>32.253575465250734</v>
      </c>
      <c r="V57" s="17">
        <v>4.8324058325632624</v>
      </c>
      <c r="W57" s="17">
        <v>1.2414495702045067</v>
      </c>
      <c r="X57" s="17">
        <v>31.656692142486445</v>
      </c>
      <c r="Y57" s="17">
        <v>0.95427298187285337</v>
      </c>
      <c r="Z57" s="17">
        <v>2.3342014904392179</v>
      </c>
      <c r="AA57" s="17">
        <v>309.28714758051274</v>
      </c>
      <c r="AB57" s="17">
        <v>12.540249478059069</v>
      </c>
      <c r="AC57" s="17">
        <v>25.347006740999394</v>
      </c>
      <c r="AD57" s="17">
        <v>9.6613694826998469</v>
      </c>
      <c r="AE57" s="17">
        <v>5.5855038421339254</v>
      </c>
      <c r="AF57" s="17">
        <v>4.6049001965955405</v>
      </c>
      <c r="AG57" s="17">
        <v>1.0874946428682342</v>
      </c>
      <c r="AH57" s="17">
        <v>2.6860888212859764</v>
      </c>
      <c r="AI57" s="17">
        <v>1.5750102586901686</v>
      </c>
      <c r="AJ57" s="17">
        <v>1.163261154626698</v>
      </c>
      <c r="AK57" s="17">
        <v>2.2778414972230303</v>
      </c>
      <c r="AL57" s="17">
        <v>1.0997404472088932</v>
      </c>
      <c r="AM57" s="17">
        <v>26.524345759201747</v>
      </c>
      <c r="AN57" s="17">
        <v>0.85329182778322876</v>
      </c>
      <c r="AO57" s="17">
        <v>18.037213471403987</v>
      </c>
      <c r="AP57" s="17">
        <v>1</v>
      </c>
      <c r="AQ57" s="17">
        <v>3.7942812788198048</v>
      </c>
      <c r="AR57" s="17">
        <v>7.4894700699926569</v>
      </c>
      <c r="AS57" s="17">
        <v>1.3855949293681717</v>
      </c>
      <c r="AT57" s="17">
        <v>0.7046665008545604</v>
      </c>
      <c r="AU57" s="17">
        <v>2.1785377028634256</v>
      </c>
      <c r="AV57" s="17">
        <v>4.2474006242853859</v>
      </c>
      <c r="AW57" s="17">
        <v>6.1483399484398271</v>
      </c>
      <c r="AX57" s="17">
        <v>5.9471513125148041</v>
      </c>
      <c r="AY57" s="17">
        <v>2.9898409596333981</v>
      </c>
      <c r="AZ57" s="17">
        <v>1</v>
      </c>
      <c r="BA57" s="17">
        <v>38.387189910196113</v>
      </c>
      <c r="BB57" s="17">
        <v>7.4846914192863689</v>
      </c>
      <c r="BC57" s="17">
        <v>87.811967301234603</v>
      </c>
      <c r="BD57" s="17">
        <v>49.803206252544442</v>
      </c>
      <c r="BE57" s="17">
        <v>100.64369333764752</v>
      </c>
      <c r="BF57" s="17">
        <v>0.68397060978513036</v>
      </c>
      <c r="BG57" s="17">
        <v>1.5565298189395969</v>
      </c>
      <c r="BH57" s="17">
        <v>1.2678284765201269</v>
      </c>
      <c r="BI57" s="17">
        <v>2.0220826965039986</v>
      </c>
      <c r="BJ57" s="17">
        <v>0.89929809076639022</v>
      </c>
      <c r="BK57" s="17">
        <v>126.76720529673683</v>
      </c>
      <c r="BL57" s="17">
        <v>1.153714382395971</v>
      </c>
      <c r="BM57" s="17">
        <v>3.7268845599999989E-2</v>
      </c>
      <c r="BN57" s="17">
        <v>4.4508566738209696</v>
      </c>
      <c r="BO57" s="17">
        <v>73.036574164597951</v>
      </c>
      <c r="BP57" s="17">
        <v>33.241142539848319</v>
      </c>
      <c r="BQ57" s="17">
        <v>5.4828196416703001</v>
      </c>
      <c r="BR57" s="17">
        <v>2.2777121597527761</v>
      </c>
      <c r="BS57" s="17">
        <v>56.266405400320664</v>
      </c>
      <c r="BT57" s="17">
        <v>4.548565885857597</v>
      </c>
      <c r="BU57" s="17">
        <v>56.549182027118505</v>
      </c>
      <c r="BV57" s="17">
        <v>8.4492975871809559</v>
      </c>
      <c r="BW57" s="17">
        <v>14.865342648107125</v>
      </c>
      <c r="BX57" s="17">
        <v>36.122685644615956</v>
      </c>
      <c r="BY57" s="17">
        <v>3.2422797116582993</v>
      </c>
      <c r="BZ57" s="17">
        <v>2.7550948979967154</v>
      </c>
      <c r="CA57" s="17">
        <v>3.8104749372588538</v>
      </c>
      <c r="CB57" s="17">
        <v>0.39069303198605643</v>
      </c>
      <c r="CC57" s="17">
        <v>2.7856405311927173</v>
      </c>
      <c r="CD57" s="17">
        <v>53.156491257877185</v>
      </c>
      <c r="CE57" s="17">
        <v>73.004511065336715</v>
      </c>
      <c r="CF57" s="17">
        <v>90.254217250499494</v>
      </c>
      <c r="CG57" s="17">
        <v>62.314982980396543</v>
      </c>
      <c r="CH57" s="17">
        <v>9.5529590873353154</v>
      </c>
      <c r="CI57" s="17">
        <v>0.22981635735711023</v>
      </c>
      <c r="CJ57" s="17">
        <v>135.22027620403287</v>
      </c>
      <c r="CK57" s="17">
        <v>0.51191644764487454</v>
      </c>
      <c r="CL57" s="17">
        <v>142.06593466066323</v>
      </c>
      <c r="CM57" s="17">
        <v>2.6360463046355518</v>
      </c>
      <c r="CN57" s="17">
        <v>82.045161591481389</v>
      </c>
      <c r="CO57" s="17">
        <v>1.9388272409540075</v>
      </c>
      <c r="CP57" s="17">
        <v>79.587904354173688</v>
      </c>
      <c r="CQ57" s="17">
        <v>192.20742590046646</v>
      </c>
      <c r="CR57" s="92">
        <v>419.39262058076736</v>
      </c>
      <c r="CS57" s="92">
        <v>0.64356139977295601</v>
      </c>
      <c r="CT57" s="92">
        <v>8.1214926173080286</v>
      </c>
      <c r="CU57" s="92">
        <v>0</v>
      </c>
      <c r="CV57" s="30" t="s">
        <v>305</v>
      </c>
    </row>
    <row r="58" spans="1:100" x14ac:dyDescent="0.3">
      <c r="A58" s="66" t="s">
        <v>185</v>
      </c>
      <c r="B58" s="30" t="s">
        <v>249</v>
      </c>
      <c r="C58" s="17">
        <v>1.3262713071080732</v>
      </c>
      <c r="D58" s="17">
        <v>7.3998309483441965E-2</v>
      </c>
      <c r="E58" s="17">
        <v>1.4679215137129213</v>
      </c>
      <c r="F58" s="17">
        <v>4.059466630214394</v>
      </c>
      <c r="G58" s="17">
        <v>3.37473517270735</v>
      </c>
      <c r="H58" s="17">
        <v>3.9098217832418336</v>
      </c>
      <c r="I58" s="17">
        <v>4.1960408274742109</v>
      </c>
      <c r="J58" s="17">
        <v>3.578688936416718</v>
      </c>
      <c r="K58" s="17">
        <v>4.1513251578631563</v>
      </c>
      <c r="L58" s="17">
        <v>4.1704860123653473</v>
      </c>
      <c r="M58" s="17">
        <v>5.3915551577514469</v>
      </c>
      <c r="N58" s="17">
        <v>2.7680731988024805</v>
      </c>
      <c r="O58" s="17">
        <v>0.95951828869693545</v>
      </c>
      <c r="P58" s="17">
        <v>9.6336309003855565</v>
      </c>
      <c r="Q58" s="17">
        <v>0.10205207683508781</v>
      </c>
      <c r="R58" s="17">
        <v>4.7163495703516842</v>
      </c>
      <c r="S58" s="17">
        <v>5.208947509855288</v>
      </c>
      <c r="T58" s="17">
        <v>4.047039074861952</v>
      </c>
      <c r="U58" s="17">
        <v>3.2185164930469319</v>
      </c>
      <c r="V58" s="17">
        <v>3.1903705098130533</v>
      </c>
      <c r="W58" s="17">
        <v>3.2069738159603363</v>
      </c>
      <c r="X58" s="17">
        <v>2.8207595157916145</v>
      </c>
      <c r="Y58" s="17">
        <v>2.613285716088221</v>
      </c>
      <c r="Z58" s="17">
        <v>2.5952232505150334</v>
      </c>
      <c r="AA58" s="17">
        <v>1.1250107188886871</v>
      </c>
      <c r="AB58" s="17">
        <v>1.2068602926893137</v>
      </c>
      <c r="AC58" s="17">
        <v>4.7768111382535077</v>
      </c>
      <c r="AD58" s="17">
        <v>1.2614046876988518</v>
      </c>
      <c r="AE58" s="17">
        <v>9.2500338163182114</v>
      </c>
      <c r="AF58" s="17">
        <v>1.9990907441216368</v>
      </c>
      <c r="AG58" s="17">
        <v>466.27909702501654</v>
      </c>
      <c r="AH58" s="17">
        <v>4.7627249446207065</v>
      </c>
      <c r="AI58" s="17">
        <v>1.7960510098475666</v>
      </c>
      <c r="AJ58" s="17">
        <v>3.3886938459367157</v>
      </c>
      <c r="AK58" s="17">
        <v>2.0752416728744802</v>
      </c>
      <c r="AL58" s="17">
        <v>2.6378391552212936</v>
      </c>
      <c r="AM58" s="17">
        <v>4.7506290912003086</v>
      </c>
      <c r="AN58" s="17">
        <v>4.3555076614310642E-3</v>
      </c>
      <c r="AO58" s="17">
        <v>2.6185710684221246</v>
      </c>
      <c r="AP58" s="17">
        <v>2.8265668546807943</v>
      </c>
      <c r="AQ58" s="17">
        <v>2.311223807716555</v>
      </c>
      <c r="AR58" s="17">
        <v>4.9683267807849987</v>
      </c>
      <c r="AS58" s="17">
        <v>3.0747418787746281</v>
      </c>
      <c r="AT58" s="17">
        <v>1.7729710078971817</v>
      </c>
      <c r="AU58" s="17">
        <v>3.0085507100177251</v>
      </c>
      <c r="AV58" s="17">
        <v>3.1900760316380801</v>
      </c>
      <c r="AW58" s="17">
        <v>3.2550047967470381</v>
      </c>
      <c r="AX58" s="17">
        <v>3.0550884899367703</v>
      </c>
      <c r="AY58" s="17">
        <v>0.48256705605951844</v>
      </c>
      <c r="AZ58" s="17">
        <v>3.0573819547050922</v>
      </c>
      <c r="BA58" s="17">
        <v>4.3983200668672389</v>
      </c>
      <c r="BB58" s="17">
        <v>2.8730396777264939</v>
      </c>
      <c r="BC58" s="17">
        <v>2.172165910673256</v>
      </c>
      <c r="BD58" s="17">
        <v>3.216746800436832</v>
      </c>
      <c r="BE58" s="17">
        <v>613.35213607261085</v>
      </c>
      <c r="BF58" s="17">
        <v>3.0482545934331471</v>
      </c>
      <c r="BG58" s="17">
        <v>2.3878159895704667</v>
      </c>
      <c r="BH58" s="17">
        <v>4.6199928161147081</v>
      </c>
      <c r="BI58" s="17">
        <v>1.4111325239938326</v>
      </c>
      <c r="BJ58" s="17">
        <v>4.4358201041678047</v>
      </c>
      <c r="BK58" s="17">
        <v>2.4309914638221777</v>
      </c>
      <c r="BL58" s="17">
        <v>0.10462947845187161</v>
      </c>
      <c r="BM58" s="17">
        <v>3.4818398231155769</v>
      </c>
      <c r="BN58" s="17">
        <v>0.39779531522274875</v>
      </c>
      <c r="BO58" s="17">
        <v>3.5839276128360766</v>
      </c>
      <c r="BP58" s="17">
        <v>2.3820729765613877</v>
      </c>
      <c r="BQ58" s="17">
        <v>3.7357559378618523</v>
      </c>
      <c r="BR58" s="17">
        <v>3.5218692469675394</v>
      </c>
      <c r="BS58" s="17">
        <v>2.4104499921689189</v>
      </c>
      <c r="BT58" s="17">
        <v>2.3855776401359541</v>
      </c>
      <c r="BU58" s="17">
        <v>2.914740275373815</v>
      </c>
      <c r="BV58" s="17">
        <v>0.34824306985879716</v>
      </c>
      <c r="BW58" s="17">
        <v>2.0760147262460849</v>
      </c>
      <c r="BX58" s="17">
        <v>3.4617164672730878</v>
      </c>
      <c r="BY58" s="17">
        <v>4.7384601746948602</v>
      </c>
      <c r="BZ58" s="17">
        <v>1.7871022128177025</v>
      </c>
      <c r="CA58" s="17">
        <v>1.9295041774403932</v>
      </c>
      <c r="CB58" s="17">
        <v>3.1512416375149246</v>
      </c>
      <c r="CC58" s="17">
        <v>3.2595342351756069</v>
      </c>
      <c r="CD58" s="17">
        <v>3.1049905098336228</v>
      </c>
      <c r="CE58" s="17">
        <v>2.7578470575677132</v>
      </c>
      <c r="CF58" s="17">
        <v>3.2701546488370892</v>
      </c>
      <c r="CG58" s="17">
        <v>2.2317822450675022</v>
      </c>
      <c r="CH58" s="17">
        <v>2.3317379568250547</v>
      </c>
      <c r="CI58" s="17">
        <v>0.87184173278107668</v>
      </c>
      <c r="CJ58" s="17">
        <v>8.9452400615678798</v>
      </c>
      <c r="CK58" s="17">
        <v>2.5924365774015778</v>
      </c>
      <c r="CL58" s="17">
        <v>1.3228557961363656</v>
      </c>
      <c r="CM58" s="17">
        <v>2.9069909727831087</v>
      </c>
      <c r="CN58" s="17">
        <v>2.2358944630360047</v>
      </c>
      <c r="CO58" s="17">
        <v>2.7033559427924705</v>
      </c>
      <c r="CP58" s="17">
        <v>3.2181150074388176</v>
      </c>
      <c r="CQ58" s="17">
        <v>1.4934531926998154</v>
      </c>
      <c r="CR58" s="92">
        <v>2.1088066782086385</v>
      </c>
      <c r="CS58" s="92">
        <v>2.9814035021634586</v>
      </c>
      <c r="CT58" s="92">
        <v>2.8017276651871956</v>
      </c>
      <c r="CU58" s="92">
        <v>0</v>
      </c>
      <c r="CV58" s="30" t="s">
        <v>305</v>
      </c>
    </row>
    <row r="59" spans="1:100" x14ac:dyDescent="0.3">
      <c r="A59" s="66" t="s">
        <v>88</v>
      </c>
      <c r="B59" s="30" t="s">
        <v>238</v>
      </c>
      <c r="C59" s="17">
        <v>1.3862463894999999</v>
      </c>
      <c r="D59" s="17">
        <v>5.7824608239999984</v>
      </c>
      <c r="E59" s="17">
        <v>2.6713981979999999</v>
      </c>
      <c r="F59" s="17">
        <v>3.0613693269120175</v>
      </c>
      <c r="G59" s="17">
        <v>1.0416850627285039</v>
      </c>
      <c r="H59" s="17">
        <v>1.7868488036145758</v>
      </c>
      <c r="I59" s="17">
        <v>15.354253017074493</v>
      </c>
      <c r="J59" s="17">
        <v>1.3190072472297423</v>
      </c>
      <c r="K59" s="17">
        <v>4.4490081874361298</v>
      </c>
      <c r="L59" s="17">
        <v>3.1763184927863946</v>
      </c>
      <c r="M59" s="17">
        <v>2.3688058467282183</v>
      </c>
      <c r="N59" s="17">
        <v>2.2969118032616347</v>
      </c>
      <c r="O59" s="17">
        <v>0.56908228439999997</v>
      </c>
      <c r="P59" s="17">
        <v>1.7222846270000001</v>
      </c>
      <c r="Q59" s="17">
        <v>1.4543230869999999</v>
      </c>
      <c r="R59" s="17">
        <v>1.8445893760000001</v>
      </c>
      <c r="S59" s="17">
        <v>1.5925845558832481</v>
      </c>
      <c r="T59" s="17">
        <v>0.73770974398658662</v>
      </c>
      <c r="U59" s="17">
        <v>1.1058301034518665</v>
      </c>
      <c r="V59" s="17">
        <v>3.271167025119746</v>
      </c>
      <c r="W59" s="17">
        <v>3.1543562396782785</v>
      </c>
      <c r="X59" s="17">
        <v>1.6411367745066807</v>
      </c>
      <c r="Y59" s="17">
        <v>4.8863375577826842</v>
      </c>
      <c r="Z59" s="17">
        <v>0.67691408467384262</v>
      </c>
      <c r="AA59" s="17">
        <v>0.6018261694117647</v>
      </c>
      <c r="AB59" s="17">
        <v>1.8324716993333334</v>
      </c>
      <c r="AC59" s="17">
        <v>0.61262676999999999</v>
      </c>
      <c r="AD59" s="17">
        <v>1.3808442409999999</v>
      </c>
      <c r="AE59" s="17">
        <v>2.0916907392353372</v>
      </c>
      <c r="AF59" s="17">
        <v>2.7788190841524809</v>
      </c>
      <c r="AG59" s="17">
        <v>2.1679466892370152</v>
      </c>
      <c r="AH59" s="17">
        <v>2.3792726412683969</v>
      </c>
      <c r="AI59" s="17">
        <v>1.3910137331422521</v>
      </c>
      <c r="AJ59" s="17">
        <v>1.498002289175437</v>
      </c>
      <c r="AK59" s="17">
        <v>2.010425983613231</v>
      </c>
      <c r="AL59" s="17">
        <v>0.56932827869923019</v>
      </c>
      <c r="AM59" s="17">
        <v>1.205516746</v>
      </c>
      <c r="AN59" s="17">
        <v>1.0542681753333334</v>
      </c>
      <c r="AO59" s="17">
        <v>0.48801107727272719</v>
      </c>
      <c r="AP59" s="17">
        <v>19.264592487402968</v>
      </c>
      <c r="AQ59" s="17">
        <v>0.93864572905470189</v>
      </c>
      <c r="AR59" s="17">
        <v>4.7249745000394867</v>
      </c>
      <c r="AS59" s="17">
        <v>1.9107324532385199</v>
      </c>
      <c r="AT59" s="17">
        <v>0.83842902645709005</v>
      </c>
      <c r="AU59" s="17">
        <v>4.7113091785501719</v>
      </c>
      <c r="AV59" s="17">
        <v>1.8090780436771086</v>
      </c>
      <c r="AW59" s="17">
        <v>1.6161654512111612</v>
      </c>
      <c r="AX59" s="17">
        <v>6.9630108692905202</v>
      </c>
      <c r="AY59" s="17">
        <v>0.86999258499999998</v>
      </c>
      <c r="AZ59" s="17">
        <v>2.2409332213333335</v>
      </c>
      <c r="BA59" s="17">
        <v>1.561807191</v>
      </c>
      <c r="BB59" s="17">
        <v>6.9346429155989124</v>
      </c>
      <c r="BC59" s="17">
        <v>5.2819154986076233</v>
      </c>
      <c r="BD59" s="17">
        <v>2.9817848615524141</v>
      </c>
      <c r="BE59" s="17">
        <v>1.7735567169953153</v>
      </c>
      <c r="BF59" s="17">
        <v>14.035646888299032</v>
      </c>
      <c r="BG59" s="17">
        <v>3.6891626414356669</v>
      </c>
      <c r="BH59" s="17">
        <v>1.4425070666184561</v>
      </c>
      <c r="BI59" s="17">
        <v>2.8551274197720069</v>
      </c>
      <c r="BJ59" s="17">
        <v>4.0652361421235232</v>
      </c>
      <c r="BK59" s="17">
        <v>0.85796494372272136</v>
      </c>
      <c r="BL59" s="17">
        <v>2.906013621</v>
      </c>
      <c r="BM59" s="17">
        <v>0.65598270888888877</v>
      </c>
      <c r="BN59" s="17">
        <v>0.46429419633333346</v>
      </c>
      <c r="BO59" s="17">
        <v>3.1689374850031578</v>
      </c>
      <c r="BP59" s="17">
        <v>1.3018069466617488</v>
      </c>
      <c r="BQ59" s="17">
        <v>1.6115855106848289</v>
      </c>
      <c r="BR59" s="17">
        <v>4.9553279811415365</v>
      </c>
      <c r="BS59" s="17">
        <v>1.6023215606605616</v>
      </c>
      <c r="BT59" s="17">
        <v>3.1045389545210069</v>
      </c>
      <c r="BU59" s="17">
        <v>0.81042429135071958</v>
      </c>
      <c r="BV59" s="17">
        <v>1.8898468260000001</v>
      </c>
      <c r="BW59" s="17">
        <v>0.82463944400000011</v>
      </c>
      <c r="BX59" s="17">
        <v>1.9152542826666668</v>
      </c>
      <c r="BY59" s="17">
        <v>0.87078236999999992</v>
      </c>
      <c r="BZ59" s="17">
        <v>1.3465298243189248</v>
      </c>
      <c r="CA59" s="17">
        <v>1.804961812385774</v>
      </c>
      <c r="CB59" s="17">
        <v>1.6666925080257968</v>
      </c>
      <c r="CC59" s="17">
        <v>3.8411859342679855</v>
      </c>
      <c r="CD59" s="17">
        <v>3.1474017913838006</v>
      </c>
      <c r="CE59" s="17">
        <v>1.756692390717258</v>
      </c>
      <c r="CF59" s="17">
        <v>1.4761203755922818</v>
      </c>
      <c r="CG59" s="17">
        <v>1.6247788700491432</v>
      </c>
      <c r="CH59" s="17">
        <v>2.2148546830121698</v>
      </c>
      <c r="CI59" s="17">
        <v>1.0764031908</v>
      </c>
      <c r="CJ59" s="17">
        <v>1.7977096993333332</v>
      </c>
      <c r="CK59" s="17">
        <v>3.1741035129999995</v>
      </c>
      <c r="CL59" s="17">
        <v>2.4501763463883188</v>
      </c>
      <c r="CM59" s="17">
        <v>2.2444597159034578</v>
      </c>
      <c r="CN59" s="17">
        <v>3.672865660621341</v>
      </c>
      <c r="CO59" s="17">
        <v>0.73801512740517317</v>
      </c>
      <c r="CP59" s="17">
        <v>0.98735545858370666</v>
      </c>
      <c r="CQ59" s="17">
        <v>2.080166946974745</v>
      </c>
      <c r="CR59" s="92">
        <v>2.3141157608033689</v>
      </c>
      <c r="CS59" s="92">
        <v>2.2526771435150836</v>
      </c>
      <c r="CT59" s="92">
        <v>2.042458273834888</v>
      </c>
      <c r="CU59" s="92">
        <v>1.5332179970073412E-13</v>
      </c>
      <c r="CV59" s="30" t="s">
        <v>305</v>
      </c>
    </row>
    <row r="60" spans="1:100" x14ac:dyDescent="0.3">
      <c r="A60" s="66" t="s">
        <v>138</v>
      </c>
      <c r="B60" s="30" t="s">
        <v>242</v>
      </c>
      <c r="C60" s="17">
        <v>2.4928424510104512</v>
      </c>
      <c r="D60" s="17">
        <v>4.0001223182039514</v>
      </c>
      <c r="E60" s="17">
        <v>2.3469311119225327</v>
      </c>
      <c r="F60" s="17">
        <v>3.3504694796630954</v>
      </c>
      <c r="G60" s="17">
        <v>1.9284983879111983</v>
      </c>
      <c r="H60" s="17">
        <v>3.8872552097865172</v>
      </c>
      <c r="I60" s="17">
        <v>4.2672352928163875</v>
      </c>
      <c r="J60" s="17">
        <v>2.8719888787273828</v>
      </c>
      <c r="K60" s="17">
        <v>4.0204506640749376</v>
      </c>
      <c r="L60" s="17">
        <v>3.8165762014714146</v>
      </c>
      <c r="M60" s="17">
        <v>3.5046857452990121</v>
      </c>
      <c r="N60" s="17">
        <v>2.9193267149846283</v>
      </c>
      <c r="O60" s="17">
        <v>1.7223172987123017</v>
      </c>
      <c r="P60" s="17">
        <v>20.921331594924705</v>
      </c>
      <c r="Q60" s="17">
        <v>0.10858219484685679</v>
      </c>
      <c r="R60" s="17">
        <v>1.7507734824935048</v>
      </c>
      <c r="S60" s="17">
        <v>3.1000041622540246</v>
      </c>
      <c r="T60" s="17">
        <v>1.574330291636179</v>
      </c>
      <c r="U60" s="17">
        <v>2.7253632916105488</v>
      </c>
      <c r="V60" s="17">
        <v>2.1008542150856333</v>
      </c>
      <c r="W60" s="17">
        <v>1.6705659503997219</v>
      </c>
      <c r="X60" s="17">
        <v>2.1738384942606586</v>
      </c>
      <c r="Y60" s="17">
        <v>1.7626293566523006</v>
      </c>
      <c r="Z60" s="17">
        <v>2.5965932625459009</v>
      </c>
      <c r="AA60" s="17">
        <v>2.6227293047533538</v>
      </c>
      <c r="AB60" s="17">
        <v>0.72299649078273009</v>
      </c>
      <c r="AC60" s="17">
        <v>4.8635763947554445</v>
      </c>
      <c r="AD60" s="17">
        <v>4.4076444508749875</v>
      </c>
      <c r="AE60" s="17">
        <v>5.2168058817033343</v>
      </c>
      <c r="AF60" s="17">
        <v>1.7548183665806969</v>
      </c>
      <c r="AG60" s="17">
        <v>2.2573752435295171</v>
      </c>
      <c r="AH60" s="17">
        <v>3.3781182312348506</v>
      </c>
      <c r="AI60" s="17">
        <v>1.6327980881444391</v>
      </c>
      <c r="AJ60" s="17">
        <v>2.1151596160681612</v>
      </c>
      <c r="AK60" s="17">
        <v>2.080994584743272</v>
      </c>
      <c r="AL60" s="17">
        <v>2.2731409380980567</v>
      </c>
      <c r="AM60" s="17">
        <v>3.663389055719759</v>
      </c>
      <c r="AN60" s="17">
        <v>0.42399593927116946</v>
      </c>
      <c r="AO60" s="17">
        <v>1.2685239649074491</v>
      </c>
      <c r="AP60" s="17">
        <v>4.0217319368031959</v>
      </c>
      <c r="AQ60" s="17">
        <v>3.0176706416122516</v>
      </c>
      <c r="AR60" s="17">
        <v>3.4735170931234358</v>
      </c>
      <c r="AS60" s="17">
        <v>2.2229420479284117</v>
      </c>
      <c r="AT60" s="17">
        <v>1.7546848930693657</v>
      </c>
      <c r="AU60" s="17">
        <v>2.6319389506674868</v>
      </c>
      <c r="AV60" s="17">
        <v>3.3995313422234958</v>
      </c>
      <c r="AW60" s="17">
        <v>3.6850128787246437</v>
      </c>
      <c r="AX60" s="17">
        <v>2.4353499679867676</v>
      </c>
      <c r="AY60" s="17">
        <v>0.68661576754923304</v>
      </c>
      <c r="AZ60" s="17">
        <v>6.2551731509137731</v>
      </c>
      <c r="BA60" s="17">
        <v>0.69658005409194301</v>
      </c>
      <c r="BB60" s="17">
        <v>2.6759011713100933</v>
      </c>
      <c r="BC60" s="17">
        <v>2.2418577909202142</v>
      </c>
      <c r="BD60" s="17">
        <v>2.8343827510647115</v>
      </c>
      <c r="BE60" s="17">
        <v>1.3315796656754872</v>
      </c>
      <c r="BF60" s="17">
        <v>2.5157460650664647</v>
      </c>
      <c r="BG60" s="17">
        <v>2.1160709120600125</v>
      </c>
      <c r="BH60" s="17">
        <v>3.1151214729219401</v>
      </c>
      <c r="BI60" s="17">
        <v>1.4469398797594688</v>
      </c>
      <c r="BJ60" s="17">
        <v>2.9970077381472104</v>
      </c>
      <c r="BK60" s="17">
        <v>1.4857698626407585</v>
      </c>
      <c r="BL60" s="17">
        <v>6.7389858784811366E-2</v>
      </c>
      <c r="BM60" s="17">
        <v>2.7380897802926438</v>
      </c>
      <c r="BN60" s="17">
        <v>0.21466745943942447</v>
      </c>
      <c r="BO60" s="17">
        <v>1.7811030937479821</v>
      </c>
      <c r="BP60" s="17">
        <v>1.6253488158796645</v>
      </c>
      <c r="BQ60" s="17">
        <v>2.795762292653579</v>
      </c>
      <c r="BR60" s="17">
        <v>2.5214058516905529</v>
      </c>
      <c r="BS60" s="17">
        <v>1.9331289920653609</v>
      </c>
      <c r="BT60" s="17">
        <v>2.1624802504739424</v>
      </c>
      <c r="BU60" s="17">
        <v>3.0113591824344379</v>
      </c>
      <c r="BV60" s="17">
        <v>3.2181772027904301</v>
      </c>
      <c r="BW60" s="17">
        <v>1.0530903852521607E-2</v>
      </c>
      <c r="BX60" s="17">
        <v>3.1105580784652185</v>
      </c>
      <c r="BY60" s="17">
        <v>2.9912459474531361</v>
      </c>
      <c r="BZ60" s="17">
        <v>1.7212585460043861</v>
      </c>
      <c r="CA60" s="17">
        <v>1.9248333220633049</v>
      </c>
      <c r="CB60" s="17">
        <v>1.4569819415821008</v>
      </c>
      <c r="CC60" s="17">
        <v>2.1669111683000546</v>
      </c>
      <c r="CD60" s="17">
        <v>2.9410466424487733</v>
      </c>
      <c r="CE60" s="17">
        <v>2.5631057075665056</v>
      </c>
      <c r="CF60" s="17">
        <v>2.3459770254948746</v>
      </c>
      <c r="CG60" s="17">
        <v>1.6626155174135686</v>
      </c>
      <c r="CH60" s="17">
        <v>2.2803542190924877</v>
      </c>
      <c r="CI60" s="17">
        <v>0.69819375322577382</v>
      </c>
      <c r="CJ60" s="17">
        <v>2.7361604770596646</v>
      </c>
      <c r="CK60" s="17">
        <v>1.1480273018103844</v>
      </c>
      <c r="CL60" s="17">
        <v>1.412011615646396</v>
      </c>
      <c r="CM60" s="17">
        <v>1.9214253268855772</v>
      </c>
      <c r="CN60" s="17">
        <v>1.9040950715661562</v>
      </c>
      <c r="CO60" s="17">
        <v>1.784842171249718</v>
      </c>
      <c r="CP60" s="17">
        <v>2.5043319071970083</v>
      </c>
      <c r="CQ60" s="17">
        <v>1.5832204787847599</v>
      </c>
      <c r="CR60" s="92">
        <v>2.4960965293112971</v>
      </c>
      <c r="CS60" s="92">
        <v>2.07463703725927</v>
      </c>
      <c r="CT60" s="92">
        <v>2.437073362855978</v>
      </c>
      <c r="CU60" s="92">
        <v>0</v>
      </c>
      <c r="CV60" s="30" t="s">
        <v>305</v>
      </c>
    </row>
    <row r="61" spans="1:100" x14ac:dyDescent="0.3">
      <c r="A61" s="66" t="s">
        <v>25</v>
      </c>
      <c r="B61" s="30" t="s">
        <v>254</v>
      </c>
      <c r="C61" s="17">
        <v>7.6416176462686586E-2</v>
      </c>
      <c r="D61" s="17">
        <v>0.11123235924999998</v>
      </c>
      <c r="E61" s="17">
        <v>5.8037592070588277E-2</v>
      </c>
      <c r="F61" s="17">
        <v>1.3762734912652708</v>
      </c>
      <c r="G61" s="17">
        <v>0.8865404789178758</v>
      </c>
      <c r="H61" s="17">
        <v>2.4122458848796779</v>
      </c>
      <c r="I61" s="17">
        <v>2.2566099131154935</v>
      </c>
      <c r="J61" s="17">
        <v>1.3919851072199125</v>
      </c>
      <c r="K61" s="17">
        <v>2.4179392323022459</v>
      </c>
      <c r="L61" s="17">
        <v>1.4175305670286393</v>
      </c>
      <c r="M61" s="17">
        <v>1.8753046286598392</v>
      </c>
      <c r="N61" s="17">
        <v>1.2672616845581428</v>
      </c>
      <c r="O61" s="17">
        <v>9.2184923052631582E-2</v>
      </c>
      <c r="P61" s="17">
        <v>0.13828235647826084</v>
      </c>
      <c r="Q61" s="17">
        <v>8.9521907300000009E-2</v>
      </c>
      <c r="R61" s="17">
        <v>9.2900479418181817E-2</v>
      </c>
      <c r="S61" s="17">
        <v>1.0788476023725238</v>
      </c>
      <c r="T61" s="17">
        <v>0.62951231486855408</v>
      </c>
      <c r="U61" s="17">
        <v>1.2374061451727436</v>
      </c>
      <c r="V61" s="17">
        <v>1.3685494696929545</v>
      </c>
      <c r="W61" s="17">
        <v>2.1329456477824542</v>
      </c>
      <c r="X61" s="17">
        <v>1.3413137099333448</v>
      </c>
      <c r="Y61" s="17">
        <v>0.93477761974973106</v>
      </c>
      <c r="Z61" s="17">
        <v>0.86715791239263473</v>
      </c>
      <c r="AA61" s="17">
        <v>6.8953943649635044E-2</v>
      </c>
      <c r="AB61" s="17">
        <v>9.5772836094339647E-2</v>
      </c>
      <c r="AC61" s="17">
        <v>5.9893437705882339E-2</v>
      </c>
      <c r="AD61" s="17">
        <v>7.3912055565217391E-2</v>
      </c>
      <c r="AE61" s="17">
        <v>2.2995606263643156</v>
      </c>
      <c r="AF61" s="17">
        <v>1.3973490251738194</v>
      </c>
      <c r="AG61" s="17">
        <v>9.7272229337252529</v>
      </c>
      <c r="AH61" s="17">
        <v>1.8931846822995844</v>
      </c>
      <c r="AI61" s="17">
        <v>1.8890309956252802</v>
      </c>
      <c r="AJ61" s="17">
        <v>1.4506346278576363</v>
      </c>
      <c r="AK61" s="17">
        <v>1.1215186272222577</v>
      </c>
      <c r="AL61" s="17">
        <v>1.238289006170826</v>
      </c>
      <c r="AM61" s="17">
        <v>0.10500913216981132</v>
      </c>
      <c r="AN61" s="17">
        <v>8.5892080323529393E-2</v>
      </c>
      <c r="AO61" s="17">
        <v>6.6980800337837834E-2</v>
      </c>
      <c r="AP61" s="17">
        <v>0.71645178672159782</v>
      </c>
      <c r="AQ61" s="17">
        <v>1.0129619141433703</v>
      </c>
      <c r="AR61" s="17">
        <v>2.0076472678033386</v>
      </c>
      <c r="AS61" s="17">
        <v>1.2899089351369115</v>
      </c>
      <c r="AT61" s="17">
        <v>1.2157220883627808</v>
      </c>
      <c r="AU61" s="17">
        <v>4.9769845081676634</v>
      </c>
      <c r="AV61" s="17">
        <v>1.2319488518291959</v>
      </c>
      <c r="AW61" s="17">
        <v>1.6732582524767732</v>
      </c>
      <c r="AX61" s="17">
        <v>1.5636234934547133</v>
      </c>
      <c r="AY61" s="17">
        <v>1.4792941333377794</v>
      </c>
      <c r="AZ61" s="17">
        <v>0.10345669640000001</v>
      </c>
      <c r="BA61" s="17">
        <v>20.703203547072061</v>
      </c>
      <c r="BB61" s="17">
        <v>0.58506562900756875</v>
      </c>
      <c r="BC61" s="17">
        <v>1.1800023986251083</v>
      </c>
      <c r="BD61" s="17">
        <v>1.8322851902872797</v>
      </c>
      <c r="BE61" s="17">
        <v>12.165157629764277</v>
      </c>
      <c r="BF61" s="17">
        <v>0.88819327965017336</v>
      </c>
      <c r="BG61" s="17">
        <v>0.89434245852985839</v>
      </c>
      <c r="BH61" s="17">
        <v>1.9041093279363617</v>
      </c>
      <c r="BI61" s="17">
        <v>1.3122050262588516</v>
      </c>
      <c r="BJ61" s="17">
        <v>1.9704438712410492</v>
      </c>
      <c r="BK61" s="17">
        <v>0.7854007445023915</v>
      </c>
      <c r="BL61" s="17">
        <v>0.16261978718181819</v>
      </c>
      <c r="BM61" s="17">
        <v>0.11598363893617018</v>
      </c>
      <c r="BN61" s="17">
        <v>7.5652846852941172E-2</v>
      </c>
      <c r="BO61" s="17">
        <v>1.5353324084644508</v>
      </c>
      <c r="BP61" s="17">
        <v>0.94589123835292965</v>
      </c>
      <c r="BQ61" s="17">
        <v>1.4032956852472613</v>
      </c>
      <c r="BR61" s="17">
        <v>1.8908488349092698</v>
      </c>
      <c r="BS61" s="17">
        <v>1.5096252720273065</v>
      </c>
      <c r="BT61" s="17">
        <v>1.7643281490174025</v>
      </c>
      <c r="BU61" s="17">
        <v>2.1707793518322851</v>
      </c>
      <c r="BV61" s="17">
        <v>6.3154737054310572E-2</v>
      </c>
      <c r="BW61" s="17">
        <v>11.513268167455585</v>
      </c>
      <c r="BX61" s="17">
        <v>0.16094284815364188</v>
      </c>
      <c r="BY61" s="17">
        <v>3.4558584545691242</v>
      </c>
      <c r="BZ61" s="17">
        <v>1.2954419719057408</v>
      </c>
      <c r="CA61" s="17">
        <v>1.1130597843045604</v>
      </c>
      <c r="CB61" s="17">
        <v>0.94916135514530764</v>
      </c>
      <c r="CC61" s="17">
        <v>1.3510378113632215</v>
      </c>
      <c r="CD61" s="17">
        <v>1.1114950382159576</v>
      </c>
      <c r="CE61" s="17">
        <v>0.9778468001560402</v>
      </c>
      <c r="CF61" s="17">
        <v>1.4359538347598388</v>
      </c>
      <c r="CG61" s="17">
        <v>1.6883667070686097</v>
      </c>
      <c r="CH61" s="17">
        <v>1.3474990029514597</v>
      </c>
      <c r="CI61" s="17">
        <v>0.54360407605624184</v>
      </c>
      <c r="CJ61" s="17">
        <v>0.53015448304701474</v>
      </c>
      <c r="CK61" s="17">
        <v>3.8820330613069647</v>
      </c>
      <c r="CL61" s="17">
        <v>0.95284635692879072</v>
      </c>
      <c r="CM61" s="17">
        <v>1.6010479306778007</v>
      </c>
      <c r="CN61" s="17">
        <v>1.0967584958799839</v>
      </c>
      <c r="CO61" s="17">
        <v>1.4312654028201965</v>
      </c>
      <c r="CP61" s="17">
        <v>1.6386878473463846</v>
      </c>
      <c r="CQ61" s="17">
        <v>0.84412571761294009</v>
      </c>
      <c r="CR61" s="92">
        <v>2.0203349837832469</v>
      </c>
      <c r="CS61" s="92">
        <v>1.58432427173464</v>
      </c>
      <c r="CT61" s="92">
        <v>1.2316937510125074</v>
      </c>
      <c r="CU61" s="92">
        <v>5.0501129826694857E-2</v>
      </c>
      <c r="CV61" s="30" t="s">
        <v>305</v>
      </c>
    </row>
    <row r="62" spans="1:100" x14ac:dyDescent="0.3">
      <c r="A62" s="66" t="s">
        <v>131</v>
      </c>
      <c r="B62" s="30" t="s">
        <v>241</v>
      </c>
      <c r="C62" s="17">
        <v>2.1766128552156934</v>
      </c>
      <c r="D62" s="17">
        <v>0.14079449342555664</v>
      </c>
      <c r="E62" s="17">
        <v>0.14418162063555096</v>
      </c>
      <c r="F62" s="17">
        <v>8.2411862190973011</v>
      </c>
      <c r="G62" s="17">
        <v>5.2626797439929645</v>
      </c>
      <c r="H62" s="17">
        <v>5.0177631709666439</v>
      </c>
      <c r="I62" s="17">
        <v>9.6133929288320363</v>
      </c>
      <c r="J62" s="17">
        <v>5.2197680162883131</v>
      </c>
      <c r="K62" s="17">
        <v>6.5455271141183609</v>
      </c>
      <c r="L62" s="17">
        <v>10.675487554632342</v>
      </c>
      <c r="M62" s="17">
        <v>12.622187676044565</v>
      </c>
      <c r="N62" s="17">
        <v>5.4764332346284332</v>
      </c>
      <c r="O62" s="17">
        <v>8.5659142516445561E-2</v>
      </c>
      <c r="P62" s="17">
        <v>58.085868040796313</v>
      </c>
      <c r="Q62" s="17">
        <v>8.7473208715789563E-2</v>
      </c>
      <c r="R62" s="17">
        <v>7.7347674468556589</v>
      </c>
      <c r="S62" s="17">
        <v>6.1711498830171951</v>
      </c>
      <c r="T62" s="17">
        <v>3.089326003698341</v>
      </c>
      <c r="U62" s="17">
        <v>6.2646738772077581</v>
      </c>
      <c r="V62" s="17">
        <v>7.7422714870240767</v>
      </c>
      <c r="W62" s="17">
        <v>4.0954518330516798</v>
      </c>
      <c r="X62" s="17">
        <v>5.0644455150792131</v>
      </c>
      <c r="Y62" s="17">
        <v>3.7607949755072227</v>
      </c>
      <c r="Z62" s="17">
        <v>3.5118857353842201</v>
      </c>
      <c r="AA62" s="17">
        <v>3.927812102756937</v>
      </c>
      <c r="AB62" s="17">
        <v>0.16954183443529758</v>
      </c>
      <c r="AC62" s="17">
        <v>9.3818075100480485</v>
      </c>
      <c r="AD62" s="17">
        <v>7.4308203420805103</v>
      </c>
      <c r="AE62" s="17">
        <v>15.699580175524899</v>
      </c>
      <c r="AF62" s="17">
        <v>2.1908370750419559</v>
      </c>
      <c r="AG62" s="17">
        <v>166.30557871096485</v>
      </c>
      <c r="AH62" s="17">
        <v>7.1139296442743865</v>
      </c>
      <c r="AI62" s="17">
        <v>3.0327884453883813</v>
      </c>
      <c r="AJ62" s="17">
        <v>4.0008070966429941</v>
      </c>
      <c r="AK62" s="17">
        <v>4.0470784782234546</v>
      </c>
      <c r="AL62" s="17">
        <v>4.3410104952719806</v>
      </c>
      <c r="AM62" s="17">
        <v>3.9539397405021224</v>
      </c>
      <c r="AN62" s="17">
        <v>0.3792408123481017</v>
      </c>
      <c r="AO62" s="17">
        <v>4.9197113646689195</v>
      </c>
      <c r="AP62" s="17">
        <v>11.316264118474471</v>
      </c>
      <c r="AQ62" s="17">
        <v>3.8104546858053983</v>
      </c>
      <c r="AR62" s="17">
        <v>12.437336575604713</v>
      </c>
      <c r="AS62" s="17">
        <v>6.1892114921608332</v>
      </c>
      <c r="AT62" s="17">
        <v>2.9345015925998155</v>
      </c>
      <c r="AU62" s="17">
        <v>4.824019924448498</v>
      </c>
      <c r="AV62" s="17">
        <v>7.5577599262708972</v>
      </c>
      <c r="AW62" s="17">
        <v>9.09093066306278</v>
      </c>
      <c r="AX62" s="17">
        <v>9.8410553619306054</v>
      </c>
      <c r="AY62" s="17">
        <v>0.18719462798410161</v>
      </c>
      <c r="AZ62" s="17">
        <v>19.23503608150239</v>
      </c>
      <c r="BA62" s="17">
        <v>0.26036803241363488</v>
      </c>
      <c r="BB62" s="17">
        <v>6.2824562604413945</v>
      </c>
      <c r="BC62" s="17">
        <v>5.2948613699277454</v>
      </c>
      <c r="BD62" s="17">
        <v>5.7462493888876391</v>
      </c>
      <c r="BE62" s="17">
        <v>169.6247314661785</v>
      </c>
      <c r="BF62" s="17">
        <v>5.1251377273940415</v>
      </c>
      <c r="BG62" s="17">
        <v>3.8144606201055389</v>
      </c>
      <c r="BH62" s="17">
        <v>9.096449562095982</v>
      </c>
      <c r="BI62" s="17">
        <v>1.3284501573392578</v>
      </c>
      <c r="BJ62" s="17">
        <v>11.837011119712608</v>
      </c>
      <c r="BK62" s="17">
        <v>4.4074489447691372</v>
      </c>
      <c r="BL62" s="17">
        <v>5.5117961836956539E-2</v>
      </c>
      <c r="BM62" s="17">
        <v>10.294334319132503</v>
      </c>
      <c r="BN62" s="17">
        <v>0.32145075977595883</v>
      </c>
      <c r="BO62" s="17">
        <v>7.627818934489957</v>
      </c>
      <c r="BP62" s="17">
        <v>6.7623274876365995</v>
      </c>
      <c r="BQ62" s="17">
        <v>10.174476524123563</v>
      </c>
      <c r="BR62" s="17">
        <v>8.1904943382562294</v>
      </c>
      <c r="BS62" s="17">
        <v>6.9919486283369929</v>
      </c>
      <c r="BT62" s="17">
        <v>5.9236030626492795</v>
      </c>
      <c r="BU62" s="17">
        <v>6.9182561456768727</v>
      </c>
      <c r="BV62" s="17">
        <v>3.5249155565196593</v>
      </c>
      <c r="BW62" s="17">
        <v>12.592016883958149</v>
      </c>
      <c r="BX62" s="17">
        <v>12.961634021532268</v>
      </c>
      <c r="BY62" s="17">
        <v>6.3872862021147547</v>
      </c>
      <c r="BZ62" s="17">
        <v>3.5378749352406169</v>
      </c>
      <c r="CA62" s="17">
        <v>4.5550414241703967</v>
      </c>
      <c r="CB62" s="17">
        <v>2.9720740527732739</v>
      </c>
      <c r="CC62" s="17">
        <v>6.4285507994258539</v>
      </c>
      <c r="CD62" s="17">
        <v>7.2329714244300778</v>
      </c>
      <c r="CE62" s="17">
        <v>5.3101538046396177</v>
      </c>
      <c r="CF62" s="17">
        <v>5.5857405654407124</v>
      </c>
      <c r="CG62" s="17">
        <v>5.1141108441890175</v>
      </c>
      <c r="CH62" s="17">
        <v>4.4744539050750882</v>
      </c>
      <c r="CI62" s="17">
        <v>1.1009952120124604</v>
      </c>
      <c r="CJ62" s="17">
        <v>32.173622256884052</v>
      </c>
      <c r="CK62" s="17">
        <v>10.208162447946989</v>
      </c>
      <c r="CL62" s="17">
        <v>2.3060483260125366</v>
      </c>
      <c r="CM62" s="17">
        <v>4.3342772312853404</v>
      </c>
      <c r="CN62" s="17">
        <v>4.3756979783945571</v>
      </c>
      <c r="CO62" s="17">
        <v>4.3575612399400967</v>
      </c>
      <c r="CP62" s="17">
        <v>4.0550213486218532</v>
      </c>
      <c r="CQ62" s="17">
        <v>3.3036629899803218</v>
      </c>
      <c r="CR62" s="92">
        <v>4.5770208670216155</v>
      </c>
      <c r="CS62" s="92">
        <v>6.1215668985771936</v>
      </c>
      <c r="CT62" s="92">
        <v>5.2425004748146113</v>
      </c>
      <c r="CU62" s="92">
        <v>0</v>
      </c>
      <c r="CV62" s="30" t="s">
        <v>305</v>
      </c>
    </row>
    <row r="63" spans="1:100" x14ac:dyDescent="0.3">
      <c r="A63" s="66" t="s">
        <v>174</v>
      </c>
      <c r="B63" s="30" t="s">
        <v>248</v>
      </c>
      <c r="C63" s="17">
        <v>3.9531286877126433</v>
      </c>
      <c r="D63" s="17">
        <v>3.1905581653631297E-2</v>
      </c>
      <c r="E63" s="17">
        <v>0.36596098848815201</v>
      </c>
      <c r="F63" s="17">
        <v>3.7892596734950126</v>
      </c>
      <c r="G63" s="17">
        <v>1.0505883538629357</v>
      </c>
      <c r="H63" s="17">
        <v>3.8197905562299623</v>
      </c>
      <c r="I63" s="17">
        <v>3.0304446744225975</v>
      </c>
      <c r="J63" s="17">
        <v>3.5678064884083183</v>
      </c>
      <c r="K63" s="17">
        <v>2.7188383367665225</v>
      </c>
      <c r="L63" s="17">
        <v>3.4973981776067289</v>
      </c>
      <c r="M63" s="17">
        <v>2.4764788397613198</v>
      </c>
      <c r="N63" s="17">
        <v>4.0548834068752875</v>
      </c>
      <c r="O63" s="17">
        <v>3.0882373879120878E-2</v>
      </c>
      <c r="P63" s="17">
        <v>3.5561645315876409</v>
      </c>
      <c r="Q63" s="17">
        <v>0.13667688861842114</v>
      </c>
      <c r="R63" s="17">
        <v>2.2086680856071914</v>
      </c>
      <c r="S63" s="17">
        <v>4.3023449038087218</v>
      </c>
      <c r="T63" s="17">
        <v>1.737290479345035</v>
      </c>
      <c r="U63" s="17">
        <v>1.709830813018155</v>
      </c>
      <c r="V63" s="17">
        <v>2.5512799157183936</v>
      </c>
      <c r="W63" s="17">
        <v>1.7825722711994043</v>
      </c>
      <c r="X63" s="17">
        <v>2.6292557748641063</v>
      </c>
      <c r="Y63" s="17">
        <v>1.3985783943164662</v>
      </c>
      <c r="Z63" s="17">
        <v>2.2844256868842301</v>
      </c>
      <c r="AA63" s="17">
        <v>0.25330697240331596</v>
      </c>
      <c r="AB63" s="17">
        <v>1.8467929105442173E-2</v>
      </c>
      <c r="AC63" s="17">
        <v>2.8965940132978714E-2</v>
      </c>
      <c r="AD63" s="17">
        <v>3.2200221482348859</v>
      </c>
      <c r="AE63" s="17">
        <v>5.7046111070054639</v>
      </c>
      <c r="AF63" s="17">
        <v>1.577717795031629</v>
      </c>
      <c r="AG63" s="17">
        <v>52.053705209351612</v>
      </c>
      <c r="AH63" s="17">
        <v>2.4768838265512039</v>
      </c>
      <c r="AI63" s="17">
        <v>1.8269202323505025</v>
      </c>
      <c r="AJ63" s="17">
        <v>2.5552260672271725</v>
      </c>
      <c r="AK63" s="17">
        <v>1.4258854388026885</v>
      </c>
      <c r="AL63" s="17">
        <v>2.2309451415832728</v>
      </c>
      <c r="AM63" s="17">
        <v>1.0452944141557339</v>
      </c>
      <c r="AN63" s="17">
        <v>0.21365679568907137</v>
      </c>
      <c r="AO63" s="17">
        <v>1.2370074311681487</v>
      </c>
      <c r="AP63" s="17">
        <v>1.1794648461675294</v>
      </c>
      <c r="AQ63" s="17">
        <v>2.3294835950454491</v>
      </c>
      <c r="AR63" s="17">
        <v>3.3228808662370337</v>
      </c>
      <c r="AS63" s="17">
        <v>3.2774895292267412</v>
      </c>
      <c r="AT63" s="17">
        <v>1.8921922837528864</v>
      </c>
      <c r="AU63" s="17">
        <v>2.4235360385016369</v>
      </c>
      <c r="AV63" s="17">
        <v>2.3937909037809888</v>
      </c>
      <c r="AW63" s="17">
        <v>2.5475150332650505</v>
      </c>
      <c r="AX63" s="17">
        <v>2.4961212617257038</v>
      </c>
      <c r="AY63" s="17">
        <v>0.44678496844824273</v>
      </c>
      <c r="AZ63" s="17">
        <v>3.3600803221573394</v>
      </c>
      <c r="BA63" s="17">
        <v>0.49193960041285872</v>
      </c>
      <c r="BB63" s="17">
        <v>2.4002677531380745</v>
      </c>
      <c r="BC63" s="17">
        <v>2.0587466091163811</v>
      </c>
      <c r="BD63" s="17">
        <v>2.5688250493374132</v>
      </c>
      <c r="BE63" s="17">
        <v>73.424904848261789</v>
      </c>
      <c r="BF63" s="17">
        <v>1.3033100681991958</v>
      </c>
      <c r="BG63" s="17">
        <v>1.6071153910830187</v>
      </c>
      <c r="BH63" s="17">
        <v>2.0927800934750298</v>
      </c>
      <c r="BI63" s="17">
        <v>0.9240230558534861</v>
      </c>
      <c r="BJ63" s="17">
        <v>2.0446379102619394</v>
      </c>
      <c r="BK63" s="17">
        <v>2.549895811763331</v>
      </c>
      <c r="BL63" s="17">
        <v>0.12650376999955823</v>
      </c>
      <c r="BM63" s="17">
        <v>3.2038377307692309E-2</v>
      </c>
      <c r="BN63" s="17">
        <v>3.5049501617834385E-2</v>
      </c>
      <c r="BO63" s="17">
        <v>2.8550617722028444</v>
      </c>
      <c r="BP63" s="17">
        <v>1.6261377244178907</v>
      </c>
      <c r="BQ63" s="17">
        <v>2.9375790582161274</v>
      </c>
      <c r="BR63" s="17">
        <v>2.0770008545491012</v>
      </c>
      <c r="BS63" s="17">
        <v>1.4249895302317255</v>
      </c>
      <c r="BT63" s="17">
        <v>1.9057565859435874</v>
      </c>
      <c r="BU63" s="17">
        <v>2.2982181396512957</v>
      </c>
      <c r="BV63" s="17">
        <v>4.09384351596914</v>
      </c>
      <c r="BW63" s="17">
        <v>4.4493068776903767E-2</v>
      </c>
      <c r="BX63" s="17">
        <v>0.96235569716485314</v>
      </c>
      <c r="BY63" s="17">
        <v>1.9347979779482269</v>
      </c>
      <c r="BZ63" s="17">
        <v>1.2992831638165068</v>
      </c>
      <c r="CA63" s="17">
        <v>1.9388783339498781</v>
      </c>
      <c r="CB63" s="17">
        <v>1.809005674598942</v>
      </c>
      <c r="CC63" s="17">
        <v>2.1028030691441408</v>
      </c>
      <c r="CD63" s="17">
        <v>2.3093362256307182</v>
      </c>
      <c r="CE63" s="17">
        <v>3.2898980808601674</v>
      </c>
      <c r="CF63" s="17">
        <v>2.9105865606916597</v>
      </c>
      <c r="CG63" s="17">
        <v>1.3774721025948546</v>
      </c>
      <c r="CH63" s="17">
        <v>2.648160799179641</v>
      </c>
      <c r="CI63" s="17">
        <v>24.623565882610087</v>
      </c>
      <c r="CJ63" s="17">
        <v>0.64220885582136289</v>
      </c>
      <c r="CK63" s="17">
        <v>1.4326550583394748</v>
      </c>
      <c r="CL63" s="17">
        <v>1.1308506214099927</v>
      </c>
      <c r="CM63" s="17">
        <v>1.5028121576049251</v>
      </c>
      <c r="CN63" s="17">
        <v>1.0162078902904894</v>
      </c>
      <c r="CO63" s="17">
        <v>1.8065668171907474</v>
      </c>
      <c r="CP63" s="17">
        <v>1.2354007692933962</v>
      </c>
      <c r="CQ63" s="17">
        <v>0.87582732789662565</v>
      </c>
      <c r="CR63" s="92">
        <v>1.655516349538275</v>
      </c>
      <c r="CS63" s="92">
        <v>2.1720461511205604</v>
      </c>
      <c r="CT63" s="92">
        <v>1.8773243729461766</v>
      </c>
      <c r="CU63" s="92">
        <v>1.7621970549441812E-10</v>
      </c>
      <c r="CV63" s="30" t="s">
        <v>305</v>
      </c>
    </row>
    <row r="64" spans="1:100" x14ac:dyDescent="0.3">
      <c r="A64" s="66" t="s">
        <v>14</v>
      </c>
      <c r="B64" s="30" t="s">
        <v>228</v>
      </c>
      <c r="C64" s="17">
        <v>1</v>
      </c>
      <c r="D64" s="17">
        <v>1</v>
      </c>
      <c r="E64" s="17">
        <v>6.8413368959999987</v>
      </c>
      <c r="F64" s="17">
        <v>7.8983770559999984</v>
      </c>
      <c r="G64" s="17">
        <v>1</v>
      </c>
      <c r="H64" s="17">
        <v>0.12487683597470753</v>
      </c>
      <c r="I64" s="17">
        <v>1</v>
      </c>
      <c r="J64" s="17">
        <v>0.12277247514181495</v>
      </c>
      <c r="K64" s="17">
        <v>1</v>
      </c>
      <c r="L64" s="17">
        <v>1</v>
      </c>
      <c r="M64" s="17">
        <v>0.13033312675915051</v>
      </c>
      <c r="N64" s="17">
        <v>7.6724451529795457E-2</v>
      </c>
      <c r="O64" s="17">
        <v>1</v>
      </c>
      <c r="P64" s="17">
        <v>1</v>
      </c>
      <c r="Q64" s="17">
        <v>1</v>
      </c>
      <c r="R64" s="17">
        <v>1</v>
      </c>
      <c r="S64" s="17">
        <v>1</v>
      </c>
      <c r="T64" s="17">
        <v>9.4169109036678633E-2</v>
      </c>
      <c r="U64" s="17">
        <v>1</v>
      </c>
      <c r="V64" s="17">
        <v>1</v>
      </c>
      <c r="W64" s="17">
        <v>0.13149495226855262</v>
      </c>
      <c r="X64" s="17">
        <v>1</v>
      </c>
      <c r="Y64" s="17">
        <v>1</v>
      </c>
      <c r="Z64" s="17">
        <v>1</v>
      </c>
      <c r="AA64" s="17">
        <v>1</v>
      </c>
      <c r="AB64" s="17">
        <v>1</v>
      </c>
      <c r="AC64" s="17">
        <v>1</v>
      </c>
      <c r="AD64" s="17">
        <v>7.0725664640000003</v>
      </c>
      <c r="AE64" s="17">
        <v>0.12515424860647148</v>
      </c>
      <c r="AF64" s="17">
        <v>0.7939483097578518</v>
      </c>
      <c r="AG64" s="17">
        <v>0.12093394206900404</v>
      </c>
      <c r="AH64" s="17">
        <v>0.36164784999080174</v>
      </c>
      <c r="AI64" s="17">
        <v>1</v>
      </c>
      <c r="AJ64" s="17">
        <v>0.14211020124505272</v>
      </c>
      <c r="AK64" s="17">
        <v>8.8072421064070969E-2</v>
      </c>
      <c r="AL64" s="17">
        <v>0.79705959017892225</v>
      </c>
      <c r="AM64" s="17">
        <v>1</v>
      </c>
      <c r="AN64" s="17">
        <v>1</v>
      </c>
      <c r="AO64" s="17">
        <v>1</v>
      </c>
      <c r="AP64" s="17">
        <v>1</v>
      </c>
      <c r="AQ64" s="17">
        <v>9.7631217660889308E-2</v>
      </c>
      <c r="AR64" s="17">
        <v>1</v>
      </c>
      <c r="AS64" s="17">
        <v>1</v>
      </c>
      <c r="AT64" s="17">
        <v>1</v>
      </c>
      <c r="AU64" s="17">
        <v>1</v>
      </c>
      <c r="AV64" s="17">
        <v>1</v>
      </c>
      <c r="AW64" s="17">
        <v>8.1533016280958839E-2</v>
      </c>
      <c r="AX64" s="17">
        <v>0.92840144923873613</v>
      </c>
      <c r="AY64" s="17">
        <v>6.6840417600000004</v>
      </c>
      <c r="AZ64" s="17">
        <v>1</v>
      </c>
      <c r="BA64" s="17">
        <v>7.9994432640000008</v>
      </c>
      <c r="BB64" s="17">
        <v>1</v>
      </c>
      <c r="BC64" s="17">
        <v>0.17859108583711658</v>
      </c>
      <c r="BD64" s="17">
        <v>0.11160234196353946</v>
      </c>
      <c r="BE64" s="17">
        <v>0.15389702301549432</v>
      </c>
      <c r="BF64" s="17">
        <v>1</v>
      </c>
      <c r="BG64" s="17">
        <v>1</v>
      </c>
      <c r="BH64" s="17">
        <v>1</v>
      </c>
      <c r="BI64" s="17">
        <v>1</v>
      </c>
      <c r="BJ64" s="17">
        <v>1</v>
      </c>
      <c r="BK64" s="17">
        <v>0.57197662914848091</v>
      </c>
      <c r="BL64" s="17">
        <v>7.4421769920000003</v>
      </c>
      <c r="BM64" s="17">
        <v>1</v>
      </c>
      <c r="BN64" s="17">
        <v>7.1342258559999996</v>
      </c>
      <c r="BO64" s="17">
        <v>0.13977619750908973</v>
      </c>
      <c r="BP64" s="17">
        <v>1</v>
      </c>
      <c r="BQ64" s="17">
        <v>1</v>
      </c>
      <c r="BR64" s="17">
        <v>1</v>
      </c>
      <c r="BS64" s="17">
        <v>0.11753733901738138</v>
      </c>
      <c r="BT64" s="17">
        <v>7.2887920640000008</v>
      </c>
      <c r="BU64" s="17">
        <v>0.25909124760540098</v>
      </c>
      <c r="BV64" s="17">
        <v>1</v>
      </c>
      <c r="BW64" s="17">
        <v>1</v>
      </c>
      <c r="BX64" s="17">
        <v>1</v>
      </c>
      <c r="BY64" s="17">
        <v>1</v>
      </c>
      <c r="BZ64" s="17">
        <v>0.10245147898774751</v>
      </c>
      <c r="CA64" s="17">
        <v>1</v>
      </c>
      <c r="CB64" s="17">
        <v>1</v>
      </c>
      <c r="CC64" s="17">
        <v>1</v>
      </c>
      <c r="CD64" s="17">
        <v>1</v>
      </c>
      <c r="CE64" s="17">
        <v>1</v>
      </c>
      <c r="CF64" s="17">
        <v>1</v>
      </c>
      <c r="CG64" s="17">
        <v>0.11743388465717507</v>
      </c>
      <c r="CH64" s="17">
        <v>1</v>
      </c>
      <c r="CI64" s="17">
        <v>1</v>
      </c>
      <c r="CJ64" s="17">
        <v>1</v>
      </c>
      <c r="CK64" s="17">
        <v>1</v>
      </c>
      <c r="CL64" s="17">
        <v>1</v>
      </c>
      <c r="CM64" s="17">
        <v>1</v>
      </c>
      <c r="CN64" s="17">
        <v>1</v>
      </c>
      <c r="CO64" s="17">
        <v>1</v>
      </c>
      <c r="CP64" s="17">
        <v>6.9984676800000001</v>
      </c>
      <c r="CQ64" s="17">
        <v>1</v>
      </c>
      <c r="CR64" s="92">
        <v>0</v>
      </c>
      <c r="CS64" s="92">
        <v>8.77450114728539</v>
      </c>
      <c r="CT64" s="92">
        <v>2.0309007976000211</v>
      </c>
      <c r="CU64" s="92">
        <v>1.5251997636431924E-2</v>
      </c>
      <c r="CV64" s="30" t="s">
        <v>305</v>
      </c>
    </row>
    <row r="65" spans="1:100" x14ac:dyDescent="0.3">
      <c r="A65" s="66" t="s">
        <v>30</v>
      </c>
      <c r="B65" s="30" t="s">
        <v>264</v>
      </c>
      <c r="C65" s="17">
        <v>8.1495113100000012</v>
      </c>
      <c r="D65" s="17">
        <v>1</v>
      </c>
      <c r="E65" s="17">
        <v>7.8523522199999993</v>
      </c>
      <c r="F65" s="17">
        <v>0.65662075927017005</v>
      </c>
      <c r="G65" s="17">
        <v>0.2103789557392004</v>
      </c>
      <c r="H65" s="17">
        <v>1.0879854615200981</v>
      </c>
      <c r="I65" s="17">
        <v>8.4448391593909733</v>
      </c>
      <c r="J65" s="17">
        <v>0.53482564234805918</v>
      </c>
      <c r="K65" s="17">
        <v>0.6412508331090746</v>
      </c>
      <c r="L65" s="17">
        <v>0.69600625347698619</v>
      </c>
      <c r="M65" s="17">
        <v>0.79486625500338925</v>
      </c>
      <c r="N65" s="17">
        <v>2.8711397540770434</v>
      </c>
      <c r="O65" s="17">
        <v>1</v>
      </c>
      <c r="P65" s="17">
        <v>1</v>
      </c>
      <c r="Q65" s="17">
        <v>1</v>
      </c>
      <c r="R65" s="17">
        <v>8.1330249600000002</v>
      </c>
      <c r="S65" s="17">
        <v>1.0134628991984309</v>
      </c>
      <c r="T65" s="17">
        <v>1</v>
      </c>
      <c r="U65" s="17">
        <v>0.20863620660252935</v>
      </c>
      <c r="V65" s="17">
        <v>5.7245422939595558</v>
      </c>
      <c r="W65" s="17">
        <v>1.8024892798161589</v>
      </c>
      <c r="X65" s="17">
        <v>4.9234103235200415</v>
      </c>
      <c r="Y65" s="17">
        <v>5.8636050693392212</v>
      </c>
      <c r="Z65" s="17">
        <v>1.0529774650481998</v>
      </c>
      <c r="AA65" s="17">
        <v>15.036651600000003</v>
      </c>
      <c r="AB65" s="17">
        <v>1</v>
      </c>
      <c r="AC65" s="17">
        <v>4.0517219250000007</v>
      </c>
      <c r="AD65" s="17">
        <v>1</v>
      </c>
      <c r="AE65" s="17">
        <v>0.5452012051253925</v>
      </c>
      <c r="AF65" s="17">
        <v>0.48804205458384353</v>
      </c>
      <c r="AG65" s="17">
        <v>0.21072662475535367</v>
      </c>
      <c r="AH65" s="17">
        <v>0.63016907805013</v>
      </c>
      <c r="AI65" s="17">
        <v>0.46367124438075058</v>
      </c>
      <c r="AJ65" s="17">
        <v>1.4299112760310986</v>
      </c>
      <c r="AK65" s="17">
        <v>0.38366408361753057</v>
      </c>
      <c r="AL65" s="17">
        <v>0.19798779656678667</v>
      </c>
      <c r="AM65" s="17">
        <v>1</v>
      </c>
      <c r="AN65" s="17">
        <v>1</v>
      </c>
      <c r="AO65" s="17">
        <v>7.8895732499999989</v>
      </c>
      <c r="AP65" s="17">
        <v>8.0262625799999991</v>
      </c>
      <c r="AQ65" s="17">
        <v>0.36875367927149005</v>
      </c>
      <c r="AR65" s="17">
        <v>6.4431470455083915</v>
      </c>
      <c r="AS65" s="17">
        <v>0.57502368588689889</v>
      </c>
      <c r="AT65" s="17">
        <v>0.86549006869186962</v>
      </c>
      <c r="AU65" s="17">
        <v>2.2316727687869227</v>
      </c>
      <c r="AV65" s="17">
        <v>0.20911767754141533</v>
      </c>
      <c r="AW65" s="17">
        <v>1.212124088408371</v>
      </c>
      <c r="AX65" s="17">
        <v>0.93535329659043442</v>
      </c>
      <c r="AY65" s="17">
        <v>1</v>
      </c>
      <c r="AZ65" s="17">
        <v>1</v>
      </c>
      <c r="BA65" s="17">
        <v>1</v>
      </c>
      <c r="BB65" s="17">
        <v>2.2289923657282227</v>
      </c>
      <c r="BC65" s="17">
        <v>1</v>
      </c>
      <c r="BD65" s="17">
        <v>0.48616592733226338</v>
      </c>
      <c r="BE65" s="17">
        <v>0.26816458361580281</v>
      </c>
      <c r="BF65" s="17">
        <v>0.18717019949903499</v>
      </c>
      <c r="BG65" s="17">
        <v>1.3415136877947877</v>
      </c>
      <c r="BH65" s="17">
        <v>1</v>
      </c>
      <c r="BI65" s="17">
        <v>1.1680066717249118</v>
      </c>
      <c r="BJ65" s="17">
        <v>0.33826134675785274</v>
      </c>
      <c r="BK65" s="17">
        <v>2.8598831457424052</v>
      </c>
      <c r="BL65" s="17">
        <v>8.5419846899999978</v>
      </c>
      <c r="BM65" s="17">
        <v>8.6769290999999988</v>
      </c>
      <c r="BN65" s="17">
        <v>8.1885244200000002</v>
      </c>
      <c r="BO65" s="17">
        <v>1</v>
      </c>
      <c r="BP65" s="17">
        <v>0.54356423264292597</v>
      </c>
      <c r="BQ65" s="17">
        <v>8.3802446555611123</v>
      </c>
      <c r="BR65" s="17">
        <v>1</v>
      </c>
      <c r="BS65" s="17">
        <v>0.10240403277239536</v>
      </c>
      <c r="BT65" s="17">
        <v>0.39583252985514655</v>
      </c>
      <c r="BU65" s="17">
        <v>4.0521214567535999</v>
      </c>
      <c r="BV65" s="17">
        <v>8.3325707099999988</v>
      </c>
      <c r="BW65" s="17">
        <v>8.4838560600000008</v>
      </c>
      <c r="BX65" s="17">
        <v>1</v>
      </c>
      <c r="BY65" s="17">
        <v>1</v>
      </c>
      <c r="BZ65" s="17">
        <v>0.35704210081836901</v>
      </c>
      <c r="CA65" s="17">
        <v>0.2204514817025221</v>
      </c>
      <c r="CB65" s="17">
        <v>0.53170426802152992</v>
      </c>
      <c r="CC65" s="17">
        <v>0.10083014059734638</v>
      </c>
      <c r="CD65" s="17">
        <v>5.810587922554709</v>
      </c>
      <c r="CE65" s="17">
        <v>0.2337803561791027</v>
      </c>
      <c r="CF65" s="17">
        <v>3.795738108665867</v>
      </c>
      <c r="CG65" s="17">
        <v>2.6246427900793847</v>
      </c>
      <c r="CH65" s="17">
        <v>0.30434865656181243</v>
      </c>
      <c r="CI65" s="17">
        <v>3.9549967650000002</v>
      </c>
      <c r="CJ65" s="17">
        <v>7.9263266099999985</v>
      </c>
      <c r="CK65" s="17">
        <v>9.3300125700000009</v>
      </c>
      <c r="CL65" s="17">
        <v>1</v>
      </c>
      <c r="CM65" s="17">
        <v>0.21285944554173669</v>
      </c>
      <c r="CN65" s="17">
        <v>0.24336846605376655</v>
      </c>
      <c r="CO65" s="17">
        <v>1.9188393312534497</v>
      </c>
      <c r="CP65" s="17">
        <v>8.9394145553092524E-2</v>
      </c>
      <c r="CQ65" s="17">
        <v>0.22204045916221715</v>
      </c>
      <c r="CR65" s="92">
        <v>1.8885550593399745</v>
      </c>
      <c r="CS65" s="92">
        <v>4.3471595948841548</v>
      </c>
      <c r="CT65" s="92">
        <v>4.6024982451704881</v>
      </c>
      <c r="CU65" s="92">
        <v>0</v>
      </c>
      <c r="CV65" s="30" t="s">
        <v>305</v>
      </c>
    </row>
    <row r="66" spans="1:100" x14ac:dyDescent="0.3">
      <c r="A66" s="66" t="s">
        <v>39</v>
      </c>
      <c r="B66" s="30" t="s">
        <v>231</v>
      </c>
      <c r="C66" s="17">
        <v>1.7308005836654916</v>
      </c>
      <c r="D66" s="17">
        <v>22.286595021820414</v>
      </c>
      <c r="E66" s="17">
        <v>7.6540860337391284E-2</v>
      </c>
      <c r="F66" s="17">
        <v>3.5476806001975199</v>
      </c>
      <c r="G66" s="17">
        <v>3.6139161606063444</v>
      </c>
      <c r="H66" s="17">
        <v>3.1502516667892402</v>
      </c>
      <c r="I66" s="17">
        <v>3.997223868778395</v>
      </c>
      <c r="J66" s="17">
        <v>3.6353126569990475</v>
      </c>
      <c r="K66" s="17">
        <v>4.3249752319076062</v>
      </c>
      <c r="L66" s="17">
        <v>3.1921407517791027</v>
      </c>
      <c r="M66" s="17">
        <v>7.0141264032991399</v>
      </c>
      <c r="N66" s="17">
        <v>3.5274002692946538</v>
      </c>
      <c r="O66" s="17">
        <v>4.4006207831250872E-2</v>
      </c>
      <c r="P66" s="17">
        <v>0.14371507765217389</v>
      </c>
      <c r="Q66" s="17">
        <v>3.5985813712191915E-2</v>
      </c>
      <c r="R66" s="17">
        <v>3.2232559734171042</v>
      </c>
      <c r="S66" s="17">
        <v>3.1209287955448368</v>
      </c>
      <c r="T66" s="17">
        <v>2.3944657053419389</v>
      </c>
      <c r="U66" s="17">
        <v>2.8975548280321077</v>
      </c>
      <c r="V66" s="17">
        <v>3.6512674188836591</v>
      </c>
      <c r="W66" s="17">
        <v>2.4228264994931492</v>
      </c>
      <c r="X66" s="17">
        <v>2.8415979336365669</v>
      </c>
      <c r="Y66" s="17">
        <v>3.0301851700612077</v>
      </c>
      <c r="Z66" s="17">
        <v>3.0698343019482137</v>
      </c>
      <c r="AA66" s="17">
        <v>5.668732987885142</v>
      </c>
      <c r="AB66" s="17">
        <v>8.5624725016963179</v>
      </c>
      <c r="AC66" s="17">
        <v>19.143673238807708</v>
      </c>
      <c r="AD66" s="17">
        <v>4.9076793296296314E-2</v>
      </c>
      <c r="AE66" s="17">
        <v>5.2606808441670738</v>
      </c>
      <c r="AF66" s="17">
        <v>2.1797489958806491</v>
      </c>
      <c r="AG66" s="17">
        <v>1.7615615702659</v>
      </c>
      <c r="AH66" s="17">
        <v>4.182670375732978</v>
      </c>
      <c r="AI66" s="17">
        <v>2.6471412861010153</v>
      </c>
      <c r="AJ66" s="17">
        <v>3.4403880325560241</v>
      </c>
      <c r="AK66" s="17">
        <v>2.5713285307655136</v>
      </c>
      <c r="AL66" s="17">
        <v>3.9140161989273907</v>
      </c>
      <c r="AM66" s="17">
        <v>2.269462738755228</v>
      </c>
      <c r="AN66" s="17">
        <v>2.3346632569230762E-2</v>
      </c>
      <c r="AO66" s="17">
        <v>2.3794872852509821</v>
      </c>
      <c r="AP66" s="17">
        <v>4.1884873685262658</v>
      </c>
      <c r="AQ66" s="17">
        <v>2.75388386009134</v>
      </c>
      <c r="AR66" s="17">
        <v>5.851074073758971</v>
      </c>
      <c r="AS66" s="17">
        <v>4.2344649281560596</v>
      </c>
      <c r="AT66" s="17">
        <v>2.0085953441283011</v>
      </c>
      <c r="AU66" s="17">
        <v>3.1845616176816578</v>
      </c>
      <c r="AV66" s="17">
        <v>4.9455269596380154</v>
      </c>
      <c r="AW66" s="17">
        <v>5.0576682095977565</v>
      </c>
      <c r="AX66" s="17">
        <v>3.8553464762280347</v>
      </c>
      <c r="AY66" s="17">
        <v>1.304323859502128</v>
      </c>
      <c r="AZ66" s="17">
        <v>1.9771204334645309</v>
      </c>
      <c r="BA66" s="17">
        <v>1.4945125060542646</v>
      </c>
      <c r="BB66" s="17">
        <v>2.6475283999476478</v>
      </c>
      <c r="BC66" s="17">
        <v>3.353782628540682</v>
      </c>
      <c r="BD66" s="17">
        <v>3.6074523844868516</v>
      </c>
      <c r="BE66" s="17">
        <v>105.34761016796257</v>
      </c>
      <c r="BF66" s="17">
        <v>3.6521326086900556</v>
      </c>
      <c r="BG66" s="17">
        <v>3.9183526448254122</v>
      </c>
      <c r="BH66" s="17">
        <v>4.6579864551170518</v>
      </c>
      <c r="BI66" s="17">
        <v>2.2303113822077507</v>
      </c>
      <c r="BJ66" s="17">
        <v>4.794738681402575</v>
      </c>
      <c r="BK66" s="17">
        <v>1.8630621393164355</v>
      </c>
      <c r="BL66" s="17">
        <v>23.33649546210032</v>
      </c>
      <c r="BM66" s="17">
        <v>3.2938339651162794E-2</v>
      </c>
      <c r="BN66" s="17">
        <v>0.2666411832242977</v>
      </c>
      <c r="BO66" s="17">
        <v>3.5972504966748158</v>
      </c>
      <c r="BP66" s="17">
        <v>4.2840579875616749</v>
      </c>
      <c r="BQ66" s="17">
        <v>5.0240787134067801</v>
      </c>
      <c r="BR66" s="17">
        <v>5.0112151388235819</v>
      </c>
      <c r="BS66" s="17">
        <v>4.0801700219308659</v>
      </c>
      <c r="BT66" s="17">
        <v>3.9286529315393115</v>
      </c>
      <c r="BU66" s="17">
        <v>3.500812415018415</v>
      </c>
      <c r="BV66" s="17">
        <v>7.5785684465172642E-2</v>
      </c>
      <c r="BW66" s="17">
        <v>5.8419147930804725</v>
      </c>
      <c r="BX66" s="17">
        <v>1.7384893178653393</v>
      </c>
      <c r="BY66" s="17">
        <v>5.3094929773800281</v>
      </c>
      <c r="BZ66" s="17">
        <v>2.1766485690603412</v>
      </c>
      <c r="CA66" s="17">
        <v>2.8722435797095383</v>
      </c>
      <c r="CB66" s="17">
        <v>2.3777294542208116</v>
      </c>
      <c r="CC66" s="17">
        <v>3.2487318325419059</v>
      </c>
      <c r="CD66" s="17">
        <v>4.6525336862413553</v>
      </c>
      <c r="CE66" s="17">
        <v>3.4724732191031702</v>
      </c>
      <c r="CF66" s="17">
        <v>3.0250882502397674</v>
      </c>
      <c r="CG66" s="17">
        <v>2.8450326426814696</v>
      </c>
      <c r="CH66" s="17">
        <v>2.8980693754409432</v>
      </c>
      <c r="CI66" s="17">
        <v>0.54360407605624184</v>
      </c>
      <c r="CJ66" s="17">
        <v>0.9761574608484711</v>
      </c>
      <c r="CK66" s="17">
        <v>3.2475979438590845</v>
      </c>
      <c r="CL66" s="17">
        <v>2.6316708905652324</v>
      </c>
      <c r="CM66" s="17">
        <v>2.6177955894398752</v>
      </c>
      <c r="CN66" s="17">
        <v>3.6577882153806924</v>
      </c>
      <c r="CO66" s="17">
        <v>3.1466680700019358</v>
      </c>
      <c r="CP66" s="17">
        <v>1.9934108311557417</v>
      </c>
      <c r="CQ66" s="17">
        <v>2.1063325689492709</v>
      </c>
      <c r="CR66" s="92">
        <v>2.1783184219574609</v>
      </c>
      <c r="CS66" s="92">
        <v>3.6372536413643473</v>
      </c>
      <c r="CT66" s="92">
        <v>3.1530142770767693</v>
      </c>
      <c r="CU66" s="92">
        <v>0</v>
      </c>
      <c r="CV66" s="30" t="s">
        <v>305</v>
      </c>
    </row>
    <row r="67" spans="1:100" x14ac:dyDescent="0.3">
      <c r="A67" s="66" t="s">
        <v>102</v>
      </c>
      <c r="B67" s="30" t="s">
        <v>239</v>
      </c>
      <c r="C67" s="17">
        <v>0.65573958688888889</v>
      </c>
      <c r="D67" s="17">
        <v>3.0772033479999998</v>
      </c>
      <c r="E67" s="17">
        <v>1.1372923368000001</v>
      </c>
      <c r="F67" s="17">
        <v>1.0204564423040059</v>
      </c>
      <c r="G67" s="17">
        <v>1.5191240498124017</v>
      </c>
      <c r="H67" s="17">
        <v>0.22335610045182197</v>
      </c>
      <c r="I67" s="17">
        <v>3.3779356637563893</v>
      </c>
      <c r="J67" s="17">
        <v>4.1218976475929443</v>
      </c>
      <c r="K67" s="17">
        <v>0.55612602342951634</v>
      </c>
      <c r="L67" s="17">
        <v>0.57751245323388978</v>
      </c>
      <c r="M67" s="17">
        <v>0.39480097445470297</v>
      </c>
      <c r="N67" s="17">
        <v>0.86134192622311301</v>
      </c>
      <c r="O67" s="17">
        <v>3.0284371380000001</v>
      </c>
      <c r="P67" s="17">
        <v>1.833067333</v>
      </c>
      <c r="Q67" s="17">
        <v>1.5478696729999999</v>
      </c>
      <c r="R67" s="17">
        <v>2.9448586560000001</v>
      </c>
      <c r="S67" s="17">
        <v>1.2161554790381168</v>
      </c>
      <c r="T67" s="17">
        <v>0.21077421256759618</v>
      </c>
      <c r="U67" s="17">
        <v>0.72381606771394902</v>
      </c>
      <c r="V67" s="17">
        <v>1.2266876344199049</v>
      </c>
      <c r="W67" s="17">
        <v>1.8024892798161583</v>
      </c>
      <c r="X67" s="17">
        <v>1.6411367745066807</v>
      </c>
      <c r="Y67" s="17">
        <v>0.78181400924522948</v>
      </c>
      <c r="Z67" s="17">
        <v>2.1059549300963987</v>
      </c>
      <c r="AA67" s="17">
        <v>1.209904168888889</v>
      </c>
      <c r="AB67" s="17">
        <v>1.4627564855000001</v>
      </c>
      <c r="AC67" s="17">
        <v>0.9780492449999999</v>
      </c>
      <c r="AD67" s="17">
        <v>1.1757315511999999</v>
      </c>
      <c r="AE67" s="17">
        <v>1.4940648137395267</v>
      </c>
      <c r="AF67" s="17">
        <v>0.70573183089586833</v>
      </c>
      <c r="AG67" s="17">
        <v>0.43648399611131744</v>
      </c>
      <c r="AH67" s="17">
        <v>0.79309088042279896</v>
      </c>
      <c r="AI67" s="17">
        <v>1.4837479820184025</v>
      </c>
      <c r="AJ67" s="17">
        <v>0.95327418402073238</v>
      </c>
      <c r="AK67" s="17">
        <v>0.63968099478602813</v>
      </c>
      <c r="AL67" s="17">
        <v>0.26568653005964071</v>
      </c>
      <c r="AM67" s="17">
        <v>3.2076483349999996</v>
      </c>
      <c r="AN67" s="17">
        <v>1.1220819846666668</v>
      </c>
      <c r="AO67" s="17">
        <v>0.95223602500000004</v>
      </c>
      <c r="AP67" s="17">
        <v>1.9374676253333334</v>
      </c>
      <c r="AQ67" s="17">
        <v>0.29500294341719202</v>
      </c>
      <c r="AR67" s="17">
        <v>2.6846446022951636</v>
      </c>
      <c r="AS67" s="17">
        <v>0.44093825843965839</v>
      </c>
      <c r="AT67" s="17">
        <v>0.91703174768744211</v>
      </c>
      <c r="AU67" s="17">
        <v>1.4877818458579486</v>
      </c>
      <c r="AV67" s="17">
        <v>0.85133084408334536</v>
      </c>
      <c r="AW67" s="17">
        <v>0.90909306630627817</v>
      </c>
      <c r="AX67" s="17">
        <v>1.8568028984774723</v>
      </c>
      <c r="AY67" s="17">
        <v>1.8519064299999999</v>
      </c>
      <c r="AZ67" s="17">
        <v>1.1925385093333334</v>
      </c>
      <c r="BA67" s="17">
        <v>1.3298139912</v>
      </c>
      <c r="BB67" s="17">
        <v>0.16511054560949792</v>
      </c>
      <c r="BC67" s="17">
        <v>1.0563830997215249</v>
      </c>
      <c r="BD67" s="17">
        <v>4.6671415224298665</v>
      </c>
      <c r="BE67" s="17">
        <v>0.55545685889499563</v>
      </c>
      <c r="BF67" s="17">
        <v>1.1696372406915865</v>
      </c>
      <c r="BG67" s="17">
        <v>5.3660547511791501</v>
      </c>
      <c r="BH67" s="17">
        <v>4.3275211998553695</v>
      </c>
      <c r="BI67" s="17">
        <v>0.31146844579330984</v>
      </c>
      <c r="BJ67" s="17">
        <v>0.95652615108788752</v>
      </c>
      <c r="BK67" s="17">
        <v>1.0295579324672652</v>
      </c>
      <c r="BL67" s="17">
        <v>2.0619583060000002</v>
      </c>
      <c r="BM67" s="17">
        <v>1.5708995049999999</v>
      </c>
      <c r="BN67" s="17">
        <v>0.74123856549999989</v>
      </c>
      <c r="BO67" s="17">
        <v>2.2309319894422233</v>
      </c>
      <c r="BP67" s="17">
        <v>2.9374105463136897</v>
      </c>
      <c r="BQ67" s="17">
        <v>0.4190122327780556</v>
      </c>
      <c r="BR67" s="17">
        <v>0.53092799797945034</v>
      </c>
      <c r="BS67" s="17">
        <v>0.58266238569474982</v>
      </c>
      <c r="BT67" s="17">
        <v>0.8278770545389349</v>
      </c>
      <c r="BU67" s="17">
        <v>4.0521214567535973</v>
      </c>
      <c r="BV67" s="17">
        <v>1.0057038270000001</v>
      </c>
      <c r="BW67" s="17">
        <v>2.0479265773333335</v>
      </c>
      <c r="BX67" s="17">
        <v>2.0384493973333333</v>
      </c>
      <c r="BY67" s="17">
        <v>1.6218891525000001</v>
      </c>
      <c r="BZ67" s="17">
        <v>1.1221081869324376</v>
      </c>
      <c r="CA67" s="17">
        <v>9.0248090619288686</v>
      </c>
      <c r="CB67" s="17">
        <v>1.0101166715307859</v>
      </c>
      <c r="CC67" s="17">
        <v>1.2803953114226614</v>
      </c>
      <c r="CD67" s="17">
        <v>2.5824835211354262</v>
      </c>
      <c r="CE67" s="17">
        <v>1.4494382083104369</v>
      </c>
      <c r="CF67" s="17">
        <v>2.9522407511845636</v>
      </c>
      <c r="CG67" s="17">
        <v>1.3123213950396926</v>
      </c>
      <c r="CH67" s="17">
        <v>0.30202563859256859</v>
      </c>
      <c r="CI67" s="17">
        <v>1.1456407931999999</v>
      </c>
      <c r="CJ67" s="17">
        <v>0.6275297962597316</v>
      </c>
      <c r="CK67" s="17">
        <v>0.83186422742292088</v>
      </c>
      <c r="CL67" s="17">
        <v>5.8621964919999998</v>
      </c>
      <c r="CM67" s="17">
        <v>1.1222298579517294</v>
      </c>
      <c r="CN67" s="17">
        <v>1.2242885535404466</v>
      </c>
      <c r="CO67" s="17">
        <v>1.4391294984400873</v>
      </c>
      <c r="CP67" s="17">
        <v>1.8669994125946452</v>
      </c>
      <c r="CQ67" s="17">
        <v>0.64716305016992082</v>
      </c>
      <c r="CR67" s="92">
        <v>2.3641649506972477</v>
      </c>
      <c r="CS67" s="92">
        <v>3.4915564899486768</v>
      </c>
      <c r="CT67" s="92">
        <v>1.0436698377646896</v>
      </c>
      <c r="CU67" s="92">
        <v>0.66796389753442409</v>
      </c>
      <c r="CV67" s="30" t="s">
        <v>305</v>
      </c>
    </row>
    <row r="68" spans="1:100" x14ac:dyDescent="0.3">
      <c r="A68" s="66" t="s">
        <v>46</v>
      </c>
      <c r="B68" s="30" t="s">
        <v>231</v>
      </c>
      <c r="C68" s="17">
        <v>0.32691811052173914</v>
      </c>
      <c r="D68" s="17">
        <v>0.37338752266666658</v>
      </c>
      <c r="E68" s="17">
        <v>1.207490634</v>
      </c>
      <c r="F68" s="17">
        <v>2.3916947866500142</v>
      </c>
      <c r="G68" s="17">
        <v>1.6414431291479457</v>
      </c>
      <c r="H68" s="17">
        <v>2.3328303824968075</v>
      </c>
      <c r="I68" s="17">
        <v>3.1668146847716145</v>
      </c>
      <c r="J68" s="17">
        <v>1.2608157510284299</v>
      </c>
      <c r="K68" s="17">
        <v>2.2245040937180649</v>
      </c>
      <c r="L68" s="17">
        <v>1.2512769820067613</v>
      </c>
      <c r="M68" s="17">
        <v>2.0529650671644557</v>
      </c>
      <c r="N68" s="17">
        <v>0.92759899747104457</v>
      </c>
      <c r="O68" s="17">
        <v>1.0678839767050212</v>
      </c>
      <c r="P68" s="17">
        <v>0.32020875435940649</v>
      </c>
      <c r="Q68" s="17">
        <v>0.49302314074999998</v>
      </c>
      <c r="R68" s="17">
        <v>0.50026036480000002</v>
      </c>
      <c r="S68" s="17">
        <v>0.6756419327989539</v>
      </c>
      <c r="T68" s="17">
        <v>1.4083549657925745</v>
      </c>
      <c r="U68" s="17">
        <v>1.719063160820629</v>
      </c>
      <c r="V68" s="17">
        <v>1.2721205097687902</v>
      </c>
      <c r="W68" s="17">
        <v>0.90124463990807913</v>
      </c>
      <c r="X68" s="17">
        <v>0.44184451621333709</v>
      </c>
      <c r="Y68" s="17">
        <v>2.1717055812367487</v>
      </c>
      <c r="Z68" s="17">
        <v>4.5503669025297206</v>
      </c>
      <c r="AA68" s="17">
        <v>0.63061414181818176</v>
      </c>
      <c r="AB68" s="17">
        <v>0.41414500011111111</v>
      </c>
      <c r="AC68" s="17">
        <v>0.74766125699999997</v>
      </c>
      <c r="AD68" s="17">
        <v>0.53498677399999994</v>
      </c>
      <c r="AE68" s="17">
        <v>1.6648150781669009</v>
      </c>
      <c r="AF68" s="17">
        <v>0.71833418501900881</v>
      </c>
      <c r="AG68" s="17">
        <v>3.5401026880784241</v>
      </c>
      <c r="AH68" s="17">
        <v>1.1565908672832488</v>
      </c>
      <c r="AI68" s="17">
        <v>0.97746910977563695</v>
      </c>
      <c r="AJ68" s="17">
        <v>0.77453527451684501</v>
      </c>
      <c r="AK68" s="17">
        <v>0.87727679284940996</v>
      </c>
      <c r="AL68" s="17">
        <v>1.5443029559716619</v>
      </c>
      <c r="AM68" s="17">
        <v>0.25542280531250006</v>
      </c>
      <c r="AN68" s="17">
        <v>0.29578132234482757</v>
      </c>
      <c r="AO68" s="17">
        <v>0.25100985000000003</v>
      </c>
      <c r="AP68" s="17">
        <v>0.8228223951111111</v>
      </c>
      <c r="AQ68" s="17">
        <v>3.2182139281875499</v>
      </c>
      <c r="AR68" s="17">
        <v>1.2080900710328233</v>
      </c>
      <c r="AS68" s="17">
        <v>1.7361943926061549</v>
      </c>
      <c r="AT68" s="17">
        <v>1.2576435396856351</v>
      </c>
      <c r="AU68" s="17">
        <v>0.84533059423747092</v>
      </c>
      <c r="AV68" s="17">
        <v>0.90453902183855406</v>
      </c>
      <c r="AW68" s="17">
        <v>1.2121240884083708</v>
      </c>
      <c r="AX68" s="17">
        <v>2.194403425473376</v>
      </c>
      <c r="AY68" s="17">
        <v>1.179728165</v>
      </c>
      <c r="AZ68" s="17">
        <v>0.82875064872727267</v>
      </c>
      <c r="BA68" s="17">
        <v>1.2101961480000001</v>
      </c>
      <c r="BB68" s="17">
        <v>1.0319409100593622</v>
      </c>
      <c r="BC68" s="17">
        <v>0.7922873247911435</v>
      </c>
      <c r="BD68" s="17">
        <v>1.4908924307762066</v>
      </c>
      <c r="BE68" s="17">
        <v>4.7956791021971128</v>
      </c>
      <c r="BF68" s="17">
        <v>1.0711414730544</v>
      </c>
      <c r="BG68" s="17">
        <v>1.5331585003369002</v>
      </c>
      <c r="BH68" s="17">
        <v>3.9813195038669393</v>
      </c>
      <c r="BI68" s="17">
        <v>2.1629753180090958</v>
      </c>
      <c r="BJ68" s="17">
        <v>0.90618266945168302</v>
      </c>
      <c r="BK68" s="17">
        <v>0.59104251678676356</v>
      </c>
      <c r="BL68" s="17">
        <v>1.9703076644999999</v>
      </c>
      <c r="BM68" s="17">
        <v>0.40028683100000001</v>
      </c>
      <c r="BN68" s="17">
        <v>0.53965084600000002</v>
      </c>
      <c r="BO68" s="17">
        <v>1.0291501737010258</v>
      </c>
      <c r="BP68" s="17">
        <v>1.3733348008739328</v>
      </c>
      <c r="BQ68" s="17">
        <v>1.1639228688279319</v>
      </c>
      <c r="BR68" s="17">
        <v>1.9821311924566143</v>
      </c>
      <c r="BS68" s="17">
        <v>0.68280748323603502</v>
      </c>
      <c r="BT68" s="17">
        <v>1.9041172254395504</v>
      </c>
      <c r="BU68" s="17">
        <v>0.78791250547986624</v>
      </c>
      <c r="BV68" s="17">
        <v>0.42711197899999997</v>
      </c>
      <c r="BW68" s="17">
        <v>0.411978868</v>
      </c>
      <c r="BX68" s="17">
        <v>1.113053536</v>
      </c>
      <c r="BY68" s="17">
        <v>3.8333892101102878</v>
      </c>
      <c r="BZ68" s="17">
        <v>1.7633128651795449</v>
      </c>
      <c r="CA68" s="17">
        <v>3.2231460935460259</v>
      </c>
      <c r="CB68" s="17">
        <v>1.6317269309343465</v>
      </c>
      <c r="CC68" s="17">
        <v>1.1872756524101042</v>
      </c>
      <c r="CD68" s="17">
        <v>2.1603467917190584</v>
      </c>
      <c r="CE68" s="17">
        <v>2.5365168645432643</v>
      </c>
      <c r="CF68" s="17">
        <v>0.9109771460798084</v>
      </c>
      <c r="CG68" s="17">
        <v>1.6797713856508067</v>
      </c>
      <c r="CH68" s="17">
        <v>2.8994461304886583</v>
      </c>
      <c r="CI68" s="17">
        <v>0.44167831179569644</v>
      </c>
      <c r="CJ68" s="17">
        <v>1.5973485722974989</v>
      </c>
      <c r="CK68" s="17">
        <v>5.3668659833736816E-2</v>
      </c>
      <c r="CL68" s="17">
        <v>1.6962759321149901</v>
      </c>
      <c r="CM68" s="17">
        <v>1.0610173202452715</v>
      </c>
      <c r="CN68" s="17">
        <v>2.071872936760756</v>
      </c>
      <c r="CO68" s="17">
        <v>1.0466396352291543</v>
      </c>
      <c r="CP68" s="17">
        <v>1.8977741281868648</v>
      </c>
      <c r="CQ68" s="17">
        <v>1.3506011481807041</v>
      </c>
      <c r="CR68" s="92">
        <v>2.1781391521878688</v>
      </c>
      <c r="CS68" s="92">
        <v>0.89046806307853799</v>
      </c>
      <c r="CT68" s="92">
        <v>1.3553647560916424</v>
      </c>
      <c r="CU68" s="92">
        <v>4.1336467928221321E-4</v>
      </c>
      <c r="CV68" s="30" t="s">
        <v>305</v>
      </c>
    </row>
    <row r="69" spans="1:100" x14ac:dyDescent="0.3">
      <c r="A69" s="66" t="s">
        <v>116</v>
      </c>
      <c r="B69" s="30" t="s">
        <v>238</v>
      </c>
      <c r="C69" s="17">
        <v>5.1758728319999996</v>
      </c>
      <c r="D69" s="17">
        <v>1</v>
      </c>
      <c r="E69" s="17">
        <v>1</v>
      </c>
      <c r="F69" s="17">
        <v>0.14769457325616805</v>
      </c>
      <c r="G69" s="17">
        <v>1</v>
      </c>
      <c r="H69" s="17">
        <v>0.85652701598036574</v>
      </c>
      <c r="I69" s="17">
        <v>0.60122547644569813</v>
      </c>
      <c r="J69" s="17">
        <v>0.16841865179710511</v>
      </c>
      <c r="K69" s="17">
        <v>0.67310784565135229</v>
      </c>
      <c r="L69" s="17">
        <v>0.18264587180585981</v>
      </c>
      <c r="M69" s="17">
        <v>1</v>
      </c>
      <c r="N69" s="17">
        <v>0.10525020914984762</v>
      </c>
      <c r="O69" s="17">
        <v>1</v>
      </c>
      <c r="P69" s="17">
        <v>1</v>
      </c>
      <c r="Q69" s="17">
        <v>1</v>
      </c>
      <c r="R69" s="17">
        <v>1</v>
      </c>
      <c r="S69" s="17">
        <v>0.8616621658949758</v>
      </c>
      <c r="T69" s="17">
        <v>0.25836140171601574</v>
      </c>
      <c r="U69" s="17">
        <v>0.32850171953042484</v>
      </c>
      <c r="V69" s="17">
        <v>0.39175542496957821</v>
      </c>
      <c r="W69" s="17">
        <v>1</v>
      </c>
      <c r="X69" s="17">
        <v>0.82056838725334069</v>
      </c>
      <c r="Y69" s="17">
        <v>1</v>
      </c>
      <c r="Z69" s="17">
        <v>9.4867301349252225E-2</v>
      </c>
      <c r="AA69" s="17">
        <v>1</v>
      </c>
      <c r="AB69" s="17">
        <v>5.1314689920000003</v>
      </c>
      <c r="AC69" s="17">
        <v>1</v>
      </c>
      <c r="AD69" s="17">
        <v>1</v>
      </c>
      <c r="AE69" s="17">
        <v>3.5857555529748635</v>
      </c>
      <c r="AF69" s="17">
        <v>0.46105896021983295</v>
      </c>
      <c r="AG69" s="17">
        <v>1</v>
      </c>
      <c r="AH69" s="17">
        <v>0.66147555468403063</v>
      </c>
      <c r="AI69" s="17">
        <v>0.92734248876150138</v>
      </c>
      <c r="AJ69" s="17">
        <v>1</v>
      </c>
      <c r="AK69" s="17">
        <v>1</v>
      </c>
      <c r="AL69" s="17">
        <v>0.15586779657601596</v>
      </c>
      <c r="AM69" s="17">
        <v>1</v>
      </c>
      <c r="AN69" s="17">
        <v>5.9045326080000002</v>
      </c>
      <c r="AO69" s="17">
        <v>2.5053912</v>
      </c>
      <c r="AP69" s="17">
        <v>1</v>
      </c>
      <c r="AQ69" s="17">
        <v>0.40179001114289065</v>
      </c>
      <c r="AR69" s="17">
        <v>0.44564145402724253</v>
      </c>
      <c r="AS69" s="17">
        <v>0.36215434063069113</v>
      </c>
      <c r="AT69" s="17">
        <v>2.2008761944498625</v>
      </c>
      <c r="AU69" s="17">
        <v>0.43436654748760589</v>
      </c>
      <c r="AV69" s="17">
        <v>0.32925980478275735</v>
      </c>
      <c r="AW69" s="17">
        <v>0.44738629446474842</v>
      </c>
      <c r="AX69" s="17">
        <v>0.18409146913062938</v>
      </c>
      <c r="AY69" s="17">
        <v>1</v>
      </c>
      <c r="AZ69" s="17">
        <v>1</v>
      </c>
      <c r="BA69" s="17">
        <v>1</v>
      </c>
      <c r="BB69" s="17">
        <v>7.1511128451968622E-2</v>
      </c>
      <c r="BC69" s="17">
        <v>1</v>
      </c>
      <c r="BD69" s="17">
        <v>0.61238208154352425</v>
      </c>
      <c r="BE69" s="17">
        <v>1</v>
      </c>
      <c r="BF69" s="17">
        <v>0.14735153926907207</v>
      </c>
      <c r="BG69" s="17">
        <v>1</v>
      </c>
      <c r="BH69" s="17">
        <v>0.32774577650536207</v>
      </c>
      <c r="BI69" s="17">
        <v>1</v>
      </c>
      <c r="BJ69" s="17">
        <v>0.35506599699742553</v>
      </c>
      <c r="BK69" s="17">
        <v>0.34906508808375453</v>
      </c>
      <c r="BL69" s="17">
        <v>1</v>
      </c>
      <c r="BM69" s="17">
        <v>1</v>
      </c>
      <c r="BN69" s="17">
        <v>1</v>
      </c>
      <c r="BO69" s="17">
        <v>0.19174427094195642</v>
      </c>
      <c r="BP69" s="17">
        <v>0.42792616872730349</v>
      </c>
      <c r="BQ69" s="17">
        <v>1</v>
      </c>
      <c r="BR69" s="17">
        <v>5.9814368639999991</v>
      </c>
      <c r="BS69" s="17">
        <v>0.32247423781691814</v>
      </c>
      <c r="BT69" s="17">
        <v>0.62324593042096399</v>
      </c>
      <c r="BU69" s="17">
        <v>0.17771002239601216</v>
      </c>
      <c r="BV69" s="17">
        <v>1</v>
      </c>
      <c r="BW69" s="17">
        <v>1</v>
      </c>
      <c r="BX69" s="17">
        <v>1</v>
      </c>
      <c r="BY69" s="17">
        <v>1</v>
      </c>
      <c r="BZ69" s="17">
        <v>0.14054241348319207</v>
      </c>
      <c r="CA69" s="17">
        <v>0.1735525486960961</v>
      </c>
      <c r="CB69" s="17">
        <v>0.13952976584699606</v>
      </c>
      <c r="CC69" s="17">
        <v>0.15875899541168717</v>
      </c>
      <c r="CD69" s="17">
        <v>1</v>
      </c>
      <c r="CE69" s="17">
        <v>1</v>
      </c>
      <c r="CF69" s="17">
        <v>1</v>
      </c>
      <c r="CG69" s="17">
        <v>0.32219040149532641</v>
      </c>
      <c r="CH69" s="17">
        <v>0.63893708348713829</v>
      </c>
      <c r="CI69" s="17">
        <v>1</v>
      </c>
      <c r="CJ69" s="17">
        <v>1</v>
      </c>
      <c r="CK69" s="17">
        <v>1</v>
      </c>
      <c r="CL69" s="17">
        <v>5.1412657919999987</v>
      </c>
      <c r="CM69" s="17">
        <v>0.33515129045634018</v>
      </c>
      <c r="CN69" s="17">
        <v>1</v>
      </c>
      <c r="CO69" s="17">
        <v>0.16465947035755954</v>
      </c>
      <c r="CP69" s="17">
        <v>0.14075280129152792</v>
      </c>
      <c r="CQ69" s="17">
        <v>0.17480348647987048</v>
      </c>
      <c r="CR69" s="92">
        <v>16.741900548893948</v>
      </c>
      <c r="CS69" s="92">
        <v>0</v>
      </c>
      <c r="CT69" s="92">
        <v>6.0656440656074722</v>
      </c>
      <c r="CU69" s="92">
        <v>7.1398442713643817E-13</v>
      </c>
      <c r="CV69" s="30" t="s">
        <v>305</v>
      </c>
    </row>
    <row r="70" spans="1:100" x14ac:dyDescent="0.3">
      <c r="A70" s="66" t="s">
        <v>201</v>
      </c>
      <c r="B70" s="30" t="s">
        <v>251</v>
      </c>
      <c r="C70" s="17">
        <v>1</v>
      </c>
      <c r="D70" s="17">
        <v>1</v>
      </c>
      <c r="E70" s="17">
        <v>4.5435747959999997</v>
      </c>
      <c r="F70" s="17">
        <v>18.991828231769006</v>
      </c>
      <c r="G70" s="17">
        <v>1.4543347336060819</v>
      </c>
      <c r="H70" s="17">
        <v>33.056702866869657</v>
      </c>
      <c r="I70" s="17">
        <v>9.8267219309276772</v>
      </c>
      <c r="J70" s="17">
        <v>48.638392241596769</v>
      </c>
      <c r="K70" s="17">
        <v>27.583850762104024</v>
      </c>
      <c r="L70" s="17">
        <v>21.651487410273525</v>
      </c>
      <c r="M70" s="17">
        <v>5.1023642377337799</v>
      </c>
      <c r="N70" s="17">
        <v>10.144693797738885</v>
      </c>
      <c r="O70" s="17">
        <v>1</v>
      </c>
      <c r="P70" s="17">
        <v>1</v>
      </c>
      <c r="Q70" s="17">
        <v>1</v>
      </c>
      <c r="R70" s="17">
        <v>1.5686597760000001</v>
      </c>
      <c r="S70" s="17">
        <v>171.27522996453482</v>
      </c>
      <c r="T70" s="17">
        <v>7.0082425678725739</v>
      </c>
      <c r="U70" s="17">
        <v>36.190803385697457</v>
      </c>
      <c r="V70" s="17">
        <v>26.987127957237913</v>
      </c>
      <c r="W70" s="17">
        <v>13.518669598621189</v>
      </c>
      <c r="X70" s="17">
        <v>40.207850975413656</v>
      </c>
      <c r="Y70" s="17">
        <v>3.7609844864316826</v>
      </c>
      <c r="Z70" s="17">
        <v>7.2392200722063693</v>
      </c>
      <c r="AA70" s="17">
        <v>8.7005968799999991</v>
      </c>
      <c r="AB70" s="17">
        <v>1</v>
      </c>
      <c r="AC70" s="17">
        <v>1</v>
      </c>
      <c r="AD70" s="17">
        <v>1.5657141880000001</v>
      </c>
      <c r="AE70" s="17">
        <v>15.264195217903801</v>
      </c>
      <c r="AF70" s="17">
        <v>54.782433373291767</v>
      </c>
      <c r="AG70" s="17">
        <v>4.9164912385203552</v>
      </c>
      <c r="AH70" s="17">
        <v>24.850180919914354</v>
      </c>
      <c r="AI70" s="17">
        <v>14.837479820184026</v>
      </c>
      <c r="AJ70" s="17">
        <v>11.915927300259156</v>
      </c>
      <c r="AK70" s="17">
        <v>12.793619895720566</v>
      </c>
      <c r="AL70" s="17">
        <v>14.347072623220601</v>
      </c>
      <c r="AM70" s="17">
        <v>1</v>
      </c>
      <c r="AN70" s="17">
        <v>1.793123284</v>
      </c>
      <c r="AO70" s="17">
        <v>4.5651118500000001</v>
      </c>
      <c r="AP70" s="17">
        <v>1</v>
      </c>
      <c r="AQ70" s="17">
        <v>10.325103019601721</v>
      </c>
      <c r="AR70" s="17">
        <v>96.647205682625895</v>
      </c>
      <c r="AS70" s="17">
        <v>4.8013277030096129</v>
      </c>
      <c r="AT70" s="17">
        <v>8.8084103590261673</v>
      </c>
      <c r="AU70" s="17">
        <v>7.1515758742022681</v>
      </c>
      <c r="AV70" s="17">
        <v>34.372482829865049</v>
      </c>
      <c r="AW70" s="17">
        <v>32.778423811865792</v>
      </c>
      <c r="AX70" s="17">
        <v>34.350853621833224</v>
      </c>
      <c r="AY70" s="17">
        <v>4.4391095100000006</v>
      </c>
      <c r="AZ70" s="17">
        <v>1.429286316</v>
      </c>
      <c r="BA70" s="17">
        <v>1</v>
      </c>
      <c r="BB70" s="17">
        <v>1.4447172740831071</v>
      </c>
      <c r="BC70" s="17">
        <v>9.9035915598892945</v>
      </c>
      <c r="BD70" s="17">
        <v>9.7464082212942955</v>
      </c>
      <c r="BE70" s="17">
        <v>5.7931333201962678</v>
      </c>
      <c r="BF70" s="17">
        <v>0.64694712755603134</v>
      </c>
      <c r="BG70" s="17">
        <v>6.7075684389739374</v>
      </c>
      <c r="BH70" s="17">
        <v>5.5760020235001946</v>
      </c>
      <c r="BI70" s="17">
        <v>0.93440533737992959</v>
      </c>
      <c r="BJ70" s="17">
        <v>60.261147518536902</v>
      </c>
      <c r="BK70" s="17">
        <v>37.750457523799717</v>
      </c>
      <c r="BL70" s="17">
        <v>1</v>
      </c>
      <c r="BM70" s="17">
        <v>5.0206963800000013</v>
      </c>
      <c r="BN70" s="17">
        <v>1</v>
      </c>
      <c r="BO70" s="17">
        <v>1.6837069490628789</v>
      </c>
      <c r="BP70" s="17">
        <v>19.22668721223506</v>
      </c>
      <c r="BQ70" s="17">
        <v>96.372813538952784</v>
      </c>
      <c r="BR70" s="17">
        <v>8.8659569472677031</v>
      </c>
      <c r="BS70" s="17">
        <v>0.70791178328146676</v>
      </c>
      <c r="BT70" s="17">
        <v>6.6230164363114818</v>
      </c>
      <c r="BU70" s="17">
        <v>4.4863575047098818</v>
      </c>
      <c r="BV70" s="17">
        <v>2.4107208390000001</v>
      </c>
      <c r="BW70" s="17">
        <v>1.6363264360000003</v>
      </c>
      <c r="BX70" s="17">
        <v>4.886262047999999</v>
      </c>
      <c r="BY70" s="17">
        <v>6.2522517156815036</v>
      </c>
      <c r="BZ70" s="17">
        <v>0.30852582590505501</v>
      </c>
      <c r="CA70" s="17">
        <v>3.609923624771548</v>
      </c>
      <c r="CB70" s="17">
        <v>8.3334625401289841</v>
      </c>
      <c r="CC70" s="17">
        <v>15.36474373707194</v>
      </c>
      <c r="CD70" s="17">
        <v>26.147645651496184</v>
      </c>
      <c r="CE70" s="17">
        <v>1.5897064220178987</v>
      </c>
      <c r="CF70" s="17">
        <v>19.82218790081064</v>
      </c>
      <c r="CG70" s="17">
        <v>9.6236902302910803</v>
      </c>
      <c r="CH70" s="17">
        <v>28.189059601973071</v>
      </c>
      <c r="CI70" s="17">
        <v>1</v>
      </c>
      <c r="CJ70" s="17">
        <v>4.5863782979999996</v>
      </c>
      <c r="CK70" s="17">
        <v>5.3985874260000006</v>
      </c>
      <c r="CL70" s="17">
        <v>1.5613299159999998</v>
      </c>
      <c r="CM70" s="17">
        <v>19.751245499950439</v>
      </c>
      <c r="CN70" s="17">
        <v>4.8971542141617865</v>
      </c>
      <c r="CO70" s="17">
        <v>5.2768081609469872</v>
      </c>
      <c r="CP70" s="17">
        <v>3.3988644786809052</v>
      </c>
      <c r="CQ70" s="17">
        <v>0.97074457525488145</v>
      </c>
      <c r="CR70" s="92">
        <v>111.16424991828737</v>
      </c>
      <c r="CS70" s="92">
        <v>4.5403767727224071</v>
      </c>
      <c r="CT70" s="92">
        <v>21.030643296182308</v>
      </c>
      <c r="CU70" s="92">
        <v>0</v>
      </c>
      <c r="CV70" s="30" t="s">
        <v>305</v>
      </c>
    </row>
    <row r="71" spans="1:100" x14ac:dyDescent="0.3">
      <c r="A71" s="66" t="s">
        <v>141</v>
      </c>
      <c r="B71" s="30" t="s">
        <v>242</v>
      </c>
      <c r="C71" s="17">
        <v>0.42268245683333339</v>
      </c>
      <c r="D71" s="17">
        <v>0.48085602690909096</v>
      </c>
      <c r="E71" s="17">
        <v>0.81454001399999998</v>
      </c>
      <c r="F71" s="17">
        <v>1.4881656450266751</v>
      </c>
      <c r="G71" s="17">
        <v>1.5191240498124012</v>
      </c>
      <c r="H71" s="17">
        <v>1.8680692037788751</v>
      </c>
      <c r="I71" s="17">
        <v>1.6889678318781944</v>
      </c>
      <c r="J71" s="17">
        <v>2.9442126054235316</v>
      </c>
      <c r="K71" s="17">
        <v>2.1132788890321619</v>
      </c>
      <c r="L71" s="17">
        <v>5.1976120791050091</v>
      </c>
      <c r="M71" s="17">
        <v>7.3696181898211215</v>
      </c>
      <c r="N71" s="17">
        <v>1.6406512880440243</v>
      </c>
      <c r="O71" s="17">
        <v>1.0011412281609573</v>
      </c>
      <c r="P71" s="17">
        <v>3.1508662660000004</v>
      </c>
      <c r="Q71" s="17">
        <v>0.33257986825000002</v>
      </c>
      <c r="R71" s="17">
        <v>0.56243650133333334</v>
      </c>
      <c r="S71" s="17">
        <v>2.1536086607966656</v>
      </c>
      <c r="T71" s="17">
        <v>1.6861937005407697</v>
      </c>
      <c r="U71" s="17">
        <v>1.7090101598801575</v>
      </c>
      <c r="V71" s="17">
        <v>1.962700215071848</v>
      </c>
      <c r="W71" s="17">
        <v>2.0599877483613245</v>
      </c>
      <c r="X71" s="17">
        <v>2.1539920165400184</v>
      </c>
      <c r="Y71" s="17">
        <v>1.4283140553518616</v>
      </c>
      <c r="Z71" s="17">
        <v>4.9003951258012357</v>
      </c>
      <c r="AA71" s="17">
        <v>0.77989079333333333</v>
      </c>
      <c r="AB71" s="17">
        <v>0.41905626183333333</v>
      </c>
      <c r="AC71" s="17">
        <v>0.21014656125</v>
      </c>
      <c r="AD71" s="17">
        <v>0.63155291950000003</v>
      </c>
      <c r="AE71" s="17">
        <v>3.9443311082723502</v>
      </c>
      <c r="AF71" s="17">
        <v>1.1909224646367778</v>
      </c>
      <c r="AG71" s="17">
        <v>3.3857548458239566</v>
      </c>
      <c r="AH71" s="17">
        <v>1.9034181130147179</v>
      </c>
      <c r="AI71" s="17">
        <v>1.1802540766055474</v>
      </c>
      <c r="AJ71" s="17">
        <v>2.2640261870492395</v>
      </c>
      <c r="AK71" s="17">
        <v>0.8473696294568166</v>
      </c>
      <c r="AL71" s="17">
        <v>6.1107901913717377</v>
      </c>
      <c r="AM71" s="17">
        <v>0.30631325944444443</v>
      </c>
      <c r="AN71" s="17">
        <v>0.41330376485714287</v>
      </c>
      <c r="AO71" s="17">
        <v>0.37772355000000002</v>
      </c>
      <c r="AP71" s="17">
        <v>0.55505338622222222</v>
      </c>
      <c r="AQ71" s="17">
        <v>1.2809338332588602</v>
      </c>
      <c r="AR71" s="17">
        <v>2.6433423776444678</v>
      </c>
      <c r="AS71" s="17">
        <v>2.4534256943950226</v>
      </c>
      <c r="AT71" s="17">
        <v>0.4483266322027496</v>
      </c>
      <c r="AU71" s="17">
        <v>1.5621709381508464</v>
      </c>
      <c r="AV71" s="17">
        <v>1.5829432882174699</v>
      </c>
      <c r="AW71" s="17">
        <v>12.506916730395458</v>
      </c>
      <c r="AX71" s="17">
        <v>1.5086523550129465</v>
      </c>
      <c r="AY71" s="17">
        <v>0.34106237785714288</v>
      </c>
      <c r="AZ71" s="17">
        <v>1.0249294426666666</v>
      </c>
      <c r="BA71" s="17">
        <v>1.1429111111999999</v>
      </c>
      <c r="BB71" s="17">
        <v>0.69346429155989153</v>
      </c>
      <c r="BC71" s="17">
        <v>1.8486704245126682</v>
      </c>
      <c r="BD71" s="17">
        <v>1.0607139823704241</v>
      </c>
      <c r="BE71" s="17">
        <v>3.0160293112308811</v>
      </c>
      <c r="BF71" s="17">
        <v>2.1053470332448554</v>
      </c>
      <c r="BG71" s="17">
        <v>2.439115795990523</v>
      </c>
      <c r="BH71" s="17">
        <v>3.6783930198770629</v>
      </c>
      <c r="BI71" s="17">
        <v>0.80552184256890447</v>
      </c>
      <c r="BJ71" s="17">
        <v>1.2753682014505168</v>
      </c>
      <c r="BK71" s="17">
        <v>0.64061382464629846</v>
      </c>
      <c r="BL71" s="17">
        <v>0.35443078119999993</v>
      </c>
      <c r="BM71" s="17">
        <v>1.0800900039999999</v>
      </c>
      <c r="BN71" s="17">
        <v>0.56627454711111114</v>
      </c>
      <c r="BO71" s="17">
        <v>1.3943324934013894</v>
      </c>
      <c r="BP71" s="17">
        <v>3.6050038522940735</v>
      </c>
      <c r="BQ71" s="17">
        <v>4.5392991884289353</v>
      </c>
      <c r="BR71" s="17">
        <v>3.2660116239341952</v>
      </c>
      <c r="BS71" s="17">
        <v>1.553766361852666</v>
      </c>
      <c r="BT71" s="17">
        <v>2.1731772681647046</v>
      </c>
      <c r="BU71" s="17">
        <v>2.2511785870853322</v>
      </c>
      <c r="BV71" s="17">
        <v>0.27295390326315794</v>
      </c>
      <c r="BW71" s="17">
        <v>0.58669810355555552</v>
      </c>
      <c r="BX71" s="17">
        <v>0.65698092400000008</v>
      </c>
      <c r="BY71" s="17">
        <v>0.78410233843164978</v>
      </c>
      <c r="BZ71" s="17">
        <v>1.8167465883668035</v>
      </c>
      <c r="CA71" s="17">
        <v>1.1107457306989377</v>
      </c>
      <c r="CB71" s="17">
        <v>1.0732489635014602</v>
      </c>
      <c r="CC71" s="17">
        <v>1.690121811077913</v>
      </c>
      <c r="CD71" s="17">
        <v>4.6269496420343046</v>
      </c>
      <c r="CE71" s="17">
        <v>1.3886553157038704</v>
      </c>
      <c r="CF71" s="17">
        <v>1.6167032685058327</v>
      </c>
      <c r="CG71" s="17">
        <v>2.2358068211787354</v>
      </c>
      <c r="CH71" s="17">
        <v>2.0710329503490419</v>
      </c>
      <c r="CI71" s="17">
        <v>0.35334264943655713</v>
      </c>
      <c r="CJ71" s="17">
        <v>0.98665622840000011</v>
      </c>
      <c r="CK71" s="17">
        <v>29.614366496255968</v>
      </c>
      <c r="CL71" s="17">
        <v>0.91881612989561945</v>
      </c>
      <c r="CM71" s="17">
        <v>3.7033585312407062</v>
      </c>
      <c r="CN71" s="17">
        <v>2.4485771070808937</v>
      </c>
      <c r="CO71" s="17">
        <v>3.997581940111353</v>
      </c>
      <c r="CP71" s="17">
        <v>0.53075234137305982</v>
      </c>
      <c r="CQ71" s="17">
        <v>2.1572101672330688</v>
      </c>
      <c r="CR71" s="92">
        <v>2.3141157608033689</v>
      </c>
      <c r="CS71" s="92">
        <v>3.4915564899486768</v>
      </c>
      <c r="CT71" s="92">
        <v>1.7676791455014496</v>
      </c>
      <c r="CU71" s="92">
        <v>1.5978154022100455E-8</v>
      </c>
      <c r="CV71" s="30" t="s">
        <v>305</v>
      </c>
    </row>
    <row r="72" spans="1:100" x14ac:dyDescent="0.3">
      <c r="A72" s="66" t="s">
        <v>158</v>
      </c>
      <c r="B72" s="30" t="s">
        <v>245</v>
      </c>
      <c r="C72" s="17">
        <v>8.3319940060000004</v>
      </c>
      <c r="D72" s="17">
        <v>1</v>
      </c>
      <c r="E72" s="17">
        <v>4.0140904859999997</v>
      </c>
      <c r="F72" s="17">
        <v>2.9763312900533503</v>
      </c>
      <c r="G72" s="17">
        <v>2.3871949354194877</v>
      </c>
      <c r="H72" s="17">
        <v>1.042328468775169</v>
      </c>
      <c r="I72" s="17">
        <v>0.76771265085372475</v>
      </c>
      <c r="J72" s="17">
        <v>1.0304744118982363</v>
      </c>
      <c r="K72" s="17">
        <v>1.1440306767692907</v>
      </c>
      <c r="L72" s="17">
        <v>1.7325373597016691</v>
      </c>
      <c r="M72" s="17">
        <v>0.78960194890940594</v>
      </c>
      <c r="N72" s="17">
        <v>0.95704658469234749</v>
      </c>
      <c r="O72" s="17">
        <v>1.4251886179999997</v>
      </c>
      <c r="P72" s="17">
        <v>1</v>
      </c>
      <c r="Q72" s="17">
        <v>2.1852917590000001</v>
      </c>
      <c r="R72" s="17">
        <v>2.771712832</v>
      </c>
      <c r="S72" s="17">
        <v>0.6756419327989539</v>
      </c>
      <c r="T72" s="17">
        <v>0.61475811998882224</v>
      </c>
      <c r="U72" s="17">
        <v>2.7143102539273092</v>
      </c>
      <c r="V72" s="17">
        <v>0.51111984767496044</v>
      </c>
      <c r="W72" s="17">
        <v>1.261742495871311</v>
      </c>
      <c r="X72" s="17">
        <v>2.7352279575111353</v>
      </c>
      <c r="Y72" s="17">
        <v>6.3522388251174906</v>
      </c>
      <c r="Z72" s="17">
        <v>1.1167292692499999</v>
      </c>
      <c r="AA72" s="17">
        <v>3.0746700319999998</v>
      </c>
      <c r="AB72" s="17">
        <v>0.91783486511111101</v>
      </c>
      <c r="AC72" s="17">
        <v>1</v>
      </c>
      <c r="AD72" s="17">
        <v>2.7665081826666666</v>
      </c>
      <c r="AE72" s="17">
        <v>5.8268527735841529</v>
      </c>
      <c r="AF72" s="17">
        <v>0.90736949686611645</v>
      </c>
      <c r="AG72" s="17">
        <v>0.72138992620952935</v>
      </c>
      <c r="AH72" s="17">
        <v>1.1896363206341987</v>
      </c>
      <c r="AI72" s="17">
        <v>2.1637991404435035</v>
      </c>
      <c r="AJ72" s="17">
        <v>1.1439290208248789</v>
      </c>
      <c r="AK72" s="17">
        <v>0.29907163392593517</v>
      </c>
      <c r="AL72" s="17">
        <v>3.1882383607156894</v>
      </c>
      <c r="AM72" s="17">
        <v>1.811430922</v>
      </c>
      <c r="AN72" s="17">
        <v>4.7524863819999998</v>
      </c>
      <c r="AO72" s="17">
        <v>4.0331177249999994</v>
      </c>
      <c r="AP72" s="17">
        <v>8.2059855079999995</v>
      </c>
      <c r="AQ72" s="17">
        <v>1.8437683963574503</v>
      </c>
      <c r="AR72" s="17">
        <v>1.2886294091016786</v>
      </c>
      <c r="AS72" s="17">
        <v>10.288559363592029</v>
      </c>
      <c r="AT72" s="17">
        <v>4.4017523888997223</v>
      </c>
      <c r="AU72" s="17">
        <v>1.611763666346111</v>
      </c>
      <c r="AV72" s="17">
        <v>1.1512314823399783</v>
      </c>
      <c r="AW72" s="17">
        <v>1.6666706215615097</v>
      </c>
      <c r="AX72" s="17">
        <v>1.8568028984774725</v>
      </c>
      <c r="AY72" s="17">
        <v>3.9217990349999998</v>
      </c>
      <c r="AZ72" s="17">
        <v>10.101798448000002</v>
      </c>
      <c r="BA72" s="17">
        <v>4.693598574000001</v>
      </c>
      <c r="BB72" s="17">
        <v>1.4859949104854815</v>
      </c>
      <c r="BC72" s="17">
        <v>1.5845746495822872</v>
      </c>
      <c r="BD72" s="17">
        <v>0.38892846020248889</v>
      </c>
      <c r="BE72" s="17">
        <v>0.91801987248266981</v>
      </c>
      <c r="BF72" s="17">
        <v>1.7544558610373795</v>
      </c>
      <c r="BG72" s="17">
        <v>0.59622830568657248</v>
      </c>
      <c r="BH72" s="17">
        <v>1.4425070666184561</v>
      </c>
      <c r="BI72" s="17">
        <v>8.5653822593160172</v>
      </c>
      <c r="BJ72" s="17">
        <v>1.9130523021757753</v>
      </c>
      <c r="BK72" s="17">
        <v>1.0009591010098415</v>
      </c>
      <c r="BL72" s="17">
        <v>4.3666277969999996</v>
      </c>
      <c r="BM72" s="17">
        <v>4.4356108299999999</v>
      </c>
      <c r="BN72" s="17">
        <v>8.3718806919999995</v>
      </c>
      <c r="BO72" s="17">
        <v>1.7429156167517368</v>
      </c>
      <c r="BP72" s="17">
        <v>5.2072277866469943</v>
      </c>
      <c r="BQ72" s="17">
        <v>5.2376529097256936</v>
      </c>
      <c r="BR72" s="17">
        <v>3.0970799882134603</v>
      </c>
      <c r="BS72" s="17">
        <v>6.1179550497948707</v>
      </c>
      <c r="BT72" s="17">
        <v>1.8627233727126038</v>
      </c>
      <c r="BU72" s="17">
        <v>2.7014143045023982</v>
      </c>
      <c r="BV72" s="17">
        <v>0.94657249399999999</v>
      </c>
      <c r="BW72" s="17">
        <v>1.4456375593333333</v>
      </c>
      <c r="BX72" s="17">
        <v>8.6336855359999998</v>
      </c>
      <c r="BY72" s="17">
        <v>2.2897929074999999</v>
      </c>
      <c r="BZ72" s="17">
        <v>1.1221081869324374</v>
      </c>
      <c r="CA72" s="17">
        <v>0.53905819007647571</v>
      </c>
      <c r="CB72" s="17">
        <v>7.5758750364808947</v>
      </c>
      <c r="CC72" s="17">
        <v>0.87798535640411068</v>
      </c>
      <c r="CD72" s="17">
        <v>0.96843132042578484</v>
      </c>
      <c r="CE72" s="17">
        <v>1.6364624932537195</v>
      </c>
      <c r="CF72" s="17">
        <v>0.74977542887227022</v>
      </c>
      <c r="CG72" s="17">
        <v>6.9990474402116956</v>
      </c>
      <c r="CH72" s="17">
        <v>1.2886427246616259</v>
      </c>
      <c r="CI72" s="17">
        <v>2.695704326</v>
      </c>
      <c r="CJ72" s="17">
        <v>1</v>
      </c>
      <c r="CK72" s="17">
        <v>3.179642960666667</v>
      </c>
      <c r="CL72" s="17">
        <v>2.4501763463883188</v>
      </c>
      <c r="CM72" s="17">
        <v>5.3867033181683004</v>
      </c>
      <c r="CN72" s="17">
        <v>1.0202404612837055</v>
      </c>
      <c r="CO72" s="17">
        <v>8.634776990640523</v>
      </c>
      <c r="CP72" s="17">
        <v>1.4361533943035734</v>
      </c>
      <c r="CQ72" s="17">
        <v>0.83206677878989821</v>
      </c>
      <c r="CR72" s="92">
        <v>3.2318384478732662</v>
      </c>
      <c r="CS72" s="92">
        <v>9.43381921442381</v>
      </c>
      <c r="CT72" s="92">
        <v>1.5556204078000209</v>
      </c>
      <c r="CU72" s="92">
        <v>7.4996588114162321E-6</v>
      </c>
      <c r="CV72" s="30" t="s">
        <v>305</v>
      </c>
    </row>
    <row r="73" spans="1:100" x14ac:dyDescent="0.3">
      <c r="A73" s="66" t="s">
        <v>182</v>
      </c>
      <c r="B73" s="30" t="s">
        <v>249</v>
      </c>
      <c r="C73" s="17">
        <v>0.70475054185714292</v>
      </c>
      <c r="D73" s="17">
        <v>5.1445304039999993</v>
      </c>
      <c r="E73" s="17">
        <v>2.3766852329999999</v>
      </c>
      <c r="F73" s="17">
        <v>7.6534233172800423</v>
      </c>
      <c r="G73" s="17">
        <v>15.842293662329325</v>
      </c>
      <c r="H73" s="17">
        <v>2.6802732054218636</v>
      </c>
      <c r="I73" s="17">
        <v>8.060982833964113</v>
      </c>
      <c r="J73" s="17">
        <v>4.8363599065090561</v>
      </c>
      <c r="K73" s="17">
        <v>14.533426745624688</v>
      </c>
      <c r="L73" s="17">
        <v>32.918209834331719</v>
      </c>
      <c r="M73" s="17">
        <v>40.269699394379707</v>
      </c>
      <c r="N73" s="17">
        <v>2.714532131127386</v>
      </c>
      <c r="O73" s="17">
        <v>1.6876673579999999</v>
      </c>
      <c r="P73" s="17">
        <v>1</v>
      </c>
      <c r="Q73" s="17">
        <v>0.86258654299999993</v>
      </c>
      <c r="R73" s="17">
        <v>0.65256102529303373</v>
      </c>
      <c r="S73" s="17">
        <v>8.1077031935874491</v>
      </c>
      <c r="T73" s="17">
        <v>1.7623066106346235</v>
      </c>
      <c r="U73" s="17">
        <v>9.6508809028526539</v>
      </c>
      <c r="V73" s="17">
        <v>4.9067505376796205</v>
      </c>
      <c r="W73" s="17">
        <v>6.9095422392952726</v>
      </c>
      <c r="X73" s="17">
        <v>27.899325166613568</v>
      </c>
      <c r="Y73" s="17">
        <v>1.4116086278038866</v>
      </c>
      <c r="Z73" s="17">
        <v>6.8443535228132975</v>
      </c>
      <c r="AA73" s="17">
        <v>21.341112424979357</v>
      </c>
      <c r="AB73" s="17">
        <v>61.398364327639904</v>
      </c>
      <c r="AC73" s="17">
        <v>0.81756119250000003</v>
      </c>
      <c r="AD73" s="17">
        <v>0.54600323266666673</v>
      </c>
      <c r="AE73" s="17">
        <v>14.880885544845688</v>
      </c>
      <c r="AF73" s="17">
        <v>4.3306271441337367</v>
      </c>
      <c r="AG73" s="17">
        <v>8.1806042157548049</v>
      </c>
      <c r="AH73" s="17">
        <v>19.430726570358576</v>
      </c>
      <c r="AI73" s="17">
        <v>2.7820274662845041</v>
      </c>
      <c r="AJ73" s="17">
        <v>5.3110990252583665</v>
      </c>
      <c r="AK73" s="17">
        <v>2.6501069783992595</v>
      </c>
      <c r="AL73" s="17">
        <v>5.3801522337077259</v>
      </c>
      <c r="AM73" s="17">
        <v>0.44688424625000001</v>
      </c>
      <c r="AN73" s="17">
        <v>0.80396537742857144</v>
      </c>
      <c r="AO73" s="17">
        <v>18.649231598154582</v>
      </c>
      <c r="AP73" s="17">
        <v>2.4293229869999999</v>
      </c>
      <c r="AQ73" s="17">
        <v>5.0571933157232909</v>
      </c>
      <c r="AR73" s="17">
        <v>6.6692223804385087</v>
      </c>
      <c r="AS73" s="17">
        <v>5.4872316605824158</v>
      </c>
      <c r="AT73" s="17">
        <v>6.3580867839662671</v>
      </c>
      <c r="AU73" s="17">
        <v>5.6721682873334283</v>
      </c>
      <c r="AV73" s="17">
        <v>6.1056383974102406</v>
      </c>
      <c r="AW73" s="17">
        <v>2.9201171220747106</v>
      </c>
      <c r="AX73" s="17">
        <v>24.138437680207137</v>
      </c>
      <c r="AY73" s="17">
        <v>1.5480271949999997</v>
      </c>
      <c r="AZ73" s="17">
        <v>0.99685492399999998</v>
      </c>
      <c r="BA73" s="17">
        <v>2.7790121969999997</v>
      </c>
      <c r="BB73" s="17">
        <v>1.3621620012783582</v>
      </c>
      <c r="BC73" s="17">
        <v>4.8417558737236543</v>
      </c>
      <c r="BD73" s="17">
        <v>48.227129065108613</v>
      </c>
      <c r="BE73" s="17">
        <v>11.296390814231893</v>
      </c>
      <c r="BF73" s="17">
        <v>6.2157864791038602</v>
      </c>
      <c r="BG73" s="17">
        <v>3.3932405044221094</v>
      </c>
      <c r="BH73" s="17">
        <v>6.5334240037790199</v>
      </c>
      <c r="BI73" s="17">
        <v>2.5192300762694173</v>
      </c>
      <c r="BJ73" s="17">
        <v>29.971152734087156</v>
      </c>
      <c r="BK73" s="17">
        <v>3.7178480894651256</v>
      </c>
      <c r="BL73" s="17">
        <v>1.7236116689999998</v>
      </c>
      <c r="BM73" s="17">
        <v>0.58361363666666666</v>
      </c>
      <c r="BN73" s="17">
        <v>0.55076334733333332</v>
      </c>
      <c r="BO73" s="17">
        <v>10.922271198310888</v>
      </c>
      <c r="BP73" s="17">
        <v>5.9159037576107867</v>
      </c>
      <c r="BQ73" s="17">
        <v>23.04567280279306</v>
      </c>
      <c r="BR73" s="17">
        <v>11.768903955211153</v>
      </c>
      <c r="BS73" s="17">
        <v>5.9431563340864466</v>
      </c>
      <c r="BT73" s="17">
        <v>2.9803573963401657</v>
      </c>
      <c r="BU73" s="17">
        <v>5.2339902149733986</v>
      </c>
      <c r="BV73" s="17">
        <v>1.0088135225999999</v>
      </c>
      <c r="BW73" s="17">
        <v>2.567823609</v>
      </c>
      <c r="BX73" s="17">
        <v>1.703960336</v>
      </c>
      <c r="BY73" s="17">
        <v>5.0966651998057229</v>
      </c>
      <c r="BZ73" s="17">
        <v>6.4832917467207469</v>
      </c>
      <c r="CA73" s="17">
        <v>2.0305820389339955</v>
      </c>
      <c r="CB73" s="17">
        <v>1.6835277858846431</v>
      </c>
      <c r="CC73" s="17">
        <v>17.669455297632727</v>
      </c>
      <c r="CD73" s="17">
        <v>23.242351690218833</v>
      </c>
      <c r="CE73" s="17">
        <v>7.2004349703163646</v>
      </c>
      <c r="CF73" s="17">
        <v>10.844966024759621</v>
      </c>
      <c r="CG73" s="17">
        <v>12.248333020370467</v>
      </c>
      <c r="CH73" s="17">
        <v>11.812558309398236</v>
      </c>
      <c r="CI73" s="17">
        <v>0.79804387650000008</v>
      </c>
      <c r="CJ73" s="17">
        <v>2.1963542869090609</v>
      </c>
      <c r="CK73" s="17">
        <v>21.212537799284483</v>
      </c>
      <c r="CL73" s="17">
        <v>8.5756172123591199</v>
      </c>
      <c r="CM73" s="17">
        <v>5.3867033181683013</v>
      </c>
      <c r="CN73" s="17">
        <v>9.9692067931150703</v>
      </c>
      <c r="CO73" s="17">
        <v>5.9697223638996206</v>
      </c>
      <c r="CP73" s="17">
        <v>2.6030280271752266</v>
      </c>
      <c r="CQ73" s="17">
        <v>7.4423750769540904</v>
      </c>
      <c r="CR73" s="92">
        <v>2.648183023549123</v>
      </c>
      <c r="CS73" s="92">
        <v>8.7537928631938957</v>
      </c>
      <c r="CT73" s="92">
        <v>6.4011069401332579</v>
      </c>
      <c r="CU73" s="92">
        <v>0</v>
      </c>
      <c r="CV73" s="30" t="s">
        <v>305</v>
      </c>
    </row>
    <row r="74" spans="1:100" x14ac:dyDescent="0.3">
      <c r="A74" s="66" t="s">
        <v>388</v>
      </c>
      <c r="B74" s="30" t="s">
        <v>260</v>
      </c>
      <c r="C74" s="17">
        <v>5.3853373138942513E-2</v>
      </c>
      <c r="D74" s="17">
        <v>9.1364611000000012E-2</v>
      </c>
      <c r="E74" s="17">
        <v>0.1160744495625</v>
      </c>
      <c r="F74" s="17">
        <v>1.0163082453840713</v>
      </c>
      <c r="G74" s="17">
        <v>1.3021063284106302</v>
      </c>
      <c r="H74" s="17">
        <v>0.57640283987566965</v>
      </c>
      <c r="I74" s="17">
        <v>1.0556048949238712</v>
      </c>
      <c r="J74" s="17">
        <v>1.5066246573960416</v>
      </c>
      <c r="K74" s="17">
        <v>0.66017540845826472</v>
      </c>
      <c r="L74" s="17">
        <v>0.63001358534606156</v>
      </c>
      <c r="M74" s="17">
        <v>1.1656028769615043</v>
      </c>
      <c r="N74" s="17">
        <v>0.75196517368684446</v>
      </c>
      <c r="O74" s="17">
        <v>0.119888938</v>
      </c>
      <c r="P74" s="17">
        <v>0.217700899</v>
      </c>
      <c r="Q74" s="17">
        <v>0.11234050605555555</v>
      </c>
      <c r="R74" s="17">
        <v>0.1282382816</v>
      </c>
      <c r="S74" s="17">
        <v>0.39924296029029094</v>
      </c>
      <c r="T74" s="17">
        <v>1.0143508979815565</v>
      </c>
      <c r="U74" s="17">
        <v>1.3959309877340447</v>
      </c>
      <c r="V74" s="17">
        <v>0.71556778674494426</v>
      </c>
      <c r="W74" s="17">
        <v>1.3518669598621187</v>
      </c>
      <c r="X74" s="17">
        <v>1.0843225117276283</v>
      </c>
      <c r="Y74" s="17">
        <v>0.97726751155653713</v>
      </c>
      <c r="Z74" s="17">
        <v>0.2517989590332651</v>
      </c>
      <c r="AA74" s="17">
        <v>0.10616055343283581</v>
      </c>
      <c r="AB74" s="17">
        <v>0.10329392818918919</v>
      </c>
      <c r="AC74" s="17">
        <v>0.17423435249999997</v>
      </c>
      <c r="AD74" s="17">
        <v>8.9300566837209314E-2</v>
      </c>
      <c r="AE74" s="17">
        <v>0.98838133831999464</v>
      </c>
      <c r="AF74" s="17">
        <v>0.87334314073363695</v>
      </c>
      <c r="AG74" s="17">
        <v>11.359854061246782</v>
      </c>
      <c r="AH74" s="17">
        <v>0.88121208935866568</v>
      </c>
      <c r="AI74" s="17">
        <v>1.4980147895378104</v>
      </c>
      <c r="AJ74" s="17">
        <v>0.60451533620826947</v>
      </c>
      <c r="AK74" s="17">
        <v>0.48955178172400104</v>
      </c>
      <c r="AL74" s="17">
        <v>1.0144394784095376</v>
      </c>
      <c r="AM74" s="17">
        <v>0.10744757833333335</v>
      </c>
      <c r="AN74" s="17">
        <v>0.14185957038709676</v>
      </c>
      <c r="AO74" s="17">
        <v>13.959658740139099</v>
      </c>
      <c r="AP74" s="17">
        <v>0.15819361891666667</v>
      </c>
      <c r="AQ74" s="17">
        <v>0.69141314863404368</v>
      </c>
      <c r="AR74" s="17">
        <v>0.85908627273445204</v>
      </c>
      <c r="AS74" s="17">
        <v>0.99859546764275575</v>
      </c>
      <c r="AT74" s="17">
        <v>1.0206962061216751</v>
      </c>
      <c r="AU74" s="17">
        <v>0.86387332985300269</v>
      </c>
      <c r="AV74" s="17">
        <v>1.0690006621728372</v>
      </c>
      <c r="AW74" s="17">
        <v>0.42780850179118962</v>
      </c>
      <c r="AX74" s="17">
        <v>1.8568028984774716</v>
      </c>
      <c r="AY74" s="17">
        <v>0.12096605950000001</v>
      </c>
      <c r="AZ74" s="17">
        <v>4.5034409873358774</v>
      </c>
      <c r="BA74" s="17">
        <v>0.10593062619512195</v>
      </c>
      <c r="BB74" s="17">
        <v>0.14152332480814112</v>
      </c>
      <c r="BC74" s="17">
        <v>0.64619178972327307</v>
      </c>
      <c r="BD74" s="17">
        <v>4.4143380232982459</v>
      </c>
      <c r="BE74" s="17">
        <v>9.070569670662552</v>
      </c>
      <c r="BF74" s="17">
        <v>0.74077025243800498</v>
      </c>
      <c r="BG74" s="17">
        <v>0.95822406271056293</v>
      </c>
      <c r="BH74" s="17">
        <v>0.63640017644931879</v>
      </c>
      <c r="BI74" s="17">
        <v>1.200451301495048</v>
      </c>
      <c r="BJ74" s="17">
        <v>0.98105246265424395</v>
      </c>
      <c r="BK74" s="17">
        <v>0.27990345681734163</v>
      </c>
      <c r="BL74" s="17">
        <v>0.11544565277142857</v>
      </c>
      <c r="BM74" s="17">
        <v>0.11726943800000002</v>
      </c>
      <c r="BN74" s="17">
        <v>0.16139171858333332</v>
      </c>
      <c r="BO74" s="17">
        <v>1.0457493700510421</v>
      </c>
      <c r="BP74" s="17">
        <v>0.69285359323369589</v>
      </c>
      <c r="BQ74" s="17">
        <v>0.88213101637485369</v>
      </c>
      <c r="BR74" s="17">
        <v>1.0575395081704499</v>
      </c>
      <c r="BS74" s="17">
        <v>1.2745739687072652</v>
      </c>
      <c r="BT74" s="17">
        <v>0.68513963134256706</v>
      </c>
      <c r="BU74" s="17">
        <v>1.8331025637694847</v>
      </c>
      <c r="BV74" s="17">
        <v>0.11592762273529413</v>
      </c>
      <c r="BW74" s="17">
        <v>0.11466003937142855</v>
      </c>
      <c r="BX74" s="17">
        <v>0.11412942765714289</v>
      </c>
      <c r="BY74" s="17">
        <v>2.2651845332469862</v>
      </c>
      <c r="BZ74" s="17">
        <v>0.91699163663295968</v>
      </c>
      <c r="CA74" s="17">
        <v>0.86145904682048324</v>
      </c>
      <c r="CB74" s="17">
        <v>0.93584338685940438</v>
      </c>
      <c r="CC74" s="17">
        <v>1.0563261319236954</v>
      </c>
      <c r="CD74" s="17">
        <v>1.5027382558331142</v>
      </c>
      <c r="CE74" s="17">
        <v>2.2885866447006906</v>
      </c>
      <c r="CF74" s="17">
        <v>0.59932706978934769</v>
      </c>
      <c r="CG74" s="17">
        <v>1.4060586375425279</v>
      </c>
      <c r="CH74" s="17">
        <v>1.0570897350739901</v>
      </c>
      <c r="CI74" s="17">
        <v>9.5498013361231662E-2</v>
      </c>
      <c r="CJ74" s="17">
        <v>0.43927085738181226</v>
      </c>
      <c r="CK74" s="17">
        <v>0.14679956954522133</v>
      </c>
      <c r="CL74" s="17">
        <v>1.0500755770235652</v>
      </c>
      <c r="CM74" s="17">
        <v>0.64528216832224439</v>
      </c>
      <c r="CN74" s="17">
        <v>0.70283231777321942</v>
      </c>
      <c r="CO74" s="17">
        <v>0.79494772294785765</v>
      </c>
      <c r="CP74" s="17">
        <v>0.77791642191443533</v>
      </c>
      <c r="CQ74" s="17">
        <v>1.1729830284329812</v>
      </c>
      <c r="CR74" s="92">
        <v>0.83621555251863799</v>
      </c>
      <c r="CS74" s="92">
        <v>2.0268882595316016</v>
      </c>
      <c r="CT74" s="92">
        <v>0.84828078727934997</v>
      </c>
      <c r="CU74" s="92">
        <v>5.7066225953512739E-2</v>
      </c>
      <c r="CV74" s="30" t="s">
        <v>305</v>
      </c>
    </row>
    <row r="75" spans="1:100" x14ac:dyDescent="0.3">
      <c r="A75" s="66" t="s">
        <v>72</v>
      </c>
      <c r="B75" s="30" t="s">
        <v>235</v>
      </c>
      <c r="C75" s="17">
        <v>12.539332777193776</v>
      </c>
      <c r="D75" s="17">
        <v>20.584909195031148</v>
      </c>
      <c r="E75" s="17">
        <v>2.941084582165605E-2</v>
      </c>
      <c r="F75" s="17">
        <v>3.4327280933773889</v>
      </c>
      <c r="G75" s="17">
        <v>2.8480527932277448</v>
      </c>
      <c r="H75" s="17">
        <v>3.971550661158961</v>
      </c>
      <c r="I75" s="17">
        <v>2.0561814355033321</v>
      </c>
      <c r="J75" s="17">
        <v>4.2847380484855062</v>
      </c>
      <c r="K75" s="17">
        <v>3.6937983942747019</v>
      </c>
      <c r="L75" s="17">
        <v>3.6597418384709437</v>
      </c>
      <c r="M75" s="17">
        <v>2.2976122283839269</v>
      </c>
      <c r="N75" s="17">
        <v>3.0146967417808961</v>
      </c>
      <c r="O75" s="17">
        <v>3.6163853426470605E-2</v>
      </c>
      <c r="P75" s="17">
        <v>3.2713881109890125E-2</v>
      </c>
      <c r="Q75" s="17">
        <v>3.5405529028169007E-2</v>
      </c>
      <c r="R75" s="17">
        <v>2.4032913527638197E-2</v>
      </c>
      <c r="S75" s="17">
        <v>1.8605363671851791</v>
      </c>
      <c r="T75" s="17">
        <v>1.4597235359734586</v>
      </c>
      <c r="U75" s="17">
        <v>2.3133941685168868</v>
      </c>
      <c r="V75" s="17">
        <v>2.8407503112882022</v>
      </c>
      <c r="W75" s="17">
        <v>1.354502178107464</v>
      </c>
      <c r="X75" s="17">
        <v>2.8478549910557107</v>
      </c>
      <c r="Y75" s="17">
        <v>1.7118578558137991</v>
      </c>
      <c r="Z75" s="17">
        <v>1.8838424960627937</v>
      </c>
      <c r="AA75" s="17">
        <v>0.12779109236514591</v>
      </c>
      <c r="AB75" s="17">
        <v>3.639705436500881</v>
      </c>
      <c r="AC75" s="17">
        <v>3.1767699300000007E-2</v>
      </c>
      <c r="AD75" s="17">
        <v>0.97925539391758631</v>
      </c>
      <c r="AE75" s="17">
        <v>4.8522838904935082</v>
      </c>
      <c r="AF75" s="17">
        <v>1.8694385733305439</v>
      </c>
      <c r="AG75" s="17">
        <v>45.869286593220728</v>
      </c>
      <c r="AH75" s="17">
        <v>3.9390180394332361</v>
      </c>
      <c r="AI75" s="17">
        <v>3.1869234825043153</v>
      </c>
      <c r="AJ75" s="17">
        <v>2.1366490331499173</v>
      </c>
      <c r="AK75" s="17">
        <v>3.9193153013874094</v>
      </c>
      <c r="AL75" s="17">
        <v>2.8184027108726664</v>
      </c>
      <c r="AM75" s="17">
        <v>1.7831492947362511</v>
      </c>
      <c r="AN75" s="17">
        <v>52.801990026927974</v>
      </c>
      <c r="AO75" s="17">
        <v>3.1409232165312981E-2</v>
      </c>
      <c r="AP75" s="17">
        <v>5.7624294243844663</v>
      </c>
      <c r="AQ75" s="17">
        <v>2.8175085806837288</v>
      </c>
      <c r="AR75" s="17">
        <v>2.130804534735057</v>
      </c>
      <c r="AS75" s="17">
        <v>3.0272107358261158</v>
      </c>
      <c r="AT75" s="17">
        <v>3.1408337358294909</v>
      </c>
      <c r="AU75" s="17">
        <v>3.2162342844282108</v>
      </c>
      <c r="AV75" s="17">
        <v>2.5843972052530138</v>
      </c>
      <c r="AW75" s="17">
        <v>4.3424033064114314</v>
      </c>
      <c r="AX75" s="17">
        <v>2.9870307497246307</v>
      </c>
      <c r="AY75" s="17">
        <v>1.0314806031777028</v>
      </c>
      <c r="AZ75" s="17">
        <v>1.3600996270477479</v>
      </c>
      <c r="BA75" s="17">
        <v>0.33534312028143543</v>
      </c>
      <c r="BB75" s="17">
        <v>1.9090265879011203</v>
      </c>
      <c r="BC75" s="17">
        <v>2.2741580619005042</v>
      </c>
      <c r="BD75" s="17">
        <v>1.8963811052208936</v>
      </c>
      <c r="BE75" s="17">
        <v>49.935355296541104</v>
      </c>
      <c r="BF75" s="17">
        <v>1.8298810662782394</v>
      </c>
      <c r="BG75" s="17">
        <v>1.4526888552915946</v>
      </c>
      <c r="BH75" s="17">
        <v>1.9316220454983555</v>
      </c>
      <c r="BI75" s="17">
        <v>2.7589123107984967</v>
      </c>
      <c r="BJ75" s="17">
        <v>3.1884205036262934</v>
      </c>
      <c r="BK75" s="17">
        <v>1.318197794328948</v>
      </c>
      <c r="BL75" s="17">
        <v>0.12724790982308512</v>
      </c>
      <c r="BM75" s="17">
        <v>4.9061418942307693E-2</v>
      </c>
      <c r="BN75" s="17">
        <v>8.7548831527272719E-2</v>
      </c>
      <c r="BO75" s="17">
        <v>2.2255691721599105</v>
      </c>
      <c r="BP75" s="17">
        <v>1.8608506324177634</v>
      </c>
      <c r="BQ75" s="17">
        <v>2.5659694071500176</v>
      </c>
      <c r="BR75" s="17">
        <v>1.6737411000132318</v>
      </c>
      <c r="BS75" s="17">
        <v>1.1912652200676903</v>
      </c>
      <c r="BT75" s="17">
        <v>1.7454407899862554</v>
      </c>
      <c r="BU75" s="17">
        <v>5.2447671337413562</v>
      </c>
      <c r="BV75" s="17">
        <v>4.7114334778846162E-2</v>
      </c>
      <c r="BW75" s="17">
        <v>7.9188139079365061E-2</v>
      </c>
      <c r="BX75" s="17">
        <v>0.44504196272050528</v>
      </c>
      <c r="BY75" s="17">
        <v>4.8916476159038673</v>
      </c>
      <c r="BZ75" s="17">
        <v>1.7432139417788324</v>
      </c>
      <c r="CA75" s="17">
        <v>2.2673900453110551</v>
      </c>
      <c r="CB75" s="17">
        <v>1.3000201562601219</v>
      </c>
      <c r="CC75" s="17">
        <v>1.3953695842851044</v>
      </c>
      <c r="CD75" s="17">
        <v>1.674336078085545</v>
      </c>
      <c r="CE75" s="17">
        <v>2.9541335917177522</v>
      </c>
      <c r="CF75" s="17">
        <v>2.8691223984400556</v>
      </c>
      <c r="CG75" s="17">
        <v>2.8318514314014411</v>
      </c>
      <c r="CH75" s="17">
        <v>2.9296486943479154</v>
      </c>
      <c r="CI75" s="17">
        <v>0.58350162292275498</v>
      </c>
      <c r="CJ75" s="17">
        <v>1.4642361912727064</v>
      </c>
      <c r="CK75" s="17">
        <v>0.22766810434732579</v>
      </c>
      <c r="CL75" s="17">
        <v>1.561987420822553</v>
      </c>
      <c r="CM75" s="17">
        <v>2.5982921887635322</v>
      </c>
      <c r="CN75" s="17">
        <v>1.38397836487181</v>
      </c>
      <c r="CO75" s="17">
        <v>1.611635990042922</v>
      </c>
      <c r="CP75" s="17">
        <v>2.1661980364078897</v>
      </c>
      <c r="CQ75" s="17">
        <v>1.5057572104805819</v>
      </c>
      <c r="CR75" s="92">
        <v>2.9540765045857804</v>
      </c>
      <c r="CS75" s="92">
        <v>4.9141724213755316</v>
      </c>
      <c r="CT75" s="92">
        <v>1.9395510757337635</v>
      </c>
      <c r="CU75" s="92">
        <v>1.0904906588837804E-7</v>
      </c>
      <c r="CV75" s="30" t="s">
        <v>305</v>
      </c>
    </row>
    <row r="76" spans="1:100" x14ac:dyDescent="0.3">
      <c r="A76" s="66" t="s">
        <v>108</v>
      </c>
      <c r="B76" s="30" t="s">
        <v>238</v>
      </c>
      <c r="C76" s="17">
        <v>3.7243059319999996</v>
      </c>
      <c r="D76" s="17">
        <v>0.55482955657142863</v>
      </c>
      <c r="E76" s="17">
        <v>1</v>
      </c>
      <c r="F76" s="17">
        <v>1.4881656450266751</v>
      </c>
      <c r="G76" s="17">
        <v>0.21701772140177164</v>
      </c>
      <c r="H76" s="17">
        <v>2.6802732054218636</v>
      </c>
      <c r="I76" s="17">
        <v>3.8385632542686241</v>
      </c>
      <c r="J76" s="17">
        <v>1.2365692942778832</v>
      </c>
      <c r="K76" s="17">
        <v>2.6694049124616783</v>
      </c>
      <c r="L76" s="17">
        <v>5.1976120791050091</v>
      </c>
      <c r="M76" s="17">
        <v>1.9877978887453513</v>
      </c>
      <c r="N76" s="17">
        <v>1.3398652185692868</v>
      </c>
      <c r="O76" s="17">
        <v>1.2740859920000001</v>
      </c>
      <c r="P76" s="17">
        <v>0.57838877899999996</v>
      </c>
      <c r="Q76" s="17">
        <v>0.48840019899999998</v>
      </c>
      <c r="R76" s="17">
        <v>1.238923904</v>
      </c>
      <c r="S76" s="17">
        <v>2.0269257983968623</v>
      </c>
      <c r="T76" s="17">
        <v>2.2131292319597606</v>
      </c>
      <c r="U76" s="17">
        <v>5.4286205078546192</v>
      </c>
      <c r="V76" s="17">
        <v>2.4533752688398098</v>
      </c>
      <c r="W76" s="17">
        <v>0.54074678394484754</v>
      </c>
      <c r="X76" s="17">
        <v>4.9234103235200415</v>
      </c>
      <c r="Y76" s="17">
        <v>0.61079219472283552</v>
      </c>
      <c r="Z76" s="17">
        <v>0.52736922977223522</v>
      </c>
      <c r="AA76" s="17">
        <v>1</v>
      </c>
      <c r="AB76" s="17">
        <v>1</v>
      </c>
      <c r="AC76" s="17">
        <v>0.74065064399999991</v>
      </c>
      <c r="AD76" s="17">
        <v>3.7097924560000002</v>
      </c>
      <c r="AE76" s="17">
        <v>4.4821944412185788</v>
      </c>
      <c r="AF76" s="17">
        <v>7.9394830975785169</v>
      </c>
      <c r="AG76" s="17">
        <v>1.3833334665176054</v>
      </c>
      <c r="AH76" s="17">
        <v>0.68946672514950191</v>
      </c>
      <c r="AI76" s="17">
        <v>2.782027466284505</v>
      </c>
      <c r="AJ76" s="17">
        <v>0.63551612268048829</v>
      </c>
      <c r="AK76" s="17">
        <v>0.18276599851029374</v>
      </c>
      <c r="AL76" s="17">
        <v>0.53137306011928165</v>
      </c>
      <c r="AM76" s="17">
        <v>1.3494814733333333</v>
      </c>
      <c r="AN76" s="17">
        <v>0.84972280160000002</v>
      </c>
      <c r="AO76" s="17">
        <v>3.6055149000000002</v>
      </c>
      <c r="AP76" s="17">
        <v>1</v>
      </c>
      <c r="AQ76" s="17">
        <v>3.6875367927149001</v>
      </c>
      <c r="AR76" s="17">
        <v>1.0738578409180655</v>
      </c>
      <c r="AS76" s="17">
        <v>1.0288559363592029</v>
      </c>
      <c r="AT76" s="17">
        <v>0.42085819969797666</v>
      </c>
      <c r="AU76" s="17">
        <v>2.2316727687869231</v>
      </c>
      <c r="AV76" s="17">
        <v>1.2060520291180723</v>
      </c>
      <c r="AW76" s="17">
        <v>4.0404136280279035</v>
      </c>
      <c r="AX76" s="17">
        <v>1.392602173858104</v>
      </c>
      <c r="AY76" s="17">
        <v>1.7529992699999999</v>
      </c>
      <c r="AZ76" s="17">
        <v>0.90307765120000005</v>
      </c>
      <c r="BA76" s="17">
        <v>1.3986565520000001</v>
      </c>
      <c r="BB76" s="17">
        <v>0.28304664961628223</v>
      </c>
      <c r="BC76" s="17">
        <v>1.3204788746519061</v>
      </c>
      <c r="BD76" s="17">
        <v>2.1391065311136881</v>
      </c>
      <c r="BE76" s="17">
        <v>2.0537883338726992</v>
      </c>
      <c r="BF76" s="17">
        <v>2.8071293776598072</v>
      </c>
      <c r="BG76" s="17">
        <v>0.67075684389739387</v>
      </c>
      <c r="BH76" s="17">
        <v>2.1637605999276843</v>
      </c>
      <c r="BI76" s="17">
        <v>3.5040200151747354</v>
      </c>
      <c r="BJ76" s="17">
        <v>1.3391366115230428</v>
      </c>
      <c r="BK76" s="17">
        <v>1.3346121346797886</v>
      </c>
      <c r="BL76" s="17">
        <v>0.7807330536</v>
      </c>
      <c r="BM76" s="17">
        <v>1.9826672599999999</v>
      </c>
      <c r="BN76" s="17">
        <v>1</v>
      </c>
      <c r="BO76" s="17">
        <v>2.4400818634524319</v>
      </c>
      <c r="BP76" s="17">
        <v>0.8011119671764606</v>
      </c>
      <c r="BQ76" s="17">
        <v>1.3094132274314236</v>
      </c>
      <c r="BR76" s="17">
        <v>3.7164959858561524</v>
      </c>
      <c r="BS76" s="17">
        <v>0.29133119284737491</v>
      </c>
      <c r="BT76" s="17">
        <v>0.82787705453893523</v>
      </c>
      <c r="BU76" s="17">
        <v>5.4028286090047963</v>
      </c>
      <c r="BV76" s="17">
        <v>1.2693212039999999</v>
      </c>
      <c r="BW76" s="17">
        <v>1.9385503160000002</v>
      </c>
      <c r="BX76" s="17">
        <v>1.2863861973333335</v>
      </c>
      <c r="BY76" s="17">
        <v>1.36468162</v>
      </c>
      <c r="BZ76" s="17">
        <v>1.9531952341539394</v>
      </c>
      <c r="CA76" s="17">
        <v>2.2562022654822176</v>
      </c>
      <c r="CB76" s="17">
        <v>0.94698437956011183</v>
      </c>
      <c r="CC76" s="17">
        <v>2.5607906228453237</v>
      </c>
      <c r="CD76" s="17">
        <v>1.9368626408515701</v>
      </c>
      <c r="CE76" s="17">
        <v>3.2261689152716175</v>
      </c>
      <c r="CF76" s="17">
        <v>2.2493262866168111</v>
      </c>
      <c r="CG76" s="17">
        <v>1.7497618600529237</v>
      </c>
      <c r="CH76" s="17">
        <v>2.4162051087405492</v>
      </c>
      <c r="CI76" s="17">
        <v>0.72296938320000004</v>
      </c>
      <c r="CJ76" s="17">
        <v>3.6223110920000003</v>
      </c>
      <c r="CK76" s="17">
        <v>0.55457615161528062</v>
      </c>
      <c r="CL76" s="17">
        <v>2.4501763463883188</v>
      </c>
      <c r="CM76" s="17">
        <v>1.7955677727227668</v>
      </c>
      <c r="CN76" s="17">
        <v>1.0650758035537891</v>
      </c>
      <c r="CO76" s="17">
        <v>0.57565179937603506</v>
      </c>
      <c r="CP76" s="17">
        <v>3.5903834857589332</v>
      </c>
      <c r="CQ76" s="17">
        <v>2.4268614381372031</v>
      </c>
      <c r="CR76" s="92">
        <v>5.0455155963012386</v>
      </c>
      <c r="CS76" s="92">
        <v>3.6956456858811011</v>
      </c>
      <c r="CT76" s="92">
        <v>1.672608450873238</v>
      </c>
      <c r="CU76" s="92">
        <v>1.7215652127200443E-6</v>
      </c>
      <c r="CV76" s="30" t="s">
        <v>305</v>
      </c>
    </row>
    <row r="77" spans="1:100" x14ac:dyDescent="0.3">
      <c r="A77" s="66" t="s">
        <v>41</v>
      </c>
      <c r="B77" s="30" t="s">
        <v>264</v>
      </c>
      <c r="C77" s="17">
        <v>1</v>
      </c>
      <c r="D77" s="17">
        <v>1</v>
      </c>
      <c r="E77" s="17">
        <v>6.7174575479999996</v>
      </c>
      <c r="F77" s="17">
        <v>1.7007607371733435</v>
      </c>
      <c r="G77" s="17">
        <v>0.1229609304067605</v>
      </c>
      <c r="H77" s="17">
        <v>2.6802732054218636</v>
      </c>
      <c r="I77" s="17">
        <v>1.5354253017074495</v>
      </c>
      <c r="J77" s="17">
        <v>0.50014628778771508</v>
      </c>
      <c r="K77" s="17">
        <v>0.37479413654352506</v>
      </c>
      <c r="L77" s="17">
        <v>0.27119815349638665</v>
      </c>
      <c r="M77" s="17">
        <v>0.39820995778405532</v>
      </c>
      <c r="N77" s="17">
        <v>0.15627871626295045</v>
      </c>
      <c r="O77" s="17">
        <v>1</v>
      </c>
      <c r="P77" s="17">
        <v>1</v>
      </c>
      <c r="Q77" s="17">
        <v>1</v>
      </c>
      <c r="R77" s="17">
        <v>1</v>
      </c>
      <c r="S77" s="17">
        <v>1.1194944499194688</v>
      </c>
      <c r="T77" s="17">
        <v>7.6920307460000004</v>
      </c>
      <c r="U77" s="17">
        <v>0.48776935868408111</v>
      </c>
      <c r="V77" s="17">
        <v>0.43626779032900076</v>
      </c>
      <c r="W77" s="17">
        <v>1</v>
      </c>
      <c r="X77" s="17">
        <v>1</v>
      </c>
      <c r="Y77" s="17">
        <v>1</v>
      </c>
      <c r="Z77" s="17">
        <v>1</v>
      </c>
      <c r="AA77" s="17">
        <v>1</v>
      </c>
      <c r="AB77" s="17">
        <v>1</v>
      </c>
      <c r="AC77" s="17">
        <v>1</v>
      </c>
      <c r="AD77" s="17">
        <v>1</v>
      </c>
      <c r="AE77" s="17">
        <v>0.25492453731621562</v>
      </c>
      <c r="AF77" s="17">
        <v>0.1140990645160324</v>
      </c>
      <c r="AG77" s="17">
        <v>0.12316413374309039</v>
      </c>
      <c r="AH77" s="17">
        <v>1</v>
      </c>
      <c r="AI77" s="17">
        <v>0.27509938926221716</v>
      </c>
      <c r="AJ77" s="17">
        <v>0.19065483680414652</v>
      </c>
      <c r="AK77" s="17">
        <v>8.9696600155674905E-2</v>
      </c>
      <c r="AL77" s="17">
        <v>0.79705959017892247</v>
      </c>
      <c r="AM77" s="17">
        <v>7.5784354899999986</v>
      </c>
      <c r="AN77" s="17">
        <v>7.953140475999998</v>
      </c>
      <c r="AO77" s="17">
        <v>1</v>
      </c>
      <c r="AP77" s="17">
        <v>1</v>
      </c>
      <c r="AQ77" s="17">
        <v>1</v>
      </c>
      <c r="AR77" s="17">
        <v>1</v>
      </c>
      <c r="AS77" s="17">
        <v>0.13443444887183298</v>
      </c>
      <c r="AT77" s="17">
        <v>1</v>
      </c>
      <c r="AU77" s="17">
        <v>0.32248033983612856</v>
      </c>
      <c r="AV77" s="17">
        <v>0.12222374668913775</v>
      </c>
      <c r="AW77" s="17">
        <v>0.41518299783760115</v>
      </c>
      <c r="AX77" s="17">
        <v>1</v>
      </c>
      <c r="AY77" s="17">
        <v>1</v>
      </c>
      <c r="AZ77" s="17">
        <v>1</v>
      </c>
      <c r="BA77" s="17">
        <v>1</v>
      </c>
      <c r="BB77" s="17">
        <v>2.6545475403943138E-2</v>
      </c>
      <c r="BC77" s="17">
        <v>1</v>
      </c>
      <c r="BD77" s="17">
        <v>1</v>
      </c>
      <c r="BE77" s="17">
        <v>0.31347020035993606</v>
      </c>
      <c r="BF77" s="17">
        <v>0.10939602677442115</v>
      </c>
      <c r="BG77" s="17">
        <v>1</v>
      </c>
      <c r="BH77" s="17">
        <v>1</v>
      </c>
      <c r="BI77" s="17">
        <v>1</v>
      </c>
      <c r="BJ77" s="17">
        <v>1</v>
      </c>
      <c r="BK77" s="17">
        <v>6.4787809329049026E-2</v>
      </c>
      <c r="BL77" s="17">
        <v>1</v>
      </c>
      <c r="BM77" s="17">
        <v>1</v>
      </c>
      <c r="BN77" s="17">
        <v>1</v>
      </c>
      <c r="BO77" s="17">
        <v>1.3943324934013892</v>
      </c>
      <c r="BP77" s="17">
        <v>1</v>
      </c>
      <c r="BQ77" s="17">
        <v>0.16307556273971685</v>
      </c>
      <c r="BR77" s="17">
        <v>0.24776639905707687</v>
      </c>
      <c r="BS77" s="17">
        <v>1</v>
      </c>
      <c r="BT77" s="17">
        <v>1.6557541090778702</v>
      </c>
      <c r="BU77" s="17">
        <v>0.52773850791248833</v>
      </c>
      <c r="BV77" s="17">
        <v>1</v>
      </c>
      <c r="BW77" s="17">
        <v>1</v>
      </c>
      <c r="BX77" s="17">
        <v>1</v>
      </c>
      <c r="BY77" s="17">
        <v>1</v>
      </c>
      <c r="BZ77" s="17">
        <v>0.1043408280946007</v>
      </c>
      <c r="CA77" s="17">
        <v>0.25769611037802254</v>
      </c>
      <c r="CB77" s="17">
        <v>0.10358902306784713</v>
      </c>
      <c r="CC77" s="17">
        <v>0.35359528781758298</v>
      </c>
      <c r="CD77" s="17">
        <v>0.13134312224411884</v>
      </c>
      <c r="CE77" s="17">
        <v>1</v>
      </c>
      <c r="CF77" s="17">
        <v>0.11616849583829941</v>
      </c>
      <c r="CG77" s="17">
        <v>0.87488093002646183</v>
      </c>
      <c r="CH77" s="17">
        <v>0.11858915529327015</v>
      </c>
      <c r="CI77" s="17">
        <v>1</v>
      </c>
      <c r="CJ77" s="17">
        <v>1</v>
      </c>
      <c r="CK77" s="17">
        <v>1</v>
      </c>
      <c r="CL77" s="17">
        <v>1</v>
      </c>
      <c r="CM77" s="17">
        <v>0.12441071103197876</v>
      </c>
      <c r="CN77" s="17">
        <v>0.1896565678348805</v>
      </c>
      <c r="CO77" s="17">
        <v>0.1222456983975219</v>
      </c>
      <c r="CP77" s="17">
        <v>1</v>
      </c>
      <c r="CQ77" s="17">
        <v>1</v>
      </c>
      <c r="CR77" s="92">
        <v>8.8733714347780541</v>
      </c>
      <c r="CS77" s="92">
        <v>0</v>
      </c>
      <c r="CT77" s="92">
        <v>3.1287585216376548</v>
      </c>
      <c r="CU77" s="92">
        <v>1.3469225084161707E-6</v>
      </c>
      <c r="CV77" s="30" t="s">
        <v>305</v>
      </c>
    </row>
    <row r="78" spans="1:100" x14ac:dyDescent="0.3">
      <c r="A78" s="66" t="s">
        <v>406</v>
      </c>
      <c r="B78" s="30" t="s">
        <v>258</v>
      </c>
      <c r="C78" s="17">
        <v>1</v>
      </c>
      <c r="D78" s="17">
        <v>1</v>
      </c>
      <c r="E78" s="17">
        <v>1</v>
      </c>
      <c r="F78" s="17">
        <v>5.7738428070000003</v>
      </c>
      <c r="G78" s="17">
        <v>1</v>
      </c>
      <c r="H78" s="17">
        <v>1.0249579377804201</v>
      </c>
      <c r="I78" s="17">
        <v>1</v>
      </c>
      <c r="J78" s="17">
        <v>1</v>
      </c>
      <c r="K78" s="17">
        <v>0.50341905196137893</v>
      </c>
      <c r="L78" s="17">
        <v>0.18213507631938713</v>
      </c>
      <c r="M78" s="17">
        <v>0.35658060409375264</v>
      </c>
      <c r="N78" s="17">
        <v>1</v>
      </c>
      <c r="O78" s="17">
        <v>1</v>
      </c>
      <c r="P78" s="17">
        <v>1</v>
      </c>
      <c r="Q78" s="17">
        <v>1</v>
      </c>
      <c r="R78" s="17">
        <v>1</v>
      </c>
      <c r="S78" s="17">
        <v>1</v>
      </c>
      <c r="T78" s="17">
        <v>0.12881942842252803</v>
      </c>
      <c r="U78" s="17">
        <v>1</v>
      </c>
      <c r="V78" s="17">
        <v>0.19532991225011329</v>
      </c>
      <c r="W78" s="17">
        <v>1</v>
      </c>
      <c r="X78" s="17">
        <v>1</v>
      </c>
      <c r="Y78" s="17">
        <v>1</v>
      </c>
      <c r="Z78" s="17">
        <v>1</v>
      </c>
      <c r="AA78" s="17">
        <v>9.5767783600000023</v>
      </c>
      <c r="AB78" s="17">
        <v>1</v>
      </c>
      <c r="AC78" s="17">
        <v>1</v>
      </c>
      <c r="AD78" s="17">
        <v>1</v>
      </c>
      <c r="AE78" s="17">
        <v>1</v>
      </c>
      <c r="AF78" s="17">
        <v>1</v>
      </c>
      <c r="AG78" s="17">
        <v>1</v>
      </c>
      <c r="AH78" s="17">
        <v>1</v>
      </c>
      <c r="AI78" s="17">
        <v>0.18475512319208431</v>
      </c>
      <c r="AJ78" s="17">
        <v>4.9036523299999999</v>
      </c>
      <c r="AK78" s="17">
        <v>4.5509683664999994</v>
      </c>
      <c r="AL78" s="17">
        <v>1</v>
      </c>
      <c r="AM78" s="17">
        <v>1.8807083116666665</v>
      </c>
      <c r="AN78" s="17">
        <v>5.9210917939999996</v>
      </c>
      <c r="AO78" s="17">
        <v>1</v>
      </c>
      <c r="AP78" s="17">
        <v>1</v>
      </c>
      <c r="AQ78" s="17">
        <v>0.13355544916935075</v>
      </c>
      <c r="AR78" s="17">
        <v>1</v>
      </c>
      <c r="AS78" s="17">
        <v>1</v>
      </c>
      <c r="AT78" s="17">
        <v>1</v>
      </c>
      <c r="AU78" s="17">
        <v>0.14438392629232449</v>
      </c>
      <c r="AV78" s="17">
        <v>11.019575141000002</v>
      </c>
      <c r="AW78" s="17">
        <v>1.4499391213336157</v>
      </c>
      <c r="AX78" s="17">
        <v>1</v>
      </c>
      <c r="AY78" s="17">
        <v>1</v>
      </c>
      <c r="AZ78" s="17">
        <v>1</v>
      </c>
      <c r="BA78" s="17">
        <v>1</v>
      </c>
      <c r="BB78" s="17">
        <v>3.5655568640853695E-2</v>
      </c>
      <c r="BC78" s="17">
        <v>1</v>
      </c>
      <c r="BD78" s="17">
        <v>1</v>
      </c>
      <c r="BE78" s="17">
        <v>1</v>
      </c>
      <c r="BF78" s="17">
        <v>1</v>
      </c>
      <c r="BG78" s="17">
        <v>1</v>
      </c>
      <c r="BH78" s="17">
        <v>1</v>
      </c>
      <c r="BI78" s="17">
        <v>0.17174557828836229</v>
      </c>
      <c r="BJ78" s="17">
        <v>0.17703650189883624</v>
      </c>
      <c r="BK78" s="17">
        <v>0.17404443864503621</v>
      </c>
      <c r="BL78" s="17">
        <v>1</v>
      </c>
      <c r="BM78" s="17">
        <v>1</v>
      </c>
      <c r="BN78" s="17">
        <v>1</v>
      </c>
      <c r="BO78" s="17">
        <v>7.2922276849999994</v>
      </c>
      <c r="BP78" s="17">
        <v>0.93866504800000006</v>
      </c>
      <c r="BQ78" s="17">
        <v>1</v>
      </c>
      <c r="BR78" s="17">
        <v>1.49955293175</v>
      </c>
      <c r="BS78" s="17">
        <v>1</v>
      </c>
      <c r="BT78" s="17">
        <v>1</v>
      </c>
      <c r="BU78" s="17">
        <v>0.53163909216993177</v>
      </c>
      <c r="BV78" s="17">
        <v>1</v>
      </c>
      <c r="BW78" s="17">
        <v>1</v>
      </c>
      <c r="BX78" s="17">
        <v>5.3783262560000002</v>
      </c>
      <c r="BY78" s="17">
        <v>1</v>
      </c>
      <c r="BZ78" s="17">
        <v>1</v>
      </c>
      <c r="CA78" s="17">
        <v>1</v>
      </c>
      <c r="CB78" s="17">
        <v>1</v>
      </c>
      <c r="CC78" s="17">
        <v>0.15831500301541004</v>
      </c>
      <c r="CD78" s="17">
        <v>5.4893968810000002</v>
      </c>
      <c r="CE78" s="17">
        <v>1</v>
      </c>
      <c r="CF78" s="17">
        <v>0.15603614982355682</v>
      </c>
      <c r="CG78" s="17">
        <v>1</v>
      </c>
      <c r="CH78" s="17">
        <v>1</v>
      </c>
      <c r="CI78" s="17">
        <v>1</v>
      </c>
      <c r="CJ78" s="17">
        <v>1</v>
      </c>
      <c r="CK78" s="17">
        <v>1</v>
      </c>
      <c r="CL78" s="17">
        <v>1</v>
      </c>
      <c r="CM78" s="17">
        <v>1.5039629622075961</v>
      </c>
      <c r="CN78" s="17">
        <v>0.63686114768364799</v>
      </c>
      <c r="CO78" s="17">
        <v>5.8430307329999991</v>
      </c>
      <c r="CP78" s="17">
        <v>1</v>
      </c>
      <c r="CQ78" s="17">
        <v>0.17431462335347855</v>
      </c>
      <c r="CR78" s="92">
        <v>48.216017005357308</v>
      </c>
      <c r="CS78" s="92">
        <v>0</v>
      </c>
      <c r="CT78" s="92">
        <v>2.039022194111662</v>
      </c>
      <c r="CU78" s="92">
        <v>1.6066682417149147E-2</v>
      </c>
      <c r="CV78" s="30" t="s">
        <v>305</v>
      </c>
    </row>
    <row r="79" spans="1:100" x14ac:dyDescent="0.3">
      <c r="A79" s="66" t="s">
        <v>385</v>
      </c>
      <c r="B79" s="30" t="s">
        <v>258</v>
      </c>
      <c r="C79" s="17">
        <v>1.2125767782499999</v>
      </c>
      <c r="D79" s="17">
        <v>0.56200348488888885</v>
      </c>
      <c r="E79" s="17">
        <v>0.77890805099999993</v>
      </c>
      <c r="F79" s="17">
        <v>0.66140695334518895</v>
      </c>
      <c r="G79" s="17">
        <v>0.17361417712141736</v>
      </c>
      <c r="H79" s="17">
        <v>0.9774676322000001</v>
      </c>
      <c r="I79" s="17">
        <v>0.43869294334498565</v>
      </c>
      <c r="J79" s="17">
        <v>0.58884252108470636</v>
      </c>
      <c r="K79" s="17">
        <v>1.7796032749744519</v>
      </c>
      <c r="L79" s="17">
        <v>0.95289554783591801</v>
      </c>
      <c r="M79" s="17">
        <v>0.33840083524688824</v>
      </c>
      <c r="N79" s="17">
        <v>0.24609769320660374</v>
      </c>
      <c r="O79" s="17">
        <v>2.4889369170000002</v>
      </c>
      <c r="P79" s="17">
        <v>3.0130319689999996</v>
      </c>
      <c r="Q79" s="17">
        <v>0.36346422700000003</v>
      </c>
      <c r="R79" s="17">
        <v>0.69149928685714279</v>
      </c>
      <c r="S79" s="17">
        <v>2.0269257983968618</v>
      </c>
      <c r="T79" s="17">
        <v>0.40983874665921488</v>
      </c>
      <c r="U79" s="17">
        <v>0.90477008464243625</v>
      </c>
      <c r="V79" s="17">
        <v>1.0222396953499209</v>
      </c>
      <c r="W79" s="17">
        <v>1.577178119839139</v>
      </c>
      <c r="X79" s="17">
        <v>0.36469706100148458</v>
      </c>
      <c r="Y79" s="17">
        <v>1.6287791859275613</v>
      </c>
      <c r="Z79" s="17">
        <v>0.35099248834939972</v>
      </c>
      <c r="AA79" s="17">
        <v>2.9830982266666668</v>
      </c>
      <c r="AB79" s="17">
        <v>4.8086963029999996</v>
      </c>
      <c r="AC79" s="17">
        <v>1</v>
      </c>
      <c r="AD79" s="17">
        <v>1.2078514135</v>
      </c>
      <c r="AE79" s="17">
        <v>0.69899411114285714</v>
      </c>
      <c r="AF79" s="17">
        <v>0.39697415487892596</v>
      </c>
      <c r="AG79" s="17">
        <v>0.35406397404383916</v>
      </c>
      <c r="AH79" s="17">
        <v>3.1723635216911967</v>
      </c>
      <c r="AI79" s="17">
        <v>0.57958905547593842</v>
      </c>
      <c r="AJ79" s="17">
        <v>0.38130967360829293</v>
      </c>
      <c r="AK79" s="17">
        <v>0.27414899776544066</v>
      </c>
      <c r="AL79" s="17">
        <v>0.26568653005964071</v>
      </c>
      <c r="AM79" s="17">
        <v>0.52724451549999996</v>
      </c>
      <c r="AN79" s="17">
        <v>0.5030121565454545</v>
      </c>
      <c r="AO79" s="17">
        <v>0.78260016249999997</v>
      </c>
      <c r="AP79" s="17">
        <v>2.3884768670000001</v>
      </c>
      <c r="AQ79" s="17">
        <v>0.36875367927149005</v>
      </c>
      <c r="AR79" s="17">
        <v>0.26846446022951637</v>
      </c>
      <c r="AS79" s="17">
        <v>1.0288559363592029</v>
      </c>
      <c r="AT79" s="17">
        <v>1.4672507962999077</v>
      </c>
      <c r="AU79" s="17">
        <v>1.0414472921005642</v>
      </c>
      <c r="AV79" s="17">
        <v>0.18090780436771078</v>
      </c>
      <c r="AW79" s="17">
        <v>0.90909306630627806</v>
      </c>
      <c r="AX79" s="17">
        <v>0.11605018115484206</v>
      </c>
      <c r="AY79" s="17">
        <v>2.2829984925</v>
      </c>
      <c r="AZ79" s="17">
        <v>0.6533960115555556</v>
      </c>
      <c r="BA79" s="17">
        <v>1.3661432384999999</v>
      </c>
      <c r="BB79" s="17">
        <v>0.12383290920712353</v>
      </c>
      <c r="BC79" s="17">
        <v>0.44015962488396876</v>
      </c>
      <c r="BD79" s="17">
        <v>0.38892846020248883</v>
      </c>
      <c r="BE79" s="17">
        <v>1.8253319611727023E-3</v>
      </c>
      <c r="BF79" s="17">
        <v>0.17544558610373798</v>
      </c>
      <c r="BG79" s="17">
        <v>0.44717122926492919</v>
      </c>
      <c r="BH79" s="17">
        <v>2.0195098932658384</v>
      </c>
      <c r="BI79" s="17">
        <v>1.5573422289665486</v>
      </c>
      <c r="BJ79" s="17">
        <v>1.9130523021757753</v>
      </c>
      <c r="BK79" s="17">
        <v>0.19065887638282691</v>
      </c>
      <c r="BL79" s="17">
        <v>1.0167787373999999</v>
      </c>
      <c r="BM79" s="17">
        <v>0.46947344818181813</v>
      </c>
      <c r="BN79" s="17">
        <v>1.6245087886666669</v>
      </c>
      <c r="BO79" s="17">
        <v>0.19919035620019851</v>
      </c>
      <c r="BP79" s="17">
        <v>2.6314872719999998</v>
      </c>
      <c r="BQ79" s="17">
        <v>0.34917686064837955</v>
      </c>
      <c r="BR79" s="17">
        <v>1.8684002170000003</v>
      </c>
      <c r="BS79" s="17">
        <v>0.43699678927106234</v>
      </c>
      <c r="BT79" s="17">
        <v>0.62090779090420134</v>
      </c>
      <c r="BU79" s="17">
        <v>0.16883839403139994</v>
      </c>
      <c r="BV79" s="17">
        <v>2.4796288665000001</v>
      </c>
      <c r="BW79" s="17">
        <v>0.84154958966666671</v>
      </c>
      <c r="BX79" s="17">
        <v>2.5129654639999996</v>
      </c>
      <c r="BY79" s="17">
        <v>1.3329580912500001</v>
      </c>
      <c r="BZ79" s="17">
        <v>1.2467868743693749</v>
      </c>
      <c r="CA79" s="17">
        <v>0.60165393746192475</v>
      </c>
      <c r="CB79" s="17">
        <v>0.25252916788269647</v>
      </c>
      <c r="CC79" s="17">
        <v>0.64780543028571436</v>
      </c>
      <c r="CD79" s="17">
        <v>1.7099080176666666</v>
      </c>
      <c r="CE79" s="17">
        <v>4.6756071235820512E-2</v>
      </c>
      <c r="CF79" s="17">
        <v>0.28116578582710133</v>
      </c>
      <c r="CG79" s="17">
        <v>0.87488093002646183</v>
      </c>
      <c r="CH79" s="17">
        <v>0.13423361715225268</v>
      </c>
      <c r="CI79" s="17">
        <v>1.1769386047499999</v>
      </c>
      <c r="CJ79" s="17">
        <v>0.52416392255555555</v>
      </c>
      <c r="CK79" s="17">
        <v>0.61698895677777776</v>
      </c>
      <c r="CL79" s="17">
        <v>0.48178768780000003</v>
      </c>
      <c r="CM79" s="17">
        <v>1.255123773</v>
      </c>
      <c r="CN79" s="17">
        <v>0.13603206150449418</v>
      </c>
      <c r="CO79" s="17">
        <v>0.63961311041781654</v>
      </c>
      <c r="CP79" s="17">
        <v>0.17951917428794664</v>
      </c>
      <c r="CQ79" s="17">
        <v>0.27735559292996598</v>
      </c>
      <c r="CR79" s="92">
        <v>4.5920963091941678</v>
      </c>
      <c r="CS79" s="92">
        <v>0.39521550932119198</v>
      </c>
      <c r="CT79" s="92">
        <v>0.47406728824765898</v>
      </c>
      <c r="CU79" s="92">
        <v>2.4245050411764169E-12</v>
      </c>
      <c r="CV79" s="30" t="s">
        <v>363</v>
      </c>
    </row>
    <row r="80" spans="1:100" ht="16.2" thickBot="1" x14ac:dyDescent="0.35">
      <c r="A80" s="67" t="s">
        <v>16</v>
      </c>
      <c r="B80" s="31" t="s">
        <v>255</v>
      </c>
      <c r="C80" s="28">
        <v>4.9170471126860562</v>
      </c>
      <c r="D80" s="28">
        <v>0.71415769900000003</v>
      </c>
      <c r="E80" s="28">
        <v>0.41241083343749996</v>
      </c>
      <c r="F80" s="28">
        <v>1.3021449393983406</v>
      </c>
      <c r="G80" s="28">
        <v>1.1574278474761153</v>
      </c>
      <c r="H80" s="28">
        <v>1.4189681675762809</v>
      </c>
      <c r="I80" s="28">
        <v>1.3983337569121417</v>
      </c>
      <c r="J80" s="28">
        <v>1.012809136265695</v>
      </c>
      <c r="K80" s="28">
        <v>1.1033540304841605</v>
      </c>
      <c r="L80" s="28">
        <v>2.4459350960494155</v>
      </c>
      <c r="M80" s="28">
        <v>1.3452477648086176</v>
      </c>
      <c r="N80" s="28">
        <v>0.62891632708354273</v>
      </c>
      <c r="O80" s="28">
        <v>0.42596365545454556</v>
      </c>
      <c r="P80" s="28">
        <v>0.44780891868421052</v>
      </c>
      <c r="Q80" s="28">
        <v>0.34212358833333334</v>
      </c>
      <c r="R80" s="28">
        <v>2.496755227208129</v>
      </c>
      <c r="S80" s="28">
        <v>0.92337730815857011</v>
      </c>
      <c r="T80" s="28">
        <v>2.8837744537657479</v>
      </c>
      <c r="U80" s="28">
        <v>1.271568767605586</v>
      </c>
      <c r="V80" s="28">
        <v>1.8844766557755062</v>
      </c>
      <c r="W80" s="28">
        <v>0.73073889722276686</v>
      </c>
      <c r="X80" s="28">
        <v>0.69900270025284561</v>
      </c>
      <c r="Y80" s="28">
        <v>1.1315729081180954</v>
      </c>
      <c r="Z80" s="28">
        <v>0.96220354564749266</v>
      </c>
      <c r="AA80" s="28">
        <v>8.251896804325348</v>
      </c>
      <c r="AB80" s="28">
        <v>0.54316270339999995</v>
      </c>
      <c r="AC80" s="28">
        <v>1.0476266711538462</v>
      </c>
      <c r="AD80" s="28">
        <v>0.6201452513636363</v>
      </c>
      <c r="AE80" s="28">
        <v>1.9307914516018494</v>
      </c>
      <c r="AF80" s="28">
        <v>1.1578412850635338</v>
      </c>
      <c r="AG80" s="28">
        <v>4.2003351676254477</v>
      </c>
      <c r="AH80" s="28">
        <v>0.96005738156444109</v>
      </c>
      <c r="AI80" s="28">
        <v>0.81824337243661904</v>
      </c>
      <c r="AJ80" s="28">
        <v>1.7232264095759395</v>
      </c>
      <c r="AK80" s="28">
        <v>0.47214549615159213</v>
      </c>
      <c r="AL80" s="28">
        <v>1.300465647134031</v>
      </c>
      <c r="AM80" s="28">
        <v>0.57263952788461536</v>
      </c>
      <c r="AN80" s="28">
        <v>0.7812387395</v>
      </c>
      <c r="AO80" s="28">
        <v>0.73665014583333333</v>
      </c>
      <c r="AP80" s="28">
        <v>0.48176539750000008</v>
      </c>
      <c r="AQ80" s="28">
        <v>1.0379733194308607</v>
      </c>
      <c r="AR80" s="28">
        <v>0.84500289121421546</v>
      </c>
      <c r="AS80" s="28">
        <v>1.0998115181770789</v>
      </c>
      <c r="AT80" s="28">
        <v>0.52984056533052215</v>
      </c>
      <c r="AU80" s="28">
        <v>0.58998245611608313</v>
      </c>
      <c r="AV80" s="28">
        <v>1.0604940256038222</v>
      </c>
      <c r="AW80" s="28">
        <v>0.83052946798351346</v>
      </c>
      <c r="AX80" s="28">
        <v>1.3410243155670634</v>
      </c>
      <c r="AY80" s="28">
        <v>0.80868079289131933</v>
      </c>
      <c r="AZ80" s="28">
        <v>0.59306672428571428</v>
      </c>
      <c r="BA80" s="28">
        <v>0.57152477888888886</v>
      </c>
      <c r="BB80" s="28">
        <v>1.0083536892580054</v>
      </c>
      <c r="BC80" s="28">
        <v>1.3204788746519058</v>
      </c>
      <c r="BD80" s="28">
        <v>1.2613896006567202</v>
      </c>
      <c r="BE80" s="28">
        <v>2.9518404317618385</v>
      </c>
      <c r="BF80" s="28">
        <v>0.68281525402535836</v>
      </c>
      <c r="BG80" s="28">
        <v>1.3123503467557704</v>
      </c>
      <c r="BH80" s="28">
        <v>1.1289185738753134</v>
      </c>
      <c r="BI80" s="28">
        <v>0.47044713166697827</v>
      </c>
      <c r="BJ80" s="28">
        <v>2.5882472323554602</v>
      </c>
      <c r="BK80" s="28">
        <v>0.95329438191413463</v>
      </c>
      <c r="BL80" s="28">
        <v>0.62418197673913045</v>
      </c>
      <c r="BM80" s="28">
        <v>0.63404266739130433</v>
      </c>
      <c r="BN80" s="28">
        <v>0.4587379456666667</v>
      </c>
      <c r="BO80" s="28">
        <v>0.95860358921345501</v>
      </c>
      <c r="BP80" s="28">
        <v>1.8378451011695274</v>
      </c>
      <c r="BQ80" s="28">
        <v>0.9859111359483661</v>
      </c>
      <c r="BR80" s="28">
        <v>0.6696389163704779</v>
      </c>
      <c r="BS80" s="28">
        <v>0.94391306482549453</v>
      </c>
      <c r="BT80" s="28">
        <v>0.99769798880333205</v>
      </c>
      <c r="BU80" s="28">
        <v>1.0277119636693905</v>
      </c>
      <c r="BV80" s="28">
        <v>0.40012089814285717</v>
      </c>
      <c r="BW80" s="28">
        <v>1.0968069930769231</v>
      </c>
      <c r="BX80" s="28">
        <v>2.0275009942857145</v>
      </c>
      <c r="BY80" s="28">
        <v>0.57908956442307691</v>
      </c>
      <c r="BZ80" s="28">
        <v>0.92618453524582123</v>
      </c>
      <c r="CA80" s="28">
        <v>1.2556256086161905</v>
      </c>
      <c r="CB80" s="28">
        <v>1.363657506566561</v>
      </c>
      <c r="CC80" s="28">
        <v>0.61458974948287748</v>
      </c>
      <c r="CD80" s="28">
        <v>0.71018296831224192</v>
      </c>
      <c r="CE80" s="28">
        <v>0.64228076802890344</v>
      </c>
      <c r="CF80" s="28">
        <v>1.2780262992140969</v>
      </c>
      <c r="CG80" s="28">
        <v>1.3274055490056664</v>
      </c>
      <c r="CH80" s="28">
        <v>1.3423361715225273</v>
      </c>
      <c r="CI80" s="28">
        <v>0.69968537921052631</v>
      </c>
      <c r="CJ80" s="28">
        <v>0.78361603441176464</v>
      </c>
      <c r="CK80" s="28">
        <v>0.78402968224999992</v>
      </c>
      <c r="CL80" s="28">
        <v>0.5668746754166667</v>
      </c>
      <c r="CM80" s="28">
        <v>1.03381174793129</v>
      </c>
      <c r="CN80" s="28">
        <v>0.99473444975161307</v>
      </c>
      <c r="CO80" s="28">
        <v>1.2980383711420398</v>
      </c>
      <c r="CP80" s="28">
        <v>0.81382025677202485</v>
      </c>
      <c r="CQ80" s="28">
        <v>1.5002416163029981</v>
      </c>
      <c r="CR80" s="93">
        <v>0.47298613436342102</v>
      </c>
      <c r="CS80" s="93">
        <v>2.587620622998215</v>
      </c>
      <c r="CT80" s="93">
        <v>1.1054402234815046</v>
      </c>
      <c r="CU80" s="93">
        <v>0.20619085196184816</v>
      </c>
      <c r="CV80" s="31" t="s">
        <v>363</v>
      </c>
    </row>
    <row r="81" spans="186:186" x14ac:dyDescent="0.3">
      <c r="GD81" s="5"/>
    </row>
    <row r="82" spans="186:186" x14ac:dyDescent="0.3">
      <c r="GD82" s="5"/>
    </row>
    <row r="83" spans="186:186" x14ac:dyDescent="0.3">
      <c r="GD83" s="5"/>
    </row>
    <row r="84" spans="186:186" x14ac:dyDescent="0.3">
      <c r="GD84" s="5"/>
    </row>
    <row r="85" spans="186:186" x14ac:dyDescent="0.3">
      <c r="GD85" s="5"/>
    </row>
    <row r="86" spans="186:186" x14ac:dyDescent="0.3">
      <c r="GD86" s="5"/>
    </row>
    <row r="87" spans="186:186" x14ac:dyDescent="0.3">
      <c r="GD87" s="5"/>
    </row>
    <row r="88" spans="186:186" x14ac:dyDescent="0.3">
      <c r="GD88" s="5"/>
    </row>
    <row r="89" spans="186:186" x14ac:dyDescent="0.3">
      <c r="GD89" s="5"/>
    </row>
    <row r="90" spans="186:186" x14ac:dyDescent="0.3">
      <c r="GD90" s="5"/>
    </row>
    <row r="91" spans="186:186" x14ac:dyDescent="0.3">
      <c r="GD91" s="5"/>
    </row>
    <row r="92" spans="186:186" x14ac:dyDescent="0.3">
      <c r="GD92" s="5"/>
    </row>
    <row r="93" spans="186:186" x14ac:dyDescent="0.3">
      <c r="GD93" s="5"/>
    </row>
    <row r="94" spans="186:186" x14ac:dyDescent="0.3">
      <c r="GD94" s="5"/>
    </row>
    <row r="95" spans="186:186" x14ac:dyDescent="0.3">
      <c r="GD95" s="5"/>
    </row>
    <row r="96" spans="186:186" x14ac:dyDescent="0.3">
      <c r="GD96" s="5"/>
    </row>
    <row r="97" spans="186:186" x14ac:dyDescent="0.3">
      <c r="GD97" s="5"/>
    </row>
  </sheetData>
  <mergeCells count="3">
    <mergeCell ref="C1:CQ1"/>
    <mergeCell ref="CR1:CS1"/>
    <mergeCell ref="CT1:CU1"/>
  </mergeCells>
  <conditionalFormatting sqref="CV1 CV3:CV1048576">
    <cfRule type="cellIs" dxfId="60" priority="1" operator="equal">
      <formula>"Down"</formula>
    </cfRule>
    <cfRule type="cellIs" dxfId="59" priority="2" operator="equal">
      <formula>"Up"</formula>
    </cfRule>
  </conditionalFormatting>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3"/>
  <sheetViews>
    <sheetView workbookViewId="0">
      <selection activeCell="C33" sqref="C33"/>
    </sheetView>
  </sheetViews>
  <sheetFormatPr defaultRowHeight="14.4" x14ac:dyDescent="0.3"/>
  <cols>
    <col min="1" max="1" width="19.5546875" customWidth="1"/>
    <col min="3" max="3" width="28.33203125" bestFit="1" customWidth="1"/>
    <col min="4" max="4" width="15.109375" customWidth="1"/>
  </cols>
  <sheetData>
    <row r="1" spans="1:5" s="5" customFormat="1" ht="17.399999999999999" x14ac:dyDescent="0.3">
      <c r="A1" s="14" t="s">
        <v>2</v>
      </c>
      <c r="B1" s="13"/>
      <c r="C1" s="15"/>
      <c r="D1" s="13"/>
    </row>
    <row r="2" spans="1:5" s="58" customFormat="1" ht="52.8" thickBot="1" x14ac:dyDescent="0.35">
      <c r="A2" s="59" t="s">
        <v>261</v>
      </c>
      <c r="B2" s="60" t="s">
        <v>349</v>
      </c>
      <c r="C2" s="61" t="s">
        <v>357</v>
      </c>
      <c r="D2" s="60" t="s">
        <v>351</v>
      </c>
    </row>
    <row r="3" spans="1:5" ht="15.6" x14ac:dyDescent="0.3">
      <c r="A3" s="65" t="s">
        <v>26</v>
      </c>
      <c r="B3" s="29" t="s">
        <v>229</v>
      </c>
      <c r="C3" s="27">
        <v>0.20286604878740233</v>
      </c>
      <c r="D3" s="29" t="s">
        <v>306</v>
      </c>
    </row>
    <row r="4" spans="1:5" ht="15.6" x14ac:dyDescent="0.3">
      <c r="A4" s="66" t="s">
        <v>29</v>
      </c>
      <c r="B4" s="30" t="s">
        <v>231</v>
      </c>
      <c r="C4" s="17">
        <v>0.12015595587408007</v>
      </c>
      <c r="D4" s="30" t="s">
        <v>306</v>
      </c>
      <c r="E4" s="5"/>
    </row>
    <row r="5" spans="1:5" ht="15.6" x14ac:dyDescent="0.3">
      <c r="A5" s="66" t="s">
        <v>36</v>
      </c>
      <c r="B5" s="30" t="s">
        <v>231</v>
      </c>
      <c r="C5" s="17">
        <v>0.3879253809762781</v>
      </c>
      <c r="D5" s="30" t="s">
        <v>306</v>
      </c>
      <c r="E5" s="5"/>
    </row>
    <row r="6" spans="1:5" ht="15.6" x14ac:dyDescent="0.3">
      <c r="A6" s="66" t="s">
        <v>31</v>
      </c>
      <c r="B6" s="30" t="s">
        <v>231</v>
      </c>
      <c r="C6" s="17">
        <v>0.17963096140481769</v>
      </c>
      <c r="D6" s="30" t="s">
        <v>306</v>
      </c>
      <c r="E6" s="5"/>
    </row>
    <row r="7" spans="1:5" ht="15.6" x14ac:dyDescent="0.3">
      <c r="A7" s="66" t="s">
        <v>57</v>
      </c>
      <c r="B7" s="30" t="s">
        <v>231</v>
      </c>
      <c r="C7" s="17">
        <v>0.3531610865217894</v>
      </c>
      <c r="D7" s="30" t="s">
        <v>306</v>
      </c>
      <c r="E7" s="5"/>
    </row>
    <row r="8" spans="1:5" ht="15.6" x14ac:dyDescent="0.3">
      <c r="A8" s="66" t="s">
        <v>55</v>
      </c>
      <c r="B8" s="30" t="s">
        <v>231</v>
      </c>
      <c r="C8" s="17">
        <v>0.40206031388634483</v>
      </c>
      <c r="D8" s="30" t="s">
        <v>306</v>
      </c>
      <c r="E8" s="5"/>
    </row>
    <row r="9" spans="1:5" ht="15.6" x14ac:dyDescent="0.3">
      <c r="A9" s="66" t="s">
        <v>74</v>
      </c>
      <c r="B9" s="30" t="s">
        <v>232</v>
      </c>
      <c r="C9" s="17">
        <v>0.31153325628948175</v>
      </c>
      <c r="D9" s="30" t="s">
        <v>306</v>
      </c>
      <c r="E9" s="5"/>
    </row>
    <row r="10" spans="1:5" ht="15.6" x14ac:dyDescent="0.3">
      <c r="A10" s="66" t="s">
        <v>107</v>
      </c>
      <c r="B10" s="30" t="s">
        <v>240</v>
      </c>
      <c r="C10" s="17">
        <v>0.29978181298543255</v>
      </c>
      <c r="D10" s="30" t="s">
        <v>306</v>
      </c>
      <c r="E10" s="5"/>
    </row>
    <row r="11" spans="1:5" ht="15.6" x14ac:dyDescent="0.3">
      <c r="A11" s="66" t="s">
        <v>139</v>
      </c>
      <c r="B11" s="30" t="s">
        <v>240</v>
      </c>
      <c r="C11" s="17">
        <v>0.34767098891367787</v>
      </c>
      <c r="D11" s="30" t="s">
        <v>306</v>
      </c>
      <c r="E11" s="5"/>
    </row>
    <row r="12" spans="1:5" ht="15.6" x14ac:dyDescent="0.3">
      <c r="A12" s="66" t="s">
        <v>292</v>
      </c>
      <c r="B12" s="30" t="s">
        <v>243</v>
      </c>
      <c r="C12" s="17">
        <v>0.21443216740605062</v>
      </c>
      <c r="D12" s="30" t="s">
        <v>306</v>
      </c>
      <c r="E12" s="5"/>
    </row>
    <row r="13" spans="1:5" ht="15.6" x14ac:dyDescent="0.3">
      <c r="A13" s="66" t="s">
        <v>176</v>
      </c>
      <c r="B13" s="30" t="s">
        <v>243</v>
      </c>
      <c r="C13" s="17">
        <v>0.32138801789620447</v>
      </c>
      <c r="D13" s="30" t="s">
        <v>306</v>
      </c>
      <c r="E13" s="5"/>
    </row>
    <row r="14" spans="1:5" ht="15.6" x14ac:dyDescent="0.3">
      <c r="A14" s="66" t="s">
        <v>145</v>
      </c>
      <c r="B14" s="30" t="s">
        <v>243</v>
      </c>
      <c r="C14" s="17">
        <v>8.7992997988594002E-2</v>
      </c>
      <c r="D14" s="30" t="s">
        <v>306</v>
      </c>
      <c r="E14" s="5"/>
    </row>
    <row r="15" spans="1:5" ht="15.6" x14ac:dyDescent="0.3">
      <c r="A15" s="66" t="s">
        <v>142</v>
      </c>
      <c r="B15" s="30" t="s">
        <v>243</v>
      </c>
      <c r="C15" s="17">
        <v>0.34342651811125291</v>
      </c>
      <c r="D15" s="30" t="s">
        <v>306</v>
      </c>
      <c r="E15" s="5"/>
    </row>
    <row r="16" spans="1:5" ht="15.6" x14ac:dyDescent="0.3">
      <c r="A16" s="66" t="s">
        <v>387</v>
      </c>
      <c r="B16" s="30" t="s">
        <v>243</v>
      </c>
      <c r="C16" s="17">
        <v>0.21778267002177013</v>
      </c>
      <c r="D16" s="30" t="s">
        <v>306</v>
      </c>
      <c r="E16" s="5"/>
    </row>
    <row r="17" spans="1:5" ht="15.6" x14ac:dyDescent="0.3">
      <c r="A17" s="66" t="s">
        <v>167</v>
      </c>
      <c r="B17" s="30" t="s">
        <v>260</v>
      </c>
      <c r="C17" s="17">
        <v>0.21060302155951396</v>
      </c>
      <c r="D17" s="30" t="s">
        <v>306</v>
      </c>
      <c r="E17" s="5"/>
    </row>
    <row r="18" spans="1:5" ht="15.6" x14ac:dyDescent="0.3">
      <c r="A18" s="66" t="s">
        <v>197</v>
      </c>
      <c r="B18" s="30" t="s">
        <v>247</v>
      </c>
      <c r="C18" s="17">
        <v>0.33185930669984021</v>
      </c>
      <c r="D18" s="30" t="s">
        <v>306</v>
      </c>
      <c r="E18" s="5"/>
    </row>
    <row r="19" spans="1:5" ht="15.6" x14ac:dyDescent="0.3">
      <c r="A19" s="66" t="s">
        <v>425</v>
      </c>
      <c r="B19" s="30" t="s">
        <v>250</v>
      </c>
      <c r="C19" s="17">
        <v>0.37683742902643375</v>
      </c>
      <c r="D19" s="30" t="s">
        <v>306</v>
      </c>
      <c r="E19" s="5"/>
    </row>
    <row r="20" spans="1:5" ht="15.6" x14ac:dyDescent="0.3">
      <c r="A20" s="66" t="s">
        <v>402</v>
      </c>
      <c r="B20" s="30" t="s">
        <v>251</v>
      </c>
      <c r="C20" s="17">
        <v>0.35180277465055176</v>
      </c>
      <c r="D20" s="30" t="s">
        <v>306</v>
      </c>
      <c r="E20" s="5"/>
    </row>
    <row r="21" spans="1:5" ht="15.6" x14ac:dyDescent="0.3">
      <c r="A21" s="66" t="s">
        <v>426</v>
      </c>
      <c r="B21" s="30" t="s">
        <v>251</v>
      </c>
      <c r="C21" s="17">
        <v>0.25533140623242018</v>
      </c>
      <c r="D21" s="30" t="s">
        <v>306</v>
      </c>
      <c r="E21" s="5"/>
    </row>
    <row r="22" spans="1:5" ht="15.6" x14ac:dyDescent="0.3">
      <c r="A22" s="66" t="s">
        <v>144</v>
      </c>
      <c r="B22" s="30" t="s">
        <v>238</v>
      </c>
      <c r="C22" s="17">
        <v>0.38293919356013051</v>
      </c>
      <c r="D22" s="30" t="s">
        <v>306</v>
      </c>
      <c r="E22" s="5"/>
    </row>
    <row r="23" spans="1:5" ht="15.6" x14ac:dyDescent="0.3">
      <c r="A23" s="66" t="s">
        <v>294</v>
      </c>
      <c r="B23" s="30" t="s">
        <v>249</v>
      </c>
      <c r="C23" s="17">
        <v>0.17954601803321507</v>
      </c>
      <c r="D23" s="30" t="s">
        <v>306</v>
      </c>
      <c r="E23" s="5"/>
    </row>
    <row r="24" spans="1:5" ht="15.6" x14ac:dyDescent="0.3">
      <c r="A24" s="66" t="s">
        <v>210</v>
      </c>
      <c r="B24" s="30" t="s">
        <v>249</v>
      </c>
      <c r="C24" s="17">
        <v>0.29274026767052153</v>
      </c>
      <c r="D24" s="30" t="s">
        <v>306</v>
      </c>
      <c r="E24" s="5"/>
    </row>
    <row r="25" spans="1:5" ht="15.6" x14ac:dyDescent="0.3">
      <c r="A25" s="66" t="s">
        <v>96</v>
      </c>
      <c r="B25" s="30" t="s">
        <v>232</v>
      </c>
      <c r="C25" s="17">
        <v>0.33546647307701238</v>
      </c>
      <c r="D25" s="30" t="s">
        <v>306</v>
      </c>
      <c r="E25" s="5"/>
    </row>
    <row r="26" spans="1:5" ht="15.6" x14ac:dyDescent="0.3">
      <c r="A26" s="66" t="s">
        <v>385</v>
      </c>
      <c r="B26" s="30" t="s">
        <v>258</v>
      </c>
      <c r="C26" s="17">
        <v>0.33995343613154366</v>
      </c>
      <c r="D26" s="30" t="s">
        <v>306</v>
      </c>
      <c r="E26" s="5"/>
    </row>
    <row r="27" spans="1:5" ht="15.6" x14ac:dyDescent="0.3">
      <c r="A27" s="66" t="s">
        <v>35</v>
      </c>
      <c r="B27" s="30" t="s">
        <v>230</v>
      </c>
      <c r="C27" s="17">
        <v>0.3362440273495263</v>
      </c>
      <c r="D27" s="30" t="s">
        <v>306</v>
      </c>
      <c r="E27" s="5"/>
    </row>
    <row r="28" spans="1:5" ht="15.6" x14ac:dyDescent="0.3">
      <c r="A28" s="66" t="s">
        <v>78</v>
      </c>
      <c r="B28" s="30" t="s">
        <v>232</v>
      </c>
      <c r="C28" s="17">
        <v>0.3802126766491446</v>
      </c>
      <c r="D28" s="30" t="s">
        <v>306</v>
      </c>
      <c r="E28" s="5"/>
    </row>
    <row r="29" spans="1:5" ht="15.6" x14ac:dyDescent="0.3">
      <c r="A29" s="66" t="s">
        <v>413</v>
      </c>
      <c r="B29" s="30" t="s">
        <v>241</v>
      </c>
      <c r="C29" s="17">
        <v>0.27222833752721265</v>
      </c>
      <c r="D29" s="30" t="s">
        <v>306</v>
      </c>
      <c r="E29" s="5"/>
    </row>
    <row r="30" spans="1:5" ht="15.6" x14ac:dyDescent="0.3">
      <c r="A30" s="66" t="s">
        <v>83</v>
      </c>
      <c r="B30" s="30" t="s">
        <v>237</v>
      </c>
      <c r="C30" s="17">
        <v>0.41419798373951755</v>
      </c>
      <c r="D30" s="30" t="s">
        <v>306</v>
      </c>
      <c r="E30" s="5"/>
    </row>
    <row r="31" spans="1:5" ht="15.6" x14ac:dyDescent="0.3">
      <c r="A31" s="66" t="s">
        <v>104</v>
      </c>
      <c r="B31" s="30" t="s">
        <v>236</v>
      </c>
      <c r="C31" s="17">
        <v>0.28683571173598993</v>
      </c>
      <c r="D31" s="30" t="s">
        <v>306</v>
      </c>
      <c r="E31" s="5"/>
    </row>
    <row r="32" spans="1:5" ht="15.6" x14ac:dyDescent="0.3">
      <c r="A32" s="66" t="s">
        <v>80</v>
      </c>
      <c r="B32" s="30" t="s">
        <v>236</v>
      </c>
      <c r="C32" s="17">
        <v>0.36360237081895536</v>
      </c>
      <c r="D32" s="30" t="s">
        <v>306</v>
      </c>
      <c r="E32" s="5"/>
    </row>
    <row r="33" spans="1:5" ht="15.6" x14ac:dyDescent="0.3">
      <c r="A33" s="66" t="s">
        <v>147</v>
      </c>
      <c r="B33" s="30" t="s">
        <v>245</v>
      </c>
      <c r="C33" s="17">
        <v>0.24889448002488013</v>
      </c>
      <c r="D33" s="30" t="s">
        <v>306</v>
      </c>
      <c r="E33" s="5"/>
    </row>
    <row r="34" spans="1:5" ht="15.6" x14ac:dyDescent="0.3">
      <c r="A34" s="66" t="s">
        <v>125</v>
      </c>
      <c r="B34" s="30" t="s">
        <v>238</v>
      </c>
      <c r="C34" s="17">
        <v>0.14869578638067238</v>
      </c>
      <c r="D34" s="30" t="s">
        <v>306</v>
      </c>
      <c r="E34" s="5"/>
    </row>
    <row r="35" spans="1:5" ht="15.6" x14ac:dyDescent="0.3">
      <c r="A35" s="66" t="s">
        <v>94</v>
      </c>
      <c r="B35" s="30" t="s">
        <v>238</v>
      </c>
      <c r="C35" s="17">
        <v>0.30388279537921414</v>
      </c>
      <c r="D35" s="30" t="s">
        <v>306</v>
      </c>
      <c r="E35" s="5"/>
    </row>
    <row r="36" spans="1:5" ht="16.2" thickBot="1" x14ac:dyDescent="0.35">
      <c r="A36" s="67" t="s">
        <v>193</v>
      </c>
      <c r="B36" s="31" t="s">
        <v>250</v>
      </c>
      <c r="C36" s="28">
        <v>0.2736645541760373</v>
      </c>
      <c r="D36" s="31" t="s">
        <v>306</v>
      </c>
      <c r="E36" s="5"/>
    </row>
    <row r="37" spans="1:5" ht="15.6" x14ac:dyDescent="0.3">
      <c r="A37" s="65" t="s">
        <v>11</v>
      </c>
      <c r="B37" s="29" t="s">
        <v>253</v>
      </c>
      <c r="C37" s="27">
        <v>2.4198074446863349</v>
      </c>
      <c r="D37" s="29" t="s">
        <v>305</v>
      </c>
      <c r="E37" s="5"/>
    </row>
    <row r="38" spans="1:5" ht="15.6" x14ac:dyDescent="0.3">
      <c r="A38" s="66" t="s">
        <v>16</v>
      </c>
      <c r="B38" s="30" t="s">
        <v>255</v>
      </c>
      <c r="C38" s="17">
        <v>2.1992479464493506</v>
      </c>
      <c r="D38" s="30" t="s">
        <v>305</v>
      </c>
      <c r="E38" s="5"/>
    </row>
    <row r="39" spans="1:5" ht="15.6" x14ac:dyDescent="0.3">
      <c r="A39" s="66" t="s">
        <v>298</v>
      </c>
      <c r="B39" s="30" t="s">
        <v>264</v>
      </c>
      <c r="C39" s="17">
        <v>6.7512627706748738</v>
      </c>
      <c r="D39" s="30" t="s">
        <v>305</v>
      </c>
      <c r="E39" s="5"/>
    </row>
    <row r="40" spans="1:5" ht="15.6" x14ac:dyDescent="0.3">
      <c r="A40" s="66" t="s">
        <v>41</v>
      </c>
      <c r="B40" s="30" t="s">
        <v>264</v>
      </c>
      <c r="C40" s="17">
        <v>12.195829521219128</v>
      </c>
      <c r="D40" s="30" t="s">
        <v>305</v>
      </c>
      <c r="E40" s="5"/>
    </row>
    <row r="41" spans="1:5" ht="15.6" x14ac:dyDescent="0.3">
      <c r="A41" s="66" t="s">
        <v>39</v>
      </c>
      <c r="B41" s="30" t="s">
        <v>231</v>
      </c>
      <c r="C41" s="17">
        <v>478.25074336780716</v>
      </c>
      <c r="D41" s="30" t="s">
        <v>305</v>
      </c>
      <c r="E41" s="5"/>
    </row>
    <row r="42" spans="1:5" ht="15.6" x14ac:dyDescent="0.3">
      <c r="A42" s="66" t="s">
        <v>63</v>
      </c>
      <c r="B42" s="30" t="s">
        <v>231</v>
      </c>
      <c r="C42" s="17">
        <v>31.360704483134896</v>
      </c>
      <c r="D42" s="30" t="s">
        <v>305</v>
      </c>
      <c r="E42" s="5"/>
    </row>
    <row r="43" spans="1:5" ht="15.6" x14ac:dyDescent="0.3">
      <c r="A43" s="66" t="s">
        <v>43</v>
      </c>
      <c r="B43" s="30" t="s">
        <v>231</v>
      </c>
      <c r="C43" s="17">
        <v>4.7912187404789428</v>
      </c>
      <c r="D43" s="30" t="s">
        <v>305</v>
      </c>
      <c r="E43" s="5"/>
    </row>
    <row r="44" spans="1:5" ht="15.6" x14ac:dyDescent="0.3">
      <c r="A44" s="66" t="s">
        <v>50</v>
      </c>
      <c r="B44" s="30" t="s">
        <v>231</v>
      </c>
      <c r="C44" s="17">
        <v>2.3053092387670304</v>
      </c>
      <c r="D44" s="30" t="s">
        <v>305</v>
      </c>
      <c r="E44" s="5"/>
    </row>
    <row r="45" spans="1:5" ht="15.6" x14ac:dyDescent="0.3">
      <c r="A45" s="66" t="s">
        <v>44</v>
      </c>
      <c r="B45" s="30" t="s">
        <v>231</v>
      </c>
      <c r="C45" s="17">
        <v>20.471570982046391</v>
      </c>
      <c r="D45" s="30" t="s">
        <v>305</v>
      </c>
      <c r="E45" s="5"/>
    </row>
    <row r="46" spans="1:5" ht="15.6" x14ac:dyDescent="0.3">
      <c r="A46" s="66" t="s">
        <v>49</v>
      </c>
      <c r="B46" s="30" t="s">
        <v>231</v>
      </c>
      <c r="C46" s="17">
        <v>30.945119204561248</v>
      </c>
      <c r="D46" s="30" t="s">
        <v>305</v>
      </c>
      <c r="E46" s="5"/>
    </row>
    <row r="47" spans="1:5" ht="15.6" x14ac:dyDescent="0.3">
      <c r="A47" s="66" t="s">
        <v>58</v>
      </c>
      <c r="B47" s="30" t="s">
        <v>231</v>
      </c>
      <c r="C47" s="17">
        <v>3.5446006982853624</v>
      </c>
      <c r="D47" s="30" t="s">
        <v>305</v>
      </c>
      <c r="E47" s="5"/>
    </row>
    <row r="48" spans="1:5" ht="15.6" x14ac:dyDescent="0.3">
      <c r="A48" s="66" t="s">
        <v>47</v>
      </c>
      <c r="B48" s="30" t="s">
        <v>231</v>
      </c>
      <c r="C48" s="17">
        <v>99.405689827714639</v>
      </c>
      <c r="D48" s="30" t="s">
        <v>305</v>
      </c>
      <c r="E48" s="5"/>
    </row>
    <row r="49" spans="1:5" ht="15.6" x14ac:dyDescent="0.3">
      <c r="A49" s="66" t="s">
        <v>101</v>
      </c>
      <c r="B49" s="30" t="s">
        <v>233</v>
      </c>
      <c r="C49" s="17">
        <v>2.986733760298562</v>
      </c>
      <c r="D49" s="30" t="s">
        <v>305</v>
      </c>
      <c r="E49" s="5"/>
    </row>
    <row r="50" spans="1:5" ht="15.6" x14ac:dyDescent="0.3">
      <c r="A50" s="66" t="s">
        <v>393</v>
      </c>
      <c r="B50" s="30" t="s">
        <v>267</v>
      </c>
      <c r="C50" s="17">
        <v>2.4198074446863349</v>
      </c>
      <c r="D50" s="30" t="s">
        <v>305</v>
      </c>
      <c r="E50" s="5"/>
    </row>
    <row r="51" spans="1:5" ht="15.6" x14ac:dyDescent="0.3">
      <c r="A51" s="66" t="s">
        <v>72</v>
      </c>
      <c r="B51" s="30" t="s">
        <v>235</v>
      </c>
      <c r="C51" s="17">
        <v>3.6290097735672742</v>
      </c>
      <c r="D51" s="30" t="s">
        <v>305</v>
      </c>
      <c r="E51" s="5"/>
    </row>
    <row r="52" spans="1:5" ht="15.6" x14ac:dyDescent="0.3">
      <c r="A52" s="66" t="s">
        <v>300</v>
      </c>
      <c r="B52" s="30" t="s">
        <v>237</v>
      </c>
      <c r="C52" s="17">
        <v>9.1468721409143452</v>
      </c>
      <c r="D52" s="30" t="s">
        <v>305</v>
      </c>
      <c r="E52" s="5"/>
    </row>
    <row r="53" spans="1:5" ht="15.6" x14ac:dyDescent="0.3">
      <c r="A53" s="66" t="s">
        <v>84</v>
      </c>
      <c r="B53" s="30" t="s">
        <v>237</v>
      </c>
      <c r="C53" s="17">
        <v>6.0979147606095641</v>
      </c>
      <c r="D53" s="30" t="s">
        <v>305</v>
      </c>
      <c r="E53" s="5"/>
    </row>
    <row r="54" spans="1:5" ht="15.6" x14ac:dyDescent="0.3">
      <c r="A54" s="66" t="s">
        <v>102</v>
      </c>
      <c r="B54" s="30" t="s">
        <v>239</v>
      </c>
      <c r="C54" s="17">
        <v>2.6133920402612421</v>
      </c>
      <c r="D54" s="30" t="s">
        <v>305</v>
      </c>
      <c r="E54" s="5"/>
    </row>
    <row r="55" spans="1:5" ht="15.6" x14ac:dyDescent="0.3">
      <c r="A55" s="66" t="s">
        <v>105</v>
      </c>
      <c r="B55" s="30" t="s">
        <v>240</v>
      </c>
      <c r="C55" s="17">
        <v>4.7912187404789428</v>
      </c>
      <c r="D55" s="30" t="s">
        <v>305</v>
      </c>
      <c r="E55" s="5"/>
    </row>
    <row r="56" spans="1:5" ht="15.6" x14ac:dyDescent="0.3">
      <c r="A56" s="66" t="s">
        <v>135</v>
      </c>
      <c r="B56" s="30" t="s">
        <v>242</v>
      </c>
      <c r="C56" s="17">
        <v>220.57028819804879</v>
      </c>
      <c r="D56" s="30" t="s">
        <v>305</v>
      </c>
      <c r="E56" s="5"/>
    </row>
    <row r="57" spans="1:5" ht="15.6" x14ac:dyDescent="0.3">
      <c r="A57" s="66" t="s">
        <v>151</v>
      </c>
      <c r="B57" s="30" t="s">
        <v>242</v>
      </c>
      <c r="C57" s="17">
        <v>4.7041056724702353</v>
      </c>
      <c r="D57" s="30" t="s">
        <v>305</v>
      </c>
      <c r="E57" s="5"/>
    </row>
    <row r="58" spans="1:5" ht="15.6" x14ac:dyDescent="0.3">
      <c r="A58" s="66" t="s">
        <v>415</v>
      </c>
      <c r="B58" s="30" t="s">
        <v>242</v>
      </c>
      <c r="C58" s="17">
        <v>2.8311747102830118</v>
      </c>
      <c r="D58" s="30" t="s">
        <v>305</v>
      </c>
      <c r="E58" s="5"/>
    </row>
    <row r="59" spans="1:5" ht="15.6" x14ac:dyDescent="0.3">
      <c r="A59" s="66" t="s">
        <v>164</v>
      </c>
      <c r="B59" s="30" t="s">
        <v>242</v>
      </c>
      <c r="C59" s="17">
        <v>4.8902108632161116</v>
      </c>
      <c r="D59" s="30" t="s">
        <v>305</v>
      </c>
      <c r="E59" s="5"/>
    </row>
    <row r="60" spans="1:5" ht="15.6" x14ac:dyDescent="0.3">
      <c r="A60" s="66" t="s">
        <v>140</v>
      </c>
      <c r="B60" s="30" t="s">
        <v>242</v>
      </c>
      <c r="C60" s="17">
        <v>23.167927848982597</v>
      </c>
      <c r="D60" s="30" t="s">
        <v>305</v>
      </c>
      <c r="E60" s="5"/>
    </row>
    <row r="61" spans="1:5" ht="15.6" x14ac:dyDescent="0.3">
      <c r="A61" s="66" t="s">
        <v>138</v>
      </c>
      <c r="B61" s="30" t="s">
        <v>242</v>
      </c>
      <c r="C61" s="17">
        <v>38.018254710951922</v>
      </c>
      <c r="D61" s="30" t="s">
        <v>305</v>
      </c>
      <c r="E61" s="5"/>
    </row>
    <row r="62" spans="1:5" ht="15.6" x14ac:dyDescent="0.3">
      <c r="A62" s="66" t="s">
        <v>143</v>
      </c>
      <c r="B62" s="30" t="s">
        <v>242</v>
      </c>
      <c r="C62" s="17">
        <v>32.957777396627883</v>
      </c>
      <c r="D62" s="30" t="s">
        <v>305</v>
      </c>
      <c r="E62" s="5"/>
    </row>
    <row r="63" spans="1:5" ht="15.6" x14ac:dyDescent="0.3">
      <c r="A63" s="66" t="s">
        <v>156</v>
      </c>
      <c r="B63" s="30" t="s">
        <v>242</v>
      </c>
      <c r="C63" s="17">
        <v>13.066960201306209</v>
      </c>
      <c r="D63" s="30" t="s">
        <v>305</v>
      </c>
      <c r="E63" s="5"/>
    </row>
    <row r="64" spans="1:5" ht="15.6" x14ac:dyDescent="0.3">
      <c r="A64" s="66" t="s">
        <v>141</v>
      </c>
      <c r="B64" s="30" t="s">
        <v>242</v>
      </c>
      <c r="C64" s="17">
        <v>4.6460302937977636</v>
      </c>
      <c r="D64" s="30" t="s">
        <v>305</v>
      </c>
      <c r="E64" s="5"/>
    </row>
    <row r="65" spans="1:5" ht="15.6" x14ac:dyDescent="0.3">
      <c r="A65" s="66" t="s">
        <v>64</v>
      </c>
      <c r="B65" s="30" t="s">
        <v>234</v>
      </c>
      <c r="C65" s="17">
        <v>15.116679448569927</v>
      </c>
      <c r="D65" s="30" t="s">
        <v>305</v>
      </c>
      <c r="E65" s="5"/>
    </row>
    <row r="66" spans="1:5" ht="15.6" x14ac:dyDescent="0.3">
      <c r="A66" s="66" t="s">
        <v>161</v>
      </c>
      <c r="B66" s="30" t="s">
        <v>259</v>
      </c>
      <c r="C66" s="17">
        <v>3.2667400503265518</v>
      </c>
      <c r="D66" s="30" t="s">
        <v>305</v>
      </c>
      <c r="E66" s="5"/>
    </row>
    <row r="67" spans="1:5" ht="15.6" x14ac:dyDescent="0.3">
      <c r="A67" s="66" t="s">
        <v>401</v>
      </c>
      <c r="B67" s="30" t="s">
        <v>250</v>
      </c>
      <c r="C67" s="17">
        <v>2.6133920402612416</v>
      </c>
      <c r="D67" s="30" t="s">
        <v>305</v>
      </c>
      <c r="E67" s="5"/>
    </row>
    <row r="68" spans="1:5" ht="15.6" x14ac:dyDescent="0.3">
      <c r="A68" s="66" t="s">
        <v>207</v>
      </c>
      <c r="B68" s="30" t="s">
        <v>250</v>
      </c>
      <c r="C68" s="17">
        <v>9.2313184823513588</v>
      </c>
      <c r="D68" s="30" t="s">
        <v>305</v>
      </c>
      <c r="E68" s="5"/>
    </row>
    <row r="69" spans="1:5" ht="15.6" x14ac:dyDescent="0.3">
      <c r="A69" s="66" t="s">
        <v>208</v>
      </c>
      <c r="B69" s="30" t="s">
        <v>250</v>
      </c>
      <c r="C69" s="17">
        <v>14.24700247007665</v>
      </c>
      <c r="D69" s="30" t="s">
        <v>305</v>
      </c>
      <c r="E69" s="5"/>
    </row>
    <row r="70" spans="1:5" ht="15.6" x14ac:dyDescent="0.3">
      <c r="A70" s="66" t="s">
        <v>92</v>
      </c>
      <c r="B70" s="30" t="s">
        <v>238</v>
      </c>
      <c r="C70" s="17">
        <v>10.080226441007646</v>
      </c>
      <c r="D70" s="30" t="s">
        <v>305</v>
      </c>
      <c r="E70" s="5"/>
    </row>
    <row r="71" spans="1:5" ht="15.6" x14ac:dyDescent="0.3">
      <c r="A71" s="66" t="s">
        <v>88</v>
      </c>
      <c r="B71" s="30" t="s">
        <v>238</v>
      </c>
      <c r="C71" s="17">
        <v>17.422613601741613</v>
      </c>
      <c r="D71" s="30" t="s">
        <v>305</v>
      </c>
      <c r="E71" s="5"/>
    </row>
    <row r="72" spans="1:5" ht="15.6" x14ac:dyDescent="0.3">
      <c r="A72" s="66" t="s">
        <v>116</v>
      </c>
      <c r="B72" s="30" t="s">
        <v>238</v>
      </c>
      <c r="C72" s="17">
        <v>9.146872140914347</v>
      </c>
      <c r="D72" s="30" t="s">
        <v>305</v>
      </c>
      <c r="E72" s="5"/>
    </row>
    <row r="73" spans="1:5" ht="15.6" x14ac:dyDescent="0.3">
      <c r="A73" s="66" t="s">
        <v>108</v>
      </c>
      <c r="B73" s="30" t="s">
        <v>238</v>
      </c>
      <c r="C73" s="17">
        <v>4.6460302937977627</v>
      </c>
      <c r="D73" s="30" t="s">
        <v>305</v>
      </c>
      <c r="E73" s="5"/>
    </row>
    <row r="74" spans="1:5" ht="15.6" x14ac:dyDescent="0.3">
      <c r="A74" s="66" t="s">
        <v>111</v>
      </c>
      <c r="B74" s="30" t="s">
        <v>238</v>
      </c>
      <c r="C74" s="17">
        <v>18.00336738846633</v>
      </c>
      <c r="D74" s="30" t="s">
        <v>305</v>
      </c>
      <c r="E74" s="5"/>
    </row>
    <row r="75" spans="1:5" ht="15.6" x14ac:dyDescent="0.3">
      <c r="A75" s="66" t="s">
        <v>106</v>
      </c>
      <c r="B75" s="30" t="s">
        <v>234</v>
      </c>
      <c r="C75" s="17">
        <v>2.386140558499394</v>
      </c>
      <c r="D75" s="30" t="s">
        <v>305</v>
      </c>
      <c r="E75" s="5"/>
    </row>
    <row r="76" spans="1:5" ht="15.6" x14ac:dyDescent="0.3">
      <c r="A76" s="66" t="s">
        <v>174</v>
      </c>
      <c r="B76" s="30" t="s">
        <v>248</v>
      </c>
      <c r="C76" s="17">
        <v>2.4448276102887045</v>
      </c>
      <c r="D76" s="30" t="s">
        <v>305</v>
      </c>
      <c r="E76" s="5"/>
    </row>
    <row r="77" spans="1:5" ht="15.6" x14ac:dyDescent="0.3">
      <c r="A77" s="66" t="s">
        <v>129</v>
      </c>
      <c r="B77" s="30" t="s">
        <v>241</v>
      </c>
      <c r="C77" s="17">
        <v>19.164874961915771</v>
      </c>
      <c r="D77" s="30" t="s">
        <v>305</v>
      </c>
      <c r="E77" s="5"/>
    </row>
    <row r="78" spans="1:5" ht="15.6" x14ac:dyDescent="0.3">
      <c r="A78" s="66" t="s">
        <v>121</v>
      </c>
      <c r="B78" s="30" t="s">
        <v>241</v>
      </c>
      <c r="C78" s="17">
        <v>49.305996492928756</v>
      </c>
      <c r="D78" s="30" t="s">
        <v>305</v>
      </c>
      <c r="E78" s="5"/>
    </row>
    <row r="79" spans="1:5" ht="15.6" x14ac:dyDescent="0.3">
      <c r="A79" s="66" t="s">
        <v>124</v>
      </c>
      <c r="B79" s="30" t="s">
        <v>241</v>
      </c>
      <c r="C79" s="17">
        <v>135.73799869720509</v>
      </c>
      <c r="D79" s="30" t="s">
        <v>305</v>
      </c>
      <c r="E79" s="5"/>
    </row>
    <row r="80" spans="1:5" ht="15.6" x14ac:dyDescent="0.3">
      <c r="A80" s="66" t="s">
        <v>128</v>
      </c>
      <c r="B80" s="30" t="s">
        <v>241</v>
      </c>
      <c r="C80" s="17">
        <v>165.7637236965702</v>
      </c>
      <c r="D80" s="30" t="s">
        <v>305</v>
      </c>
      <c r="E80" s="5"/>
    </row>
    <row r="81" spans="1:5" ht="15.6" x14ac:dyDescent="0.3">
      <c r="A81" s="66" t="s">
        <v>131</v>
      </c>
      <c r="B81" s="30" t="s">
        <v>241</v>
      </c>
      <c r="C81" s="17">
        <v>152.99958511262759</v>
      </c>
      <c r="D81" s="30" t="s">
        <v>305</v>
      </c>
      <c r="E81" s="5"/>
    </row>
    <row r="82" spans="1:5" ht="15.6" x14ac:dyDescent="0.3">
      <c r="A82" s="66" t="s">
        <v>177</v>
      </c>
      <c r="B82" s="30" t="s">
        <v>249</v>
      </c>
      <c r="C82" s="17">
        <v>21.870598825412053</v>
      </c>
      <c r="D82" s="30" t="s">
        <v>305</v>
      </c>
      <c r="E82" s="5"/>
    </row>
    <row r="83" spans="1:5" ht="15.6" x14ac:dyDescent="0.3">
      <c r="A83" s="66" t="s">
        <v>182</v>
      </c>
      <c r="B83" s="30" t="s">
        <v>249</v>
      </c>
      <c r="C83" s="17">
        <v>4.4282476237759925</v>
      </c>
      <c r="D83" s="30" t="s">
        <v>305</v>
      </c>
      <c r="E83" s="5"/>
    </row>
    <row r="84" spans="1:5" ht="15.6" x14ac:dyDescent="0.3">
      <c r="A84" s="66" t="s">
        <v>180</v>
      </c>
      <c r="B84" s="30" t="s">
        <v>249</v>
      </c>
      <c r="C84" s="17">
        <v>5.8256864230823515</v>
      </c>
      <c r="D84" s="30" t="s">
        <v>305</v>
      </c>
      <c r="E84" s="5"/>
    </row>
    <row r="85" spans="1:5" ht="15.6" x14ac:dyDescent="0.3">
      <c r="A85" s="66" t="s">
        <v>178</v>
      </c>
      <c r="B85" s="30" t="s">
        <v>249</v>
      </c>
      <c r="C85" s="17">
        <v>109.58823955495474</v>
      </c>
      <c r="D85" s="30" t="s">
        <v>305</v>
      </c>
      <c r="E85" s="5"/>
    </row>
    <row r="86" spans="1:5" ht="15.6" x14ac:dyDescent="0.3">
      <c r="A86" s="66" t="s">
        <v>183</v>
      </c>
      <c r="B86" s="30" t="s">
        <v>249</v>
      </c>
      <c r="C86" s="17">
        <v>6.8396130599699401</v>
      </c>
      <c r="D86" s="30" t="s">
        <v>305</v>
      </c>
      <c r="E86" s="5"/>
    </row>
    <row r="87" spans="1:5" ht="15.6" x14ac:dyDescent="0.3">
      <c r="A87" s="66" t="s">
        <v>407</v>
      </c>
      <c r="B87" s="30" t="s">
        <v>249</v>
      </c>
      <c r="C87" s="17">
        <v>6.9224755615724929</v>
      </c>
      <c r="D87" s="30" t="s">
        <v>305</v>
      </c>
      <c r="E87" s="5"/>
    </row>
    <row r="88" spans="1:5" ht="15.6" x14ac:dyDescent="0.3">
      <c r="A88" s="66" t="s">
        <v>185</v>
      </c>
      <c r="B88" s="30" t="s">
        <v>249</v>
      </c>
      <c r="C88" s="17">
        <v>26.225558824803393</v>
      </c>
      <c r="D88" s="30" t="s">
        <v>305</v>
      </c>
      <c r="E88" s="5"/>
    </row>
    <row r="89" spans="1:5" ht="15.6" x14ac:dyDescent="0.3">
      <c r="A89" s="66" t="s">
        <v>299</v>
      </c>
      <c r="B89" s="30" t="s">
        <v>232</v>
      </c>
      <c r="C89" s="17">
        <v>23.133359171201359</v>
      </c>
      <c r="D89" s="30" t="s">
        <v>305</v>
      </c>
      <c r="E89" s="5"/>
    </row>
    <row r="90" spans="1:5" ht="15.6" x14ac:dyDescent="0.3">
      <c r="A90" s="66" t="s">
        <v>95</v>
      </c>
      <c r="B90" s="30" t="s">
        <v>234</v>
      </c>
      <c r="C90" s="17">
        <v>2.6133920402612416</v>
      </c>
      <c r="D90" s="30" t="s">
        <v>305</v>
      </c>
      <c r="E90" s="5"/>
    </row>
    <row r="91" spans="1:5" ht="15.6" x14ac:dyDescent="0.3">
      <c r="A91" s="66" t="s">
        <v>89</v>
      </c>
      <c r="B91" s="30" t="s">
        <v>234</v>
      </c>
      <c r="C91" s="17">
        <v>6.2527824370694889</v>
      </c>
      <c r="D91" s="30" t="s">
        <v>305</v>
      </c>
      <c r="E91" s="5"/>
    </row>
    <row r="92" spans="1:5" ht="15.6" x14ac:dyDescent="0.3">
      <c r="A92" s="66" t="s">
        <v>126</v>
      </c>
      <c r="B92" s="30" t="s">
        <v>258</v>
      </c>
      <c r="C92" s="17">
        <v>26.351703072634187</v>
      </c>
      <c r="D92" s="30" t="s">
        <v>305</v>
      </c>
      <c r="E92" s="5"/>
    </row>
    <row r="93" spans="1:5" ht="15.6" x14ac:dyDescent="0.3">
      <c r="A93" s="66" t="s">
        <v>134</v>
      </c>
      <c r="B93" s="30" t="s">
        <v>241</v>
      </c>
      <c r="C93" s="17">
        <v>26.492621270883568</v>
      </c>
      <c r="D93" s="30" t="s">
        <v>305</v>
      </c>
      <c r="E93" s="5"/>
    </row>
    <row r="94" spans="1:5" ht="15.6" x14ac:dyDescent="0.3">
      <c r="A94" s="66" t="s">
        <v>133</v>
      </c>
      <c r="B94" s="30" t="s">
        <v>241</v>
      </c>
      <c r="C94" s="17">
        <v>11.552852114488187</v>
      </c>
      <c r="D94" s="30" t="s">
        <v>305</v>
      </c>
      <c r="E94" s="5"/>
    </row>
    <row r="95" spans="1:5" ht="15.6" x14ac:dyDescent="0.3">
      <c r="A95" s="66" t="s">
        <v>19</v>
      </c>
      <c r="B95" s="30" t="s">
        <v>228</v>
      </c>
      <c r="C95" s="17">
        <v>6.602253575396821</v>
      </c>
      <c r="D95" s="30" t="s">
        <v>305</v>
      </c>
      <c r="E95" s="5"/>
    </row>
    <row r="96" spans="1:5" ht="15.6" x14ac:dyDescent="0.3">
      <c r="A96" s="66" t="s">
        <v>296</v>
      </c>
      <c r="B96" s="30" t="s">
        <v>228</v>
      </c>
      <c r="C96" s="17">
        <v>3.5580703387421657</v>
      </c>
      <c r="D96" s="30" t="s">
        <v>305</v>
      </c>
      <c r="E96" s="5"/>
    </row>
    <row r="97" spans="1:5" ht="15.6" x14ac:dyDescent="0.3">
      <c r="A97" s="66" t="s">
        <v>14</v>
      </c>
      <c r="B97" s="30" t="s">
        <v>228</v>
      </c>
      <c r="C97" s="17">
        <v>8.057958790805495</v>
      </c>
      <c r="D97" s="30" t="s">
        <v>305</v>
      </c>
      <c r="E97" s="5"/>
    </row>
    <row r="98" spans="1:5" ht="15.6" x14ac:dyDescent="0.3">
      <c r="A98" s="66" t="s">
        <v>395</v>
      </c>
      <c r="B98" s="30" t="s">
        <v>228</v>
      </c>
      <c r="C98" s="17">
        <v>3.4175126680339316</v>
      </c>
      <c r="D98" s="30" t="s">
        <v>305</v>
      </c>
      <c r="E98" s="5"/>
    </row>
    <row r="99" spans="1:5" ht="15.6" x14ac:dyDescent="0.3">
      <c r="A99" s="66" t="s">
        <v>25</v>
      </c>
      <c r="B99" s="30" t="s">
        <v>254</v>
      </c>
      <c r="C99" s="17">
        <v>3.560527410557262</v>
      </c>
      <c r="D99" s="30" t="s">
        <v>305</v>
      </c>
      <c r="E99" s="5"/>
    </row>
    <row r="100" spans="1:5" ht="15.6" x14ac:dyDescent="0.3">
      <c r="A100" s="66" t="s">
        <v>130</v>
      </c>
      <c r="B100" s="30" t="s">
        <v>236</v>
      </c>
      <c r="C100" s="17">
        <v>2.9658204274334006</v>
      </c>
      <c r="D100" s="30" t="s">
        <v>305</v>
      </c>
      <c r="E100" s="5"/>
    </row>
    <row r="101" spans="1:5" ht="15.6" x14ac:dyDescent="0.3">
      <c r="A101" s="66" t="s">
        <v>195</v>
      </c>
      <c r="B101" s="30" t="s">
        <v>250</v>
      </c>
      <c r="C101" s="17">
        <v>3.8329749923831544</v>
      </c>
      <c r="D101" s="30" t="s">
        <v>305</v>
      </c>
      <c r="E101" s="5"/>
    </row>
    <row r="102" spans="1:5" ht="15.6" x14ac:dyDescent="0.3">
      <c r="A102" s="66" t="s">
        <v>302</v>
      </c>
      <c r="B102" s="30" t="s">
        <v>250</v>
      </c>
      <c r="C102" s="17">
        <v>10.040150211173133</v>
      </c>
      <c r="D102" s="30" t="s">
        <v>305</v>
      </c>
      <c r="E102" s="5"/>
    </row>
    <row r="103" spans="1:5" ht="16.2" thickBot="1" x14ac:dyDescent="0.35">
      <c r="A103" s="67" t="s">
        <v>397</v>
      </c>
      <c r="B103" s="31" t="s">
        <v>230</v>
      </c>
      <c r="C103" s="28">
        <v>2.1910256499159901</v>
      </c>
      <c r="D103" s="31" t="s">
        <v>305</v>
      </c>
      <c r="E103" s="5"/>
    </row>
  </sheetData>
  <sortState ref="A3:D103">
    <sortCondition ref="D3:D103"/>
  </sortState>
  <conditionalFormatting sqref="C1:C2">
    <cfRule type="duplicateValues" dxfId="58" priority="10"/>
  </conditionalFormatting>
  <conditionalFormatting sqref="D1">
    <cfRule type="containsText" dxfId="57" priority="6" operator="containsText" text="U">
      <formula>NOT(ISERROR(SEARCH("U",D1)))</formula>
    </cfRule>
    <cfRule type="containsText" dxfId="56" priority="7" operator="containsText" text="D">
      <formula>NOT(ISERROR(SEARCH("D",D1)))</formula>
    </cfRule>
    <cfRule type="containsText" dxfId="55" priority="8" operator="containsText" text="D">
      <formula>NOT(ISERROR(SEARCH("D",D1)))</formula>
    </cfRule>
  </conditionalFormatting>
  <conditionalFormatting sqref="A1:A2">
    <cfRule type="duplicateValues" dxfId="54" priority="9"/>
  </conditionalFormatting>
  <conditionalFormatting sqref="D2">
    <cfRule type="duplicateValues" dxfId="53" priority="5"/>
  </conditionalFormatting>
  <conditionalFormatting sqref="D3:D103">
    <cfRule type="cellIs" dxfId="52" priority="3" operator="lessThan">
      <formula>0.5</formula>
    </cfRule>
    <cfRule type="cellIs" dxfId="51" priority="4" operator="greaterThan">
      <formula>2</formula>
    </cfRule>
  </conditionalFormatting>
  <conditionalFormatting sqref="D1:D103">
    <cfRule type="cellIs" dxfId="50" priority="1" operator="equal">
      <formula>"down"</formula>
    </cfRule>
    <cfRule type="cellIs" dxfId="49" priority="2" operator="equal">
      <formula>"up"</formula>
    </cfRule>
  </conditionalFormatting>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149"/>
  <sheetViews>
    <sheetView workbookViewId="0">
      <selection activeCell="K8" sqref="K8"/>
    </sheetView>
  </sheetViews>
  <sheetFormatPr defaultColWidth="9.109375" defaultRowHeight="15.6" x14ac:dyDescent="0.3"/>
  <cols>
    <col min="1" max="1" width="18.6640625" style="9" bestFit="1" customWidth="1"/>
    <col min="2" max="13" width="9.109375" style="9"/>
    <col min="14" max="14" width="9.44140625" style="9" customWidth="1"/>
    <col min="15" max="15" width="9.33203125" style="9" customWidth="1"/>
    <col min="16" max="97" width="9.109375" style="9"/>
    <col min="98" max="98" width="16" style="9" customWidth="1"/>
    <col min="99" max="99" width="15.44140625" style="9" customWidth="1"/>
    <col min="100" max="16384" width="9.109375" style="9"/>
  </cols>
  <sheetData>
    <row r="1" spans="1:7" x14ac:dyDescent="0.3">
      <c r="A1" s="9" t="s">
        <v>303</v>
      </c>
    </row>
    <row r="2" spans="1:7" ht="16.2" thickBot="1" x14ac:dyDescent="0.35">
      <c r="A2" s="16" t="s">
        <v>304</v>
      </c>
      <c r="B2" s="16"/>
    </row>
    <row r="3" spans="1:7" ht="58.95" customHeight="1" thickBot="1" x14ac:dyDescent="0.35">
      <c r="A3" s="102" t="s">
        <v>0</v>
      </c>
      <c r="B3" s="168" t="s">
        <v>354</v>
      </c>
      <c r="C3" s="169"/>
      <c r="D3" s="169"/>
      <c r="E3" s="169"/>
      <c r="F3" s="170"/>
      <c r="G3" s="99"/>
    </row>
    <row r="4" spans="1:7" ht="58.95" customHeight="1" thickBot="1" x14ac:dyDescent="0.35">
      <c r="A4" s="192" t="s">
        <v>5</v>
      </c>
      <c r="B4" s="194" t="s">
        <v>349</v>
      </c>
      <c r="C4" s="168" t="s">
        <v>500</v>
      </c>
      <c r="D4" s="170"/>
      <c r="E4" s="169" t="s">
        <v>499</v>
      </c>
      <c r="F4" s="170"/>
      <c r="G4" s="126"/>
    </row>
    <row r="5" spans="1:7" s="103" customFormat="1" ht="63" thickBot="1" x14ac:dyDescent="0.35">
      <c r="A5" s="193"/>
      <c r="B5" s="195"/>
      <c r="C5" s="57" t="s">
        <v>496</v>
      </c>
      <c r="D5" s="57" t="s">
        <v>497</v>
      </c>
      <c r="E5" s="57" t="s">
        <v>496</v>
      </c>
      <c r="F5" s="57" t="s">
        <v>497</v>
      </c>
      <c r="G5" s="70" t="s">
        <v>351</v>
      </c>
    </row>
    <row r="6" spans="1:7" x14ac:dyDescent="0.3">
      <c r="A6" s="65" t="s">
        <v>107</v>
      </c>
      <c r="B6" s="29" t="s">
        <v>240</v>
      </c>
      <c r="C6" s="29" t="e">
        <f>VLOOKUP(PRJNA544432!I3,PRJNA544432!A:F,3,0)</f>
        <v>#N/A</v>
      </c>
      <c r="D6" s="29" t="e">
        <f>VLOOKUP(PRJNA544432!I3,PRJNA544432!A:F,4,0)</f>
        <v>#N/A</v>
      </c>
      <c r="E6" s="29" t="e">
        <f>VLOOKUP(PRJNA544432!I3,PRJNA544432!A:F,5,0)</f>
        <v>#N/A</v>
      </c>
      <c r="F6" s="29" t="e">
        <f>VLOOKUP(PRJNA544432!I3,PRJNA544432!A:F,6,0)</f>
        <v>#N/A</v>
      </c>
      <c r="G6" s="29" t="s">
        <v>305</v>
      </c>
    </row>
    <row r="7" spans="1:7" x14ac:dyDescent="0.3">
      <c r="A7" s="66" t="s">
        <v>135</v>
      </c>
      <c r="B7" s="30" t="s">
        <v>242</v>
      </c>
      <c r="C7" s="30" t="e">
        <f>VLOOKUP(PRJNA544432!I4,PRJNA544432!A:F,3,0)</f>
        <v>#N/A</v>
      </c>
      <c r="D7" s="30" t="e">
        <f>VLOOKUP(PRJNA544432!I4,PRJNA544432!A:F,4,0)</f>
        <v>#N/A</v>
      </c>
      <c r="E7" s="30" t="e">
        <f>VLOOKUP(PRJNA544432!I4,PRJNA544432!A:F,5,0)</f>
        <v>#N/A</v>
      </c>
      <c r="F7" s="30" t="e">
        <f>VLOOKUP(PRJNA544432!I4,PRJNA544432!A:F,6,0)</f>
        <v>#N/A</v>
      </c>
      <c r="G7" s="30" t="s">
        <v>305</v>
      </c>
    </row>
    <row r="8" spans="1:7" x14ac:dyDescent="0.3">
      <c r="A8" s="66" t="s">
        <v>178</v>
      </c>
      <c r="B8" s="30" t="s">
        <v>249</v>
      </c>
      <c r="C8" s="30" t="e">
        <f>VLOOKUP(PRJNA544432!I5,PRJNA544432!A:F,3,0)</f>
        <v>#N/A</v>
      </c>
      <c r="D8" s="30" t="e">
        <f>VLOOKUP(PRJNA544432!I5,PRJNA544432!A:F,4,0)</f>
        <v>#N/A</v>
      </c>
      <c r="E8" s="30" t="e">
        <f>VLOOKUP(PRJNA544432!I5,PRJNA544432!A:F,5,0)</f>
        <v>#N/A</v>
      </c>
      <c r="F8" s="30" t="e">
        <f>VLOOKUP(PRJNA544432!I5,PRJNA544432!A:F,6,0)</f>
        <v>#N/A</v>
      </c>
      <c r="G8" s="30" t="s">
        <v>305</v>
      </c>
    </row>
    <row r="9" spans="1:7" x14ac:dyDescent="0.3">
      <c r="A9" s="66" t="s">
        <v>105</v>
      </c>
      <c r="B9" s="30" t="s">
        <v>240</v>
      </c>
      <c r="C9" s="30" t="e">
        <f>VLOOKUP(PRJNA544432!I6,PRJNA544432!A:F,3,0)</f>
        <v>#N/A</v>
      </c>
      <c r="D9" s="30" t="e">
        <f>VLOOKUP(PRJNA544432!I6,PRJNA544432!A:F,4,0)</f>
        <v>#N/A</v>
      </c>
      <c r="E9" s="30" t="e">
        <f>VLOOKUP(PRJNA544432!I6,PRJNA544432!A:F,5,0)</f>
        <v>#N/A</v>
      </c>
      <c r="F9" s="30" t="e">
        <f>VLOOKUP(PRJNA544432!I6,PRJNA544432!A:F,6,0)</f>
        <v>#N/A</v>
      </c>
      <c r="G9" s="30" t="s">
        <v>305</v>
      </c>
    </row>
    <row r="10" spans="1:7" x14ac:dyDescent="0.3">
      <c r="A10" s="66" t="s">
        <v>121</v>
      </c>
      <c r="B10" s="30" t="s">
        <v>241</v>
      </c>
      <c r="C10" s="30" t="e">
        <f>VLOOKUP(PRJNA544432!I7,PRJNA544432!A:F,3,0)</f>
        <v>#N/A</v>
      </c>
      <c r="D10" s="30" t="e">
        <f>VLOOKUP(PRJNA544432!I7,PRJNA544432!A:F,4,0)</f>
        <v>#N/A</v>
      </c>
      <c r="E10" s="30" t="e">
        <f>VLOOKUP(PRJNA544432!I7,PRJNA544432!A:F,5,0)</f>
        <v>#N/A</v>
      </c>
      <c r="F10" s="30" t="e">
        <f>VLOOKUP(PRJNA544432!I7,PRJNA544432!A:F,6,0)</f>
        <v>#N/A</v>
      </c>
      <c r="G10" s="30" t="s">
        <v>305</v>
      </c>
    </row>
    <row r="11" spans="1:7" x14ac:dyDescent="0.3">
      <c r="A11" s="66" t="s">
        <v>124</v>
      </c>
      <c r="B11" s="30" t="s">
        <v>241</v>
      </c>
      <c r="C11" s="30" t="e">
        <f>VLOOKUP(PRJNA544432!I8,PRJNA544432!A:F,3,0)</f>
        <v>#N/A</v>
      </c>
      <c r="D11" s="30" t="e">
        <f>VLOOKUP(PRJNA544432!I8,PRJNA544432!A:F,4,0)</f>
        <v>#N/A</v>
      </c>
      <c r="E11" s="30" t="e">
        <f>VLOOKUP(PRJNA544432!I8,PRJNA544432!A:F,5,0)</f>
        <v>#N/A</v>
      </c>
      <c r="F11" s="30" t="e">
        <f>VLOOKUP(PRJNA544432!I8,PRJNA544432!A:F,6,0)</f>
        <v>#N/A</v>
      </c>
      <c r="G11" s="30" t="s">
        <v>305</v>
      </c>
    </row>
    <row r="12" spans="1:7" x14ac:dyDescent="0.3">
      <c r="A12" s="66" t="s">
        <v>128</v>
      </c>
      <c r="B12" s="30" t="s">
        <v>241</v>
      </c>
      <c r="C12" s="30" t="e">
        <f>VLOOKUP(PRJNA544432!I9,PRJNA544432!A:F,3,0)</f>
        <v>#N/A</v>
      </c>
      <c r="D12" s="30" t="e">
        <f>VLOOKUP(PRJNA544432!I9,PRJNA544432!A:F,4,0)</f>
        <v>#N/A</v>
      </c>
      <c r="E12" s="30" t="e">
        <f>VLOOKUP(PRJNA544432!I9,PRJNA544432!A:F,5,0)</f>
        <v>#N/A</v>
      </c>
      <c r="F12" s="30" t="e">
        <f>VLOOKUP(PRJNA544432!I9,PRJNA544432!A:F,6,0)</f>
        <v>#N/A</v>
      </c>
      <c r="G12" s="30" t="s">
        <v>305</v>
      </c>
    </row>
    <row r="13" spans="1:7" x14ac:dyDescent="0.3">
      <c r="A13" s="66" t="s">
        <v>47</v>
      </c>
      <c r="B13" s="30" t="s">
        <v>231</v>
      </c>
      <c r="C13" s="30" t="e">
        <f>VLOOKUP(PRJNA544432!I10,PRJNA544432!A:F,3,0)</f>
        <v>#N/A</v>
      </c>
      <c r="D13" s="30" t="e">
        <f>VLOOKUP(PRJNA544432!I10,PRJNA544432!A:F,4,0)</f>
        <v>#N/A</v>
      </c>
      <c r="E13" s="30" t="e">
        <f>VLOOKUP(PRJNA544432!I10,PRJNA544432!A:F,5,0)</f>
        <v>#N/A</v>
      </c>
      <c r="F13" s="30" t="e">
        <f>VLOOKUP(PRJNA544432!I10,PRJNA544432!A:F,6,0)</f>
        <v>#N/A</v>
      </c>
      <c r="G13" s="30" t="s">
        <v>305</v>
      </c>
    </row>
    <row r="14" spans="1:7" ht="16.2" thickBot="1" x14ac:dyDescent="0.35">
      <c r="A14" s="66" t="s">
        <v>49</v>
      </c>
      <c r="B14" s="30" t="s">
        <v>231</v>
      </c>
      <c r="C14" s="30" t="e">
        <f>VLOOKUP(PRJNA544432!I11,PRJNA544432!A:F,3,0)</f>
        <v>#N/A</v>
      </c>
      <c r="D14" s="30" t="e">
        <f>VLOOKUP(PRJNA544432!I11,PRJNA544432!A:F,4,0)</f>
        <v>#N/A</v>
      </c>
      <c r="E14" s="30" t="e">
        <f>VLOOKUP(PRJNA544432!I11,PRJNA544432!A:F,5,0)</f>
        <v>#N/A</v>
      </c>
      <c r="F14" s="30" t="e">
        <f>VLOOKUP(PRJNA544432!I11,PRJNA544432!A:F,6,0)</f>
        <v>#N/A</v>
      </c>
      <c r="G14" s="30" t="s">
        <v>305</v>
      </c>
    </row>
    <row r="15" spans="1:7" ht="16.2" thickBot="1" x14ac:dyDescent="0.35">
      <c r="A15" s="100" t="s">
        <v>140</v>
      </c>
      <c r="B15" s="125" t="s">
        <v>242</v>
      </c>
      <c r="C15" s="125" t="e">
        <f>VLOOKUP(PRJNA544432!I12,PRJNA544432!A:F,3,0)</f>
        <v>#N/A</v>
      </c>
      <c r="D15" s="125" t="e">
        <f>VLOOKUP(PRJNA544432!I12,PRJNA544432!A:F,4,0)</f>
        <v>#N/A</v>
      </c>
      <c r="E15" s="125" t="e">
        <f>VLOOKUP(PRJNA544432!I12,PRJNA544432!A:F,5,0)</f>
        <v>#N/A</v>
      </c>
      <c r="F15" s="125" t="e">
        <f>VLOOKUP(PRJNA544432!I12,PRJNA544432!A:F,6,0)</f>
        <v>#N/A</v>
      </c>
      <c r="G15" s="101" t="s">
        <v>305</v>
      </c>
    </row>
    <row r="16" spans="1:7" ht="16.2" thickBot="1" x14ac:dyDescent="0.35">
      <c r="A16" s="100" t="s">
        <v>407</v>
      </c>
      <c r="B16" s="125" t="s">
        <v>249</v>
      </c>
      <c r="C16" s="125" t="e">
        <f>VLOOKUP(PRJNA544432!I13,PRJNA544432!A:F,3,0)</f>
        <v>#N/A</v>
      </c>
      <c r="D16" s="125" t="e">
        <f>VLOOKUP(PRJNA544432!I13,PRJNA544432!A:F,4,0)</f>
        <v>#N/A</v>
      </c>
      <c r="E16" s="125" t="e">
        <f>VLOOKUP(PRJNA544432!I13,PRJNA544432!A:F,5,0)</f>
        <v>#N/A</v>
      </c>
      <c r="F16" s="125" t="e">
        <f>VLOOKUP(PRJNA544432!I13,PRJNA544432!A:F,6,0)</f>
        <v>#N/A</v>
      </c>
      <c r="G16" s="101" t="s">
        <v>305</v>
      </c>
    </row>
    <row r="17" spans="1:17" ht="16.2" thickBot="1" x14ac:dyDescent="0.35">
      <c r="A17" s="100" t="s">
        <v>185</v>
      </c>
      <c r="B17" s="125" t="s">
        <v>249</v>
      </c>
      <c r="C17" s="125" t="e">
        <f>VLOOKUP(PRJNA544432!I14,PRJNA544432!A:F,3,0)</f>
        <v>#N/A</v>
      </c>
      <c r="D17" s="125" t="e">
        <f>VLOOKUP(PRJNA544432!I14,PRJNA544432!A:F,4,0)</f>
        <v>#N/A</v>
      </c>
      <c r="E17" s="125" t="e">
        <f>VLOOKUP(PRJNA544432!I14,PRJNA544432!A:F,5,0)</f>
        <v>#N/A</v>
      </c>
      <c r="F17" s="125" t="e">
        <f>VLOOKUP(PRJNA544432!I14,PRJNA544432!A:F,6,0)</f>
        <v>#N/A</v>
      </c>
      <c r="G17" s="101" t="s">
        <v>305</v>
      </c>
    </row>
    <row r="18" spans="1:17" x14ac:dyDescent="0.3">
      <c r="A18" s="66" t="s">
        <v>88</v>
      </c>
      <c r="B18" s="30" t="s">
        <v>238</v>
      </c>
      <c r="C18" s="30" t="e">
        <f>VLOOKUP(PRJNA544432!I15,PRJNA544432!A:F,3,0)</f>
        <v>#N/A</v>
      </c>
      <c r="D18" s="30" t="e">
        <f>VLOOKUP(PRJNA544432!I15,PRJNA544432!A:F,4,0)</f>
        <v>#N/A</v>
      </c>
      <c r="E18" s="30" t="e">
        <f>VLOOKUP(PRJNA544432!I15,PRJNA544432!A:F,5,0)</f>
        <v>#N/A</v>
      </c>
      <c r="F18" s="30" t="e">
        <f>VLOOKUP(PRJNA544432!I15,PRJNA544432!A:F,6,0)</f>
        <v>#N/A</v>
      </c>
      <c r="G18" s="30" t="s">
        <v>305</v>
      </c>
    </row>
    <row r="19" spans="1:17" x14ac:dyDescent="0.3">
      <c r="A19" s="66" t="s">
        <v>138</v>
      </c>
      <c r="B19" s="30" t="s">
        <v>242</v>
      </c>
      <c r="C19" s="30" t="e">
        <f>VLOOKUP(PRJNA544432!I16,PRJNA544432!A:F,3,0)</f>
        <v>#N/A</v>
      </c>
      <c r="D19" s="30" t="e">
        <f>VLOOKUP(PRJNA544432!I16,PRJNA544432!A:F,4,0)</f>
        <v>#N/A</v>
      </c>
      <c r="E19" s="30" t="e">
        <f>VLOOKUP(PRJNA544432!I16,PRJNA544432!A:F,5,0)</f>
        <v>#N/A</v>
      </c>
      <c r="F19" s="30" t="e">
        <f>VLOOKUP(PRJNA544432!I16,PRJNA544432!A:F,6,0)</f>
        <v>#N/A</v>
      </c>
      <c r="G19" s="30" t="s">
        <v>305</v>
      </c>
    </row>
    <row r="20" spans="1:17" x14ac:dyDescent="0.3">
      <c r="A20" s="66" t="s">
        <v>131</v>
      </c>
      <c r="B20" s="30" t="s">
        <v>241</v>
      </c>
      <c r="C20" s="30" t="e">
        <f>VLOOKUP(PRJNA544432!I17,PRJNA544432!A:F,3,0)</f>
        <v>#N/A</v>
      </c>
      <c r="D20" s="30" t="e">
        <f>VLOOKUP(PRJNA544432!I17,PRJNA544432!A:F,4,0)</f>
        <v>#N/A</v>
      </c>
      <c r="E20" s="30" t="e">
        <f>VLOOKUP(PRJNA544432!I17,PRJNA544432!A:F,5,0)</f>
        <v>#N/A</v>
      </c>
      <c r="F20" s="30" t="e">
        <f>VLOOKUP(PRJNA544432!I17,PRJNA544432!A:F,6,0)</f>
        <v>#N/A</v>
      </c>
      <c r="G20" s="30" t="s">
        <v>305</v>
      </c>
    </row>
    <row r="21" spans="1:17" x14ac:dyDescent="0.3">
      <c r="A21" s="66" t="s">
        <v>174</v>
      </c>
      <c r="B21" s="30" t="s">
        <v>248</v>
      </c>
      <c r="C21" s="30" t="e">
        <f>VLOOKUP(PRJNA544432!I18,PRJNA544432!A:F,3,0)</f>
        <v>#N/A</v>
      </c>
      <c r="D21" s="30" t="e">
        <f>VLOOKUP(PRJNA544432!I18,PRJNA544432!A:F,4,0)</f>
        <v>#N/A</v>
      </c>
      <c r="E21" s="30" t="e">
        <f>VLOOKUP(PRJNA544432!I18,PRJNA544432!A:F,5,0)</f>
        <v>#N/A</v>
      </c>
      <c r="F21" s="30" t="e">
        <f>VLOOKUP(PRJNA544432!I18,PRJNA544432!A:F,6,0)</f>
        <v>#N/A</v>
      </c>
      <c r="G21" s="30" t="s">
        <v>305</v>
      </c>
    </row>
    <row r="22" spans="1:17" x14ac:dyDescent="0.3">
      <c r="A22" s="66" t="s">
        <v>39</v>
      </c>
      <c r="B22" s="30" t="s">
        <v>231</v>
      </c>
      <c r="C22" s="30" t="e">
        <f>VLOOKUP(PRJNA544432!I19,PRJNA544432!A:F,3,0)</f>
        <v>#N/A</v>
      </c>
      <c r="D22" s="30" t="e">
        <f>VLOOKUP(PRJNA544432!I19,PRJNA544432!A:F,4,0)</f>
        <v>#N/A</v>
      </c>
      <c r="E22" s="30" t="e">
        <f>VLOOKUP(PRJNA544432!I19,PRJNA544432!A:F,5,0)</f>
        <v>#N/A</v>
      </c>
      <c r="F22" s="30" t="e">
        <f>VLOOKUP(PRJNA544432!I19,PRJNA544432!A:F,6,0)</f>
        <v>#N/A</v>
      </c>
      <c r="G22" s="30" t="s">
        <v>305</v>
      </c>
    </row>
    <row r="23" spans="1:17" x14ac:dyDescent="0.3">
      <c r="A23" s="66" t="s">
        <v>16</v>
      </c>
      <c r="B23" s="30" t="s">
        <v>255</v>
      </c>
      <c r="C23" s="30" t="e">
        <f>VLOOKUP(PRJNA544432!I20,PRJNA544432!A:F,3,0)</f>
        <v>#N/A</v>
      </c>
      <c r="D23" s="30" t="e">
        <f>VLOOKUP(PRJNA544432!I20,PRJNA544432!A:F,4,0)</f>
        <v>#N/A</v>
      </c>
      <c r="E23" s="30" t="e">
        <f>VLOOKUP(PRJNA544432!I20,PRJNA544432!A:F,5,0)</f>
        <v>#N/A</v>
      </c>
      <c r="F23" s="30" t="e">
        <f>VLOOKUP(PRJNA544432!I20,PRJNA544432!A:F,6,0)</f>
        <v>#N/A</v>
      </c>
      <c r="G23" s="30" t="s">
        <v>306</v>
      </c>
    </row>
    <row r="24" spans="1:17" x14ac:dyDescent="0.3">
      <c r="A24" s="66" t="s">
        <v>141</v>
      </c>
      <c r="B24" s="30" t="s">
        <v>242</v>
      </c>
      <c r="C24" s="30" t="e">
        <f>VLOOKUP(PRJNA544432!I21,PRJNA544432!A:F,3,0)</f>
        <v>#N/A</v>
      </c>
      <c r="D24" s="30" t="e">
        <f>VLOOKUP(PRJNA544432!I21,PRJNA544432!A:F,4,0)</f>
        <v>#N/A</v>
      </c>
      <c r="E24" s="30" t="e">
        <f>VLOOKUP(PRJNA544432!I21,PRJNA544432!A:F,5,0)</f>
        <v>#N/A</v>
      </c>
      <c r="F24" s="30" t="e">
        <f>VLOOKUP(PRJNA544432!I21,PRJNA544432!A:F,6,0)</f>
        <v>#N/A</v>
      </c>
      <c r="G24" s="30" t="s">
        <v>305</v>
      </c>
    </row>
    <row r="25" spans="1:17" x14ac:dyDescent="0.3">
      <c r="A25" s="66" t="s">
        <v>182</v>
      </c>
      <c r="B25" s="30" t="s">
        <v>249</v>
      </c>
      <c r="C25" s="30" t="e">
        <f>VLOOKUP(PRJNA544432!I22,PRJNA544432!A:F,3,0)</f>
        <v>#N/A</v>
      </c>
      <c r="D25" s="30" t="e">
        <f>VLOOKUP(PRJNA544432!I22,PRJNA544432!A:F,4,0)</f>
        <v>#N/A</v>
      </c>
      <c r="E25" s="30" t="e">
        <f>VLOOKUP(PRJNA544432!I22,PRJNA544432!A:F,5,0)</f>
        <v>#N/A</v>
      </c>
      <c r="F25" s="30" t="e">
        <f>VLOOKUP(PRJNA544432!I22,PRJNA544432!A:F,6,0)</f>
        <v>#N/A</v>
      </c>
      <c r="G25" s="30" t="s">
        <v>305</v>
      </c>
    </row>
    <row r="26" spans="1:17" ht="16.2" thickBot="1" x14ac:dyDescent="0.35">
      <c r="A26" s="67" t="s">
        <v>72</v>
      </c>
      <c r="B26" s="31" t="s">
        <v>235</v>
      </c>
      <c r="C26" s="31" t="e">
        <f>VLOOKUP(PRJNA544432!I23,PRJNA544432!A:F,3,0)</f>
        <v>#N/A</v>
      </c>
      <c r="D26" s="31" t="e">
        <f>VLOOKUP(PRJNA544432!I23,PRJNA544432!A:F,4,0)</f>
        <v>#N/A</v>
      </c>
      <c r="E26" s="31" t="e">
        <f>VLOOKUP(PRJNA544432!I23,PRJNA544432!A:F,5,0)</f>
        <v>#N/A</v>
      </c>
      <c r="F26" s="31" t="e">
        <f>VLOOKUP(PRJNA544432!I23,PRJNA544432!A:F,6,0)</f>
        <v>#N/A</v>
      </c>
      <c r="G26" s="31" t="s">
        <v>305</v>
      </c>
    </row>
    <row r="27" spans="1:17" ht="16.2" thickBot="1" x14ac:dyDescent="0.35">
      <c r="A27" s="98"/>
      <c r="B27" s="17"/>
      <c r="C27" s="17"/>
      <c r="D27" s="17"/>
      <c r="E27" s="17"/>
    </row>
    <row r="28" spans="1:17" ht="16.5" customHeight="1" thickBot="1" x14ac:dyDescent="0.35">
      <c r="A28" s="97" t="s">
        <v>358</v>
      </c>
      <c r="B28" s="122"/>
      <c r="C28" s="182" t="s">
        <v>405</v>
      </c>
      <c r="D28" s="183"/>
      <c r="E28" s="183"/>
      <c r="F28" s="183"/>
      <c r="G28" s="183"/>
      <c r="H28" s="183"/>
      <c r="I28" s="183"/>
      <c r="J28" s="183"/>
      <c r="K28" s="183"/>
      <c r="L28" s="183"/>
      <c r="M28" s="183"/>
      <c r="N28" s="183"/>
      <c r="O28" s="183"/>
      <c r="P28" s="184"/>
      <c r="Q28" s="62"/>
    </row>
    <row r="29" spans="1:17" ht="63" thickBot="1" x14ac:dyDescent="0.35">
      <c r="A29" s="149" t="s">
        <v>261</v>
      </c>
      <c r="B29" s="149" t="s">
        <v>349</v>
      </c>
      <c r="C29" s="147" t="s">
        <v>364</v>
      </c>
      <c r="D29" s="148"/>
      <c r="E29" s="147" t="s">
        <v>365</v>
      </c>
      <c r="F29" s="148"/>
      <c r="G29" s="147" t="s">
        <v>366</v>
      </c>
      <c r="H29" s="148"/>
      <c r="I29" s="147" t="s">
        <v>370</v>
      </c>
      <c r="J29" s="148"/>
      <c r="K29" s="147" t="s">
        <v>367</v>
      </c>
      <c r="L29" s="148"/>
      <c r="M29" s="147" t="s">
        <v>368</v>
      </c>
      <c r="N29" s="148"/>
      <c r="O29" s="147" t="s">
        <v>369</v>
      </c>
      <c r="P29" s="148"/>
      <c r="Q29" s="62" t="s">
        <v>351</v>
      </c>
    </row>
    <row r="30" spans="1:17" ht="16.2" thickBot="1" x14ac:dyDescent="0.35">
      <c r="A30" s="196"/>
      <c r="B30" s="196"/>
      <c r="C30" s="64" t="s">
        <v>496</v>
      </c>
      <c r="D30" s="62" t="s">
        <v>497</v>
      </c>
      <c r="E30" s="64" t="s">
        <v>496</v>
      </c>
      <c r="F30" s="62" t="s">
        <v>497</v>
      </c>
      <c r="G30" s="64" t="s">
        <v>496</v>
      </c>
      <c r="H30" s="62" t="s">
        <v>497</v>
      </c>
      <c r="I30" s="64" t="s">
        <v>496</v>
      </c>
      <c r="J30" s="62" t="s">
        <v>497</v>
      </c>
      <c r="K30" s="64" t="s">
        <v>496</v>
      </c>
      <c r="L30" s="62" t="s">
        <v>497</v>
      </c>
      <c r="M30" s="64" t="s">
        <v>496</v>
      </c>
      <c r="N30" s="62" t="s">
        <v>497</v>
      </c>
      <c r="O30" s="64" t="s">
        <v>496</v>
      </c>
      <c r="P30" s="62" t="s">
        <v>497</v>
      </c>
      <c r="Q30" s="62"/>
    </row>
    <row r="31" spans="1:17" x14ac:dyDescent="0.3">
      <c r="A31" s="65" t="s">
        <v>107</v>
      </c>
      <c r="B31" s="29" t="s">
        <v>240</v>
      </c>
      <c r="C31" s="112">
        <f>VLOOKUP(A31,PRJNA574764!A:Q,3,0)</f>
        <v>1.4585618679621101E-2</v>
      </c>
      <c r="D31" s="27">
        <f>VLOOKUP(A31,PRJNA574764!A:Q,4,0)</f>
        <v>0</v>
      </c>
      <c r="E31" s="27">
        <f>VLOOKUP(A31,PRJNA574764!A:Q,5,0)</f>
        <v>3.7877406608437997E-2</v>
      </c>
      <c r="F31" s="27">
        <f>VLOOKUP(A31,PRJNA574764!A:Q,6,0)</f>
        <v>1.4775047851856016E-10</v>
      </c>
      <c r="G31" s="27">
        <f>VLOOKUP(A31,PRJNA574764!A:Q,7,0)</f>
        <v>6.5920067998589099E-2</v>
      </c>
      <c r="H31" s="27">
        <f>VLOOKUP(A31,PRJNA574764!A:Q,8,0)</f>
        <v>3.6890935720679252E-6</v>
      </c>
      <c r="I31" s="27">
        <f>VLOOKUP(A31,PRJNA574764!A:Q,9,0)</f>
        <v>1.50089158998312E-2</v>
      </c>
      <c r="J31" s="27">
        <f>VLOOKUP(A31,PRJNA574764!A:Q,10,0)</f>
        <v>2.7966517990307693E-13</v>
      </c>
      <c r="K31" s="27">
        <f>VLOOKUP(A31,PRJNA574764!A:Q,11,0)</f>
        <v>6.0856546640528301E-2</v>
      </c>
      <c r="L31" s="27">
        <f>VLOOKUP(A31,PRJNA574764!A:Q,12,0)</f>
        <v>4.3488546097592007E-12</v>
      </c>
      <c r="M31" s="27">
        <f>VLOOKUP(A31,PRJNA574764!A:Q,13,0)</f>
        <v>9.7723537390133793E-3</v>
      </c>
      <c r="N31" s="27">
        <f>VLOOKUP(A31,PRJNA574764!A:Q,14,0)</f>
        <v>0</v>
      </c>
      <c r="O31" s="27">
        <f>VLOOKUP(A31,PRJNA574764!A:Q,15,0)</f>
        <v>0.184656133814669</v>
      </c>
      <c r="P31" s="113">
        <f>VLOOKUP(A31,PRJNA574764!A:Q,16,0)</f>
        <v>1.0733154029063385E-4</v>
      </c>
      <c r="Q31" s="114" t="str">
        <f>VLOOKUP(A31,PRJNA574764!A:Q,17,0)</f>
        <v>Down</v>
      </c>
    </row>
    <row r="32" spans="1:17" x14ac:dyDescent="0.3">
      <c r="A32" s="66" t="s">
        <v>135</v>
      </c>
      <c r="B32" s="30" t="s">
        <v>242</v>
      </c>
      <c r="C32" s="115">
        <f>VLOOKUP(A32,PRJNA574764!A:Q,3,0)</f>
        <v>117.75299190467929</v>
      </c>
      <c r="D32" s="17">
        <f>VLOOKUP(A32,PRJNA574764!A:Q,4,0)</f>
        <v>0</v>
      </c>
      <c r="E32" s="17">
        <f>VLOOKUP(A32,PRJNA574764!A:Q,5,0)</f>
        <v>1.3966568699130999</v>
      </c>
      <c r="F32" s="17">
        <f>VLOOKUP(A32,PRJNA574764!A:Q,6,0)</f>
        <v>0.39708189997558341</v>
      </c>
      <c r="G32" s="17">
        <f>VLOOKUP(A32,PRJNA574764!A:Q,7,0)</f>
        <v>1.1122718379689605</v>
      </c>
      <c r="H32" s="17">
        <f>VLOOKUP(A32,PRJNA574764!A:Q,8,0)</f>
        <v>0.81007105246228095</v>
      </c>
      <c r="I32" s="17">
        <f>VLOOKUP(A32,PRJNA574764!A:Q,9,0)</f>
        <v>7.5206078505877079</v>
      </c>
      <c r="J32" s="17">
        <f>VLOOKUP(A32,PRJNA574764!A:Q,10,0)</f>
        <v>3.3186077151581284E-4</v>
      </c>
      <c r="K32" s="17">
        <f>VLOOKUP(A32,PRJNA574764!A:Q,11,0)</f>
        <v>6.7274968947317726</v>
      </c>
      <c r="L32" s="17">
        <f>VLOOKUP(A32,PRJNA574764!A:Q,12,0)</f>
        <v>7.2688385366337371E-7</v>
      </c>
      <c r="M32" s="17">
        <f>VLOOKUP(A32,PRJNA574764!A:Q,13,0)</f>
        <v>2.3840655152330994</v>
      </c>
      <c r="N32" s="17">
        <f>VLOOKUP(A32,PRJNA574764!A:Q,14,0)</f>
        <v>2.1555544229223678E-4</v>
      </c>
      <c r="O32" s="17">
        <f>VLOOKUP(A32,PRJNA574764!A:Q,15,0)</f>
        <v>0.79822970265953097</v>
      </c>
      <c r="P32" s="116">
        <f>VLOOKUP(A32,PRJNA574764!A:Q,16,0)</f>
        <v>0.73426103022031386</v>
      </c>
      <c r="Q32" s="117" t="str">
        <f>VLOOKUP(A32,PRJNA574764!A:Q,17,0)</f>
        <v>Up</v>
      </c>
    </row>
    <row r="33" spans="1:17" x14ac:dyDescent="0.3">
      <c r="A33" s="66" t="s">
        <v>178</v>
      </c>
      <c r="B33" s="30" t="s">
        <v>249</v>
      </c>
      <c r="C33" s="115">
        <f>VLOOKUP(A33,PRJNA574764!A:Q,3,0)</f>
        <v>2.3683254689339179</v>
      </c>
      <c r="D33" s="17">
        <f>VLOOKUP(A33,PRJNA574764!A:Q,4,0)</f>
        <v>1.7643848323315448E-3</v>
      </c>
      <c r="E33" s="17">
        <f>VLOOKUP(A33,PRJNA574764!A:Q,5,0)</f>
        <v>4.0837014165075587</v>
      </c>
      <c r="F33" s="17">
        <f>VLOOKUP(A33,PRJNA574764!A:Q,6,0)</f>
        <v>5.880308508897647E-3</v>
      </c>
      <c r="G33" s="17">
        <f>VLOOKUP(A33,PRJNA574764!A:Q,7,0)</f>
        <v>0.35710573130260398</v>
      </c>
      <c r="H33" s="17">
        <f>VLOOKUP(A33,PRJNA574764!A:Q,8,0)</f>
        <v>4.2899601703384471E-3</v>
      </c>
      <c r="I33" s="17">
        <f>VLOOKUP(A33,PRJNA574764!A:Q,9,0)</f>
        <v>0.87649652500439601</v>
      </c>
      <c r="J33" s="17">
        <f>VLOOKUP(A33,PRJNA574764!A:Q,10,0)</f>
        <v>0.6818963273255938</v>
      </c>
      <c r="K33" s="17">
        <f>VLOOKUP(A33,PRJNA574764!A:Q,11,0)</f>
        <v>0.29371162695354303</v>
      </c>
      <c r="L33" s="17">
        <f>VLOOKUP(A33,PRJNA574764!A:Q,12,0)</f>
        <v>9.5441757941294725E-8</v>
      </c>
      <c r="M33" s="17">
        <f>VLOOKUP(A33,PRJNA574764!A:Q,13,0)</f>
        <v>0.155398621683558</v>
      </c>
      <c r="N33" s="17">
        <f>VLOOKUP(A33,PRJNA574764!A:Q,14,0)</f>
        <v>0</v>
      </c>
      <c r="O33" s="17">
        <f>VLOOKUP(A33,PRJNA574764!A:Q,15,0)</f>
        <v>0.44221996931413898</v>
      </c>
      <c r="P33" s="116">
        <f>VLOOKUP(A33,PRJNA574764!A:Q,16,0)</f>
        <v>7.800555921917196E-3</v>
      </c>
      <c r="Q33" s="118" t="str">
        <f>VLOOKUP(A33,PRJNA574764!A:Q,17,0)</f>
        <v>Down</v>
      </c>
    </row>
    <row r="34" spans="1:17" x14ac:dyDescent="0.3">
      <c r="A34" s="66" t="s">
        <v>105</v>
      </c>
      <c r="B34" s="30" t="s">
        <v>240</v>
      </c>
      <c r="C34" s="115">
        <f>VLOOKUP(A34,PRJNA574764!A:Q,3,0)</f>
        <v>0.22349643725962301</v>
      </c>
      <c r="D34" s="17">
        <f>VLOOKUP(A34,PRJNA574764!A:Q,4,0)</f>
        <v>1.5365333450034768E-9</v>
      </c>
      <c r="E34" s="17">
        <f>VLOOKUP(A34,PRJNA574764!A:Q,5,0)</f>
        <v>0.72229873485086005</v>
      </c>
      <c r="F34" s="17">
        <f>VLOOKUP(A34,PRJNA574764!A:Q,6,0)</f>
        <v>0.43713685625245813</v>
      </c>
      <c r="G34" s="17">
        <f>VLOOKUP(A34,PRJNA574764!A:Q,7,0)</f>
        <v>2.89489849907797</v>
      </c>
      <c r="H34" s="17">
        <f>VLOOKUP(A34,PRJNA574764!A:Q,8,0)</f>
        <v>1.5588025074773415E-2</v>
      </c>
      <c r="I34" s="17">
        <f>VLOOKUP(A34,PRJNA574764!A:Q,9,0)</f>
        <v>0.34877306316117401</v>
      </c>
      <c r="J34" s="17">
        <f>VLOOKUP(A34,PRJNA574764!A:Q,10,0)</f>
        <v>6.4007395826282121E-4</v>
      </c>
      <c r="K34" s="17">
        <f>VLOOKUP(A34,PRJNA574764!A:Q,11,0)</f>
        <v>0.38943379358686903</v>
      </c>
      <c r="L34" s="17">
        <f>VLOOKUP(A34,PRJNA574764!A:Q,12,0)</f>
        <v>5.5547416279555506E-5</v>
      </c>
      <c r="M34" s="17">
        <f>VLOOKUP(A34,PRJNA574764!A:Q,13,0)</f>
        <v>3.2173790304512737</v>
      </c>
      <c r="N34" s="17">
        <f>VLOOKUP(A34,PRJNA574764!A:Q,14,0)</f>
        <v>5.0313958888104082E-8</v>
      </c>
      <c r="O34" s="17">
        <f>VLOOKUP(A34,PRJNA574764!A:Q,15,0)</f>
        <v>2.8496718588538656</v>
      </c>
      <c r="P34" s="116">
        <f>VLOOKUP(A34,PRJNA574764!A:Q,16,0)</f>
        <v>5.3062125586438302E-3</v>
      </c>
      <c r="Q34" s="117" t="str">
        <f>VLOOKUP(A34,PRJNA574764!A:Q,17,0)</f>
        <v>Up</v>
      </c>
    </row>
    <row r="35" spans="1:17" x14ac:dyDescent="0.3">
      <c r="A35" s="66" t="s">
        <v>121</v>
      </c>
      <c r="B35" s="30" t="s">
        <v>241</v>
      </c>
      <c r="C35" s="115">
        <f>VLOOKUP(A35,PRJNA574764!A:Q,3,0)</f>
        <v>17.437744335512473</v>
      </c>
      <c r="D35" s="17">
        <f>VLOOKUP(A35,PRJNA574764!A:Q,4,0)</f>
        <v>0</v>
      </c>
      <c r="E35" s="17">
        <f>VLOOKUP(A35,PRJNA574764!A:Q,5,0)</f>
        <v>9.6973510847171145</v>
      </c>
      <c r="F35" s="17">
        <f>VLOOKUP(A35,PRJNA574764!A:Q,6,0)</f>
        <v>7.1050725114485402E-7</v>
      </c>
      <c r="G35" s="17">
        <f>VLOOKUP(A35,PRJNA574764!A:Q,7,0)</f>
        <v>2.5255433247548957</v>
      </c>
      <c r="H35" s="17">
        <f>VLOOKUP(A35,PRJNA574764!A:Q,8,0)</f>
        <v>3.4118983048885165E-2</v>
      </c>
      <c r="I35" s="17">
        <f>VLOOKUP(A35,PRJNA574764!A:Q,9,0)</f>
        <v>13.376663227375802</v>
      </c>
      <c r="J35" s="17">
        <f>VLOOKUP(A35,PRJNA574764!A:Q,10,0)</f>
        <v>8.5487172896137054E-15</v>
      </c>
      <c r="K35" s="17">
        <f>VLOOKUP(A35,PRJNA574764!A:Q,11,0)</f>
        <v>8.9050259997330876</v>
      </c>
      <c r="L35" s="17">
        <f>VLOOKUP(A35,PRJNA574764!A:Q,12,0)</f>
        <v>4.7406523151494184E-14</v>
      </c>
      <c r="M35" s="17">
        <f>VLOOKUP(A35,PRJNA574764!A:Q,13,0)</f>
        <v>3.8385276410228015</v>
      </c>
      <c r="N35" s="17">
        <f>VLOOKUP(A35,PRJNA574764!A:Q,14,0)</f>
        <v>9.4350450785540829E-9</v>
      </c>
      <c r="O35" s="17">
        <f>VLOOKUP(A35,PRJNA574764!A:Q,15,0)</f>
        <v>1.0642808712927145</v>
      </c>
      <c r="P35" s="116">
        <f>VLOOKUP(A35,PRJNA574764!A:Q,16,0)</f>
        <v>0.89254770405401485</v>
      </c>
      <c r="Q35" s="117" t="str">
        <f>VLOOKUP(A35,PRJNA574764!A:Q,17,0)</f>
        <v>Up</v>
      </c>
    </row>
    <row r="36" spans="1:17" x14ac:dyDescent="0.3">
      <c r="A36" s="66" t="s">
        <v>124</v>
      </c>
      <c r="B36" s="30" t="s">
        <v>241</v>
      </c>
      <c r="C36" s="115">
        <f>VLOOKUP(A36,PRJNA574764!A:Q,3,0)</f>
        <v>210.16000240408283</v>
      </c>
      <c r="D36" s="17">
        <f>VLOOKUP(A36,PRJNA574764!A:Q,4,0)</f>
        <v>0</v>
      </c>
      <c r="E36" s="17">
        <f>VLOOKUP(A36,PRJNA574764!A:Q,5,0)</f>
        <v>10.966983463820798</v>
      </c>
      <c r="F36" s="17">
        <f>VLOOKUP(A36,PRJNA574764!A:Q,6,0)</f>
        <v>3.7877897707261354E-8</v>
      </c>
      <c r="G36" s="17">
        <f>VLOOKUP(A36,PRJNA574764!A:Q,7,0)</f>
        <v>7.5866370961245408</v>
      </c>
      <c r="H36" s="17">
        <f>VLOOKUP(A36,PRJNA574764!A:Q,8,0)</f>
        <v>1.9162163125141518E-6</v>
      </c>
      <c r="I36" s="17">
        <f>VLOOKUP(A36,PRJNA574764!A:Q,9,0)</f>
        <v>74.551279742228928</v>
      </c>
      <c r="J36" s="17">
        <f>VLOOKUP(A36,PRJNA574764!A:Q,10,0)</f>
        <v>0</v>
      </c>
      <c r="K36" s="17">
        <f>VLOOKUP(A36,PRJNA574764!A:Q,11,0)</f>
        <v>6.5434704397226557</v>
      </c>
      <c r="L36" s="17">
        <f>VLOOKUP(A36,PRJNA574764!A:Q,12,0)</f>
        <v>2.3860564635214132E-9</v>
      </c>
      <c r="M36" s="17">
        <f>VLOOKUP(A36,PRJNA574764!A:Q,13,0)</f>
        <v>13.359185792754394</v>
      </c>
      <c r="N36" s="17">
        <f>VLOOKUP(A36,PRJNA574764!A:Q,14,0)</f>
        <v>0</v>
      </c>
      <c r="O36" s="17">
        <f>VLOOKUP(A36,PRJNA574764!A:Q,15,0)</f>
        <v>0.62826205518206102</v>
      </c>
      <c r="P36" s="116">
        <f>VLOOKUP(A36,PRJNA574764!A:Q,16,0)</f>
        <v>0.36690822744022544</v>
      </c>
      <c r="Q36" s="117" t="str">
        <f>VLOOKUP(A36,PRJNA574764!A:Q,17,0)</f>
        <v>Up</v>
      </c>
    </row>
    <row r="37" spans="1:17" x14ac:dyDescent="0.3">
      <c r="A37" s="66" t="s">
        <v>128</v>
      </c>
      <c r="B37" s="30" t="s">
        <v>241</v>
      </c>
      <c r="C37" s="115">
        <f>VLOOKUP(A37,PRJNA574764!A:Q,3,0)</f>
        <v>39.080647713322406</v>
      </c>
      <c r="D37" s="17">
        <f>VLOOKUP(A37,PRJNA574764!A:Q,4,0)</f>
        <v>0</v>
      </c>
      <c r="E37" s="17">
        <f>VLOOKUP(A37,PRJNA574764!A:Q,5,0)</f>
        <v>4.646846127167195</v>
      </c>
      <c r="F37" s="17">
        <f>VLOOKUP(A37,PRJNA574764!A:Q,6,0)</f>
        <v>4.5915124906316107E-3</v>
      </c>
      <c r="G37" s="17">
        <f>VLOOKUP(A37,PRJNA574764!A:Q,7,0)</f>
        <v>3.4614226721677097</v>
      </c>
      <c r="H37" s="17">
        <f>VLOOKUP(A37,PRJNA574764!A:Q,8,0)</f>
        <v>2.1294022769925758E-2</v>
      </c>
      <c r="I37" s="17">
        <f>VLOOKUP(A37,PRJNA574764!A:Q,9,0)</f>
        <v>19.079793707939665</v>
      </c>
      <c r="J37" s="17">
        <f>VLOOKUP(A37,PRJNA574764!A:Q,10,0)</f>
        <v>2.3314683517128287E-15</v>
      </c>
      <c r="K37" s="17">
        <f>VLOOKUP(A37,PRJNA574764!A:Q,11,0)</f>
        <v>1.7490951485670063</v>
      </c>
      <c r="L37" s="17">
        <f>VLOOKUP(A37,PRJNA574764!A:Q,12,0)</f>
        <v>5.4326358336393543E-2</v>
      </c>
      <c r="M37" s="17">
        <f>VLOOKUP(A37,PRJNA574764!A:Q,13,0)</f>
        <v>4.8109732824778035</v>
      </c>
      <c r="N37" s="17">
        <f>VLOOKUP(A37,PRJNA574764!A:Q,14,0)</f>
        <v>1.8741776131037113E-8</v>
      </c>
      <c r="O37" s="17">
        <f>VLOOKUP(A37,PRJNA574764!A:Q,15,0)</f>
        <v>0.80032292177040798</v>
      </c>
      <c r="P37" s="116">
        <f>VLOOKUP(A37,PRJNA574764!A:Q,16,0)</f>
        <v>0.60216733977904102</v>
      </c>
      <c r="Q37" s="117" t="str">
        <f>VLOOKUP(A37,PRJNA574764!A:Q,17,0)</f>
        <v>Up</v>
      </c>
    </row>
    <row r="38" spans="1:17" x14ac:dyDescent="0.3">
      <c r="A38" s="66" t="s">
        <v>47</v>
      </c>
      <c r="B38" s="30" t="s">
        <v>231</v>
      </c>
      <c r="C38" s="115">
        <f>VLOOKUP(A38,PRJNA574764!A:Q,3,0)</f>
        <v>439.7145371926195</v>
      </c>
      <c r="D38" s="17">
        <f>VLOOKUP(A38,PRJNA574764!A:Q,4,0)</f>
        <v>0</v>
      </c>
      <c r="E38" s="17">
        <f>VLOOKUP(A38,PRJNA574764!A:Q,5,0)</f>
        <v>345.56282492713007</v>
      </c>
      <c r="F38" s="17">
        <f>VLOOKUP(A38,PRJNA574764!A:Q,6,0)</f>
        <v>0</v>
      </c>
      <c r="G38" s="17">
        <f>VLOOKUP(A38,PRJNA574764!A:Q,7,0)</f>
        <v>3.2002673028553548</v>
      </c>
      <c r="H38" s="17">
        <f>VLOOKUP(A38,PRJNA574764!A:Q,8,0)</f>
        <v>1.4751424280208147E-2</v>
      </c>
      <c r="I38" s="17">
        <f>VLOOKUP(A38,PRJNA574764!A:Q,9,0)</f>
        <v>39.040125127597406</v>
      </c>
      <c r="J38" s="17">
        <f>VLOOKUP(A38,PRJNA574764!A:Q,10,0)</f>
        <v>2.964553047490881E-10</v>
      </c>
      <c r="K38" s="17">
        <f>VLOOKUP(A38,PRJNA574764!A:Q,11,0)</f>
        <v>388.86450557450524</v>
      </c>
      <c r="L38" s="17">
        <f>VLOOKUP(A38,PRJNA574764!A:Q,12,0)</f>
        <v>0</v>
      </c>
      <c r="M38" s="17">
        <f>VLOOKUP(A38,PRJNA574764!A:Q,13,0)</f>
        <v>5.5758642144429551</v>
      </c>
      <c r="N38" s="17">
        <f>VLOOKUP(A38,PRJNA574764!A:Q,14,0)</f>
        <v>1.6653345369377348E-15</v>
      </c>
      <c r="O38" s="17">
        <f>VLOOKUP(A38,PRJNA574764!A:Q,15,0)</f>
        <v>1.1664539317891376</v>
      </c>
      <c r="P38" s="116">
        <f>VLOOKUP(A38,PRJNA574764!A:Q,16,0)</f>
        <v>0.80464320173361858</v>
      </c>
      <c r="Q38" s="117" t="str">
        <f>VLOOKUP(A38,PRJNA574764!A:Q,17,0)</f>
        <v>Up</v>
      </c>
    </row>
    <row r="39" spans="1:17" ht="16.2" thickBot="1" x14ac:dyDescent="0.35">
      <c r="A39" s="66" t="s">
        <v>49</v>
      </c>
      <c r="B39" s="30" t="s">
        <v>231</v>
      </c>
      <c r="C39" s="115">
        <f>VLOOKUP(A39,PRJNA574764!A:Q,3,0)</f>
        <v>135.91748682985161</v>
      </c>
      <c r="D39" s="17">
        <f>VLOOKUP(A39,PRJNA574764!A:Q,4,0)</f>
        <v>0</v>
      </c>
      <c r="E39" s="17">
        <f>VLOOKUP(A39,PRJNA574764!A:Q,5,0)</f>
        <v>19.697998669156437</v>
      </c>
      <c r="F39" s="17">
        <f>VLOOKUP(A39,PRJNA574764!A:Q,6,0)</f>
        <v>2.1927854854109086E-7</v>
      </c>
      <c r="G39" s="17">
        <f>VLOOKUP(A39,PRJNA574764!A:Q,7,0)</f>
        <v>1.3451305310252231</v>
      </c>
      <c r="H39" s="17">
        <f>VLOOKUP(A39,PRJNA574764!A:Q,8,0)</f>
        <v>0.57608387337630318</v>
      </c>
      <c r="I39" s="17">
        <f>VLOOKUP(A39,PRJNA574764!A:Q,9,0)</f>
        <v>14.356266362190038</v>
      </c>
      <c r="J39" s="17">
        <f>VLOOKUP(A39,PRJNA574764!A:Q,10,0)</f>
        <v>1.5331767531101548E-6</v>
      </c>
      <c r="K39" s="17">
        <f>VLOOKUP(A39,PRJNA574764!A:Q,11,0)</f>
        <v>21.612657938492561</v>
      </c>
      <c r="L39" s="17">
        <f>VLOOKUP(A39,PRJNA574764!A:Q,12,0)</f>
        <v>0</v>
      </c>
      <c r="M39" s="17">
        <f>VLOOKUP(A39,PRJNA574764!A:Q,13,0)</f>
        <v>4.0011718735492066</v>
      </c>
      <c r="N39" s="17">
        <f>VLOOKUP(A39,PRJNA574764!A:Q,14,0)</f>
        <v>3.0778287696264783E-9</v>
      </c>
      <c r="O39" s="17">
        <f>VLOOKUP(A39,PRJNA574764!A:Q,15,0)</f>
        <v>1.0403381549732791</v>
      </c>
      <c r="P39" s="116">
        <f>VLOOKUP(A39,PRJNA574764!A:Q,16,0)</f>
        <v>0.93789080351647836</v>
      </c>
      <c r="Q39" s="117" t="str">
        <f>VLOOKUP(A39,PRJNA574764!A:Q,17,0)</f>
        <v>Up</v>
      </c>
    </row>
    <row r="40" spans="1:17" ht="16.2" thickBot="1" x14ac:dyDescent="0.35">
      <c r="A40" s="79" t="s">
        <v>140</v>
      </c>
      <c r="B40" s="80" t="s">
        <v>242</v>
      </c>
      <c r="C40" s="81">
        <f>VLOOKUP(A40,PRJNA574764!A:Q,3,0)</f>
        <v>2.6770628434595736</v>
      </c>
      <c r="D40" s="9">
        <f>VLOOKUP(A40,PRJNA574764!A:Q,4,0)</f>
        <v>7.7623032261618929E-3</v>
      </c>
      <c r="E40" s="81">
        <f>VLOOKUP(A40,PRJNA574764!A:Q,5,0)</f>
        <v>0.67004466485634695</v>
      </c>
      <c r="F40" s="81">
        <f>VLOOKUP(A40,PRJNA574764!A:Q,6,0)</f>
        <v>0.43235474332718338</v>
      </c>
      <c r="G40" s="81">
        <f>VLOOKUP(A40,PRJNA574764!A:Q,7,0)</f>
        <v>0.16763118184626599</v>
      </c>
      <c r="H40" s="81">
        <f>VLOOKUP(A40,PRJNA574764!A:Q,8,0)</f>
        <v>2.1146618541292295E-3</v>
      </c>
      <c r="I40" s="81">
        <f>VLOOKUP(A40,PRJNA574764!A:Q,9,0)</f>
        <v>0.42256344045947603</v>
      </c>
      <c r="J40" s="81">
        <f>VLOOKUP(A40,PRJNA574764!A:Q,10,0)</f>
        <v>0.14960235903629959</v>
      </c>
      <c r="K40" s="81">
        <f>VLOOKUP(A40,PRJNA574764!A:Q,11,0)</f>
        <v>4.653504814914224</v>
      </c>
      <c r="L40" s="81">
        <f>VLOOKUP(A40,PRJNA574764!A:Q,12,0)</f>
        <v>2.3459336695452748E-9</v>
      </c>
      <c r="M40" s="81">
        <f>VLOOKUP(A40,PRJNA574764!A:Q,13,0)</f>
        <v>1.8211165032869114</v>
      </c>
      <c r="N40" s="81">
        <f>VLOOKUP(A40,PRJNA574764!A:Q,14,0)</f>
        <v>2.008217060444828E-2</v>
      </c>
      <c r="O40" s="81">
        <f>VLOOKUP(A40,PRJNA574764!A:Q,15,0)</f>
        <v>1.6208508953956176</v>
      </c>
      <c r="P40" s="81">
        <f>VLOOKUP(A40,PRJNA574764!A:Q,16,0)</f>
        <v>0.36515184696987368</v>
      </c>
      <c r="Q40" s="123" t="str">
        <f>VLOOKUP(A40,PRJNA574764!A:Q,17,0)</f>
        <v>Down</v>
      </c>
    </row>
    <row r="41" spans="1:17" ht="16.2" thickBot="1" x14ac:dyDescent="0.35">
      <c r="A41" s="79" t="s">
        <v>407</v>
      </c>
      <c r="B41" s="80" t="s">
        <v>249</v>
      </c>
      <c r="C41" s="81">
        <f>VLOOKUP(A41,PRJNA574764!A:Q,3,0)</f>
        <v>8.8933869173273408</v>
      </c>
      <c r="D41" s="9">
        <f>VLOOKUP(A41,PRJNA574764!A:Q,4,0)</f>
        <v>3.7959324572511832E-10</v>
      </c>
      <c r="E41" s="81">
        <f>VLOOKUP(A41,PRJNA574764!A:Q,5,0)</f>
        <v>3.098552954155787</v>
      </c>
      <c r="F41" s="81">
        <f>VLOOKUP(A41,PRJNA574764!A:Q,6,0)</f>
        <v>5.2189102176723234E-2</v>
      </c>
      <c r="G41" s="81">
        <f>VLOOKUP(A41,PRJNA574764!A:Q,7,0)</f>
        <v>0.44729214798600703</v>
      </c>
      <c r="H41" s="81">
        <f>VLOOKUP(A41,PRJNA574764!A:Q,8,0)</f>
        <v>0.118051160827774</v>
      </c>
      <c r="I41" s="81">
        <f>VLOOKUP(A41,PRJNA574764!A:Q,9,0)</f>
        <v>3.1338696650995375</v>
      </c>
      <c r="J41" s="81">
        <f>VLOOKUP(A41,PRJNA574764!A:Q,10,0)</f>
        <v>1.6110254344170793E-2</v>
      </c>
      <c r="K41" s="81">
        <f>VLOOKUP(A41,PRJNA574764!A:Q,11,0)</f>
        <v>0.90444568092863198</v>
      </c>
      <c r="L41" s="81">
        <f>VLOOKUP(A41,PRJNA574764!A:Q,12,0)</f>
        <v>0.70944952376366088</v>
      </c>
      <c r="M41" s="81">
        <f>VLOOKUP(A41,PRJNA574764!A:Q,13,0)</f>
        <v>0.86088102900439201</v>
      </c>
      <c r="N41" s="81">
        <f>VLOOKUP(A41,PRJNA574764!A:Q,14,0)</f>
        <v>0.5072804186562252</v>
      </c>
      <c r="O41" s="81">
        <f>VLOOKUP(A41,PRJNA574764!A:Q,15,0)</f>
        <v>0.41244507162059901</v>
      </c>
      <c r="P41" s="81">
        <f>VLOOKUP(A41,PRJNA574764!A:Q,16,0)</f>
        <v>5.518660760250127E-2</v>
      </c>
      <c r="Q41" s="124" t="str">
        <f>VLOOKUP(A41,PRJNA574764!A:Q,17,0)</f>
        <v>Up</v>
      </c>
    </row>
    <row r="42" spans="1:17" ht="16.2" thickBot="1" x14ac:dyDescent="0.35">
      <c r="A42" s="79" t="s">
        <v>185</v>
      </c>
      <c r="B42" s="80" t="s">
        <v>249</v>
      </c>
      <c r="C42" s="81">
        <f>VLOOKUP(A42,PRJNA574764!A:Q,3,0)</f>
        <v>5.8117342220705792</v>
      </c>
      <c r="D42" s="9">
        <f>VLOOKUP(A42,PRJNA574764!A:Q,4,0)</f>
        <v>2.3494562184644963E-8</v>
      </c>
      <c r="E42" s="81">
        <f>VLOOKUP(A42,PRJNA574764!A:Q,5,0)</f>
        <v>2.2819897793109538</v>
      </c>
      <c r="F42" s="81">
        <f>VLOOKUP(A42,PRJNA574764!A:Q,6,0)</f>
        <v>0.15790036666304597</v>
      </c>
      <c r="G42" s="81">
        <f>VLOOKUP(A42,PRJNA574764!A:Q,7,0)</f>
        <v>0.39351929617312897</v>
      </c>
      <c r="H42" s="81">
        <f>VLOOKUP(A42,PRJNA574764!A:Q,8,0)</f>
        <v>8.6941241627145005E-2</v>
      </c>
      <c r="I42" s="81">
        <f>VLOOKUP(A42,PRJNA574764!A:Q,9,0)</f>
        <v>3.1350134970584684</v>
      </c>
      <c r="J42" s="81">
        <f>VLOOKUP(A42,PRJNA574764!A:Q,10,0)</f>
        <v>1.0664628051597846E-2</v>
      </c>
      <c r="K42" s="81">
        <f>VLOOKUP(A42,PRJNA574764!A:Q,11,0)</f>
        <v>0.737049634861349</v>
      </c>
      <c r="L42" s="81">
        <f>VLOOKUP(A42,PRJNA574764!A:Q,12,0)</f>
        <v>0.26001270152591471</v>
      </c>
      <c r="M42" s="81">
        <f>VLOOKUP(A42,PRJNA574764!A:Q,13,0)</f>
        <v>0.699394280790675</v>
      </c>
      <c r="N42" s="81">
        <f>VLOOKUP(A42,PRJNA574764!A:Q,14,0)</f>
        <v>0.19069775089550189</v>
      </c>
      <c r="O42" s="81">
        <f>VLOOKUP(A42,PRJNA574764!A:Q,15,0)</f>
        <v>0.44808107636808098</v>
      </c>
      <c r="P42" s="81">
        <f>VLOOKUP(A42,PRJNA574764!A:Q,16,0)</f>
        <v>0.17056414631490047</v>
      </c>
      <c r="Q42" s="124" t="str">
        <f>VLOOKUP(A42,PRJNA574764!A:Q,17,0)</f>
        <v>Up</v>
      </c>
    </row>
    <row r="43" spans="1:17" x14ac:dyDescent="0.3">
      <c r="A43" s="66" t="s">
        <v>88</v>
      </c>
      <c r="B43" s="30" t="s">
        <v>238</v>
      </c>
      <c r="C43" s="115">
        <f>VLOOKUP(A43,PRJNA574764!A:Q,3,0)</f>
        <v>15.859471826060764</v>
      </c>
      <c r="D43" s="17">
        <f>VLOOKUP(A43,PRJNA574764!A:Q,4,0)</f>
        <v>2.1474829725587341E-7</v>
      </c>
      <c r="E43" s="17">
        <f>VLOOKUP(A43,PRJNA574764!A:Q,5,0)</f>
        <v>2.9672665875547475</v>
      </c>
      <c r="F43" s="17">
        <f>VLOOKUP(A43,PRJNA574764!A:Q,6,0)</f>
        <v>6.3120300756505876E-2</v>
      </c>
      <c r="G43" s="17">
        <f>VLOOKUP(A43,PRJNA574764!A:Q,7,0)</f>
        <v>0.40953700365796403</v>
      </c>
      <c r="H43" s="17">
        <f>VLOOKUP(A43,PRJNA574764!A:Q,8,0)</f>
        <v>6.5716865533925417E-2</v>
      </c>
      <c r="I43" s="17">
        <f>VLOOKUP(A43,PRJNA574764!A:Q,9,0)</f>
        <v>2.3126331316124693</v>
      </c>
      <c r="J43" s="17">
        <f>VLOOKUP(A43,PRJNA574764!A:Q,10,0)</f>
        <v>0.11949335117546278</v>
      </c>
      <c r="K43" s="17">
        <f>VLOOKUP(A43,PRJNA574764!A:Q,11,0)</f>
        <v>0.106430585653156</v>
      </c>
      <c r="L43" s="17">
        <f>VLOOKUP(A43,PRJNA574764!A:Q,12,0)</f>
        <v>3.1093543961802084E-8</v>
      </c>
      <c r="M43" s="17">
        <f>VLOOKUP(A43,PRJNA574764!A:Q,13,0)</f>
        <v>0.22392242063222501</v>
      </c>
      <c r="N43" s="17">
        <f>VLOOKUP(A43,PRJNA574764!A:Q,14,0)</f>
        <v>2.5389794156005507E-8</v>
      </c>
      <c r="O43" s="17">
        <f>VLOOKUP(A43,PRJNA574764!A:Q,15,0)</f>
        <v>0.11311204980483</v>
      </c>
      <c r="P43" s="116">
        <f>VLOOKUP(A43,PRJNA574764!A:Q,16,0)</f>
        <v>5.0513388570528006E-2</v>
      </c>
      <c r="Q43" s="117" t="str">
        <f>VLOOKUP(A43,PRJNA574764!A:Q,17,0)</f>
        <v>Up</v>
      </c>
    </row>
    <row r="44" spans="1:17" x14ac:dyDescent="0.3">
      <c r="A44" s="66" t="s">
        <v>138</v>
      </c>
      <c r="B44" s="30" t="s">
        <v>242</v>
      </c>
      <c r="C44" s="115">
        <f>VLOOKUP(A44,PRJNA574764!A:Q,3,0)</f>
        <v>38.405404555025861</v>
      </c>
      <c r="D44" s="17">
        <f>VLOOKUP(A44,PRJNA574764!A:Q,4,0)</f>
        <v>0</v>
      </c>
      <c r="E44" s="17">
        <f>VLOOKUP(A44,PRJNA574764!A:Q,5,0)</f>
        <v>23.104601791465971</v>
      </c>
      <c r="F44" s="17">
        <f>VLOOKUP(A44,PRJNA574764!A:Q,6,0)</f>
        <v>1.0617956225367209E-7</v>
      </c>
      <c r="G44" s="17">
        <f>VLOOKUP(A44,PRJNA574764!A:Q,7,0)</f>
        <v>0.971497661779543</v>
      </c>
      <c r="H44" s="17">
        <f>VLOOKUP(A44,PRJNA574764!A:Q,8,0)</f>
        <v>0.95587608781236566</v>
      </c>
      <c r="I44" s="17">
        <f>VLOOKUP(A44,PRJNA574764!A:Q,9,0)</f>
        <v>9.5391053943358894</v>
      </c>
      <c r="J44" s="17">
        <f>VLOOKUP(A44,PRJNA574764!A:Q,10,0)</f>
        <v>2.2473334246875254E-6</v>
      </c>
      <c r="K44" s="17">
        <f>VLOOKUP(A44,PRJNA574764!A:Q,11,0)</f>
        <v>5.9055983319036498</v>
      </c>
      <c r="L44" s="17">
        <f>VLOOKUP(A44,PRJNA574764!A:Q,12,0)</f>
        <v>5.3432480662252146E-11</v>
      </c>
      <c r="M44" s="17">
        <f>VLOOKUP(A44,PRJNA574764!A:Q,13,0)</f>
        <v>1.2379352222336433</v>
      </c>
      <c r="N44" s="17">
        <f>VLOOKUP(A44,PRJNA574764!A:Q,14,0)</f>
        <v>0.39853034391125008</v>
      </c>
      <c r="O44" s="17">
        <f>VLOOKUP(A44,PRJNA574764!A:Q,15,0)</f>
        <v>0.30523009964265402</v>
      </c>
      <c r="P44" s="116">
        <f>VLOOKUP(A44,PRJNA574764!A:Q,16,0)</f>
        <v>5.5870310161296732E-3</v>
      </c>
      <c r="Q44" s="117" t="str">
        <f>VLOOKUP(A44,PRJNA574764!A:Q,17,0)</f>
        <v>Up</v>
      </c>
    </row>
    <row r="45" spans="1:17" x14ac:dyDescent="0.3">
      <c r="A45" s="66" t="s">
        <v>131</v>
      </c>
      <c r="B45" s="30" t="s">
        <v>241</v>
      </c>
      <c r="C45" s="115">
        <f>VLOOKUP(A45,PRJNA574764!A:Q,3,0)</f>
        <v>8083.9302126643297</v>
      </c>
      <c r="D45" s="17">
        <f>VLOOKUP(A45,PRJNA574764!A:Q,4,0)</f>
        <v>0</v>
      </c>
      <c r="E45" s="17">
        <f>VLOOKUP(A45,PRJNA574764!A:Q,5,0)</f>
        <v>26.609072888585207</v>
      </c>
      <c r="F45" s="17">
        <f>VLOOKUP(A45,PRJNA574764!A:Q,6,0)</f>
        <v>3.489120103949972E-11</v>
      </c>
      <c r="G45" s="17">
        <f>VLOOKUP(A45,PRJNA574764!A:Q,7,0)</f>
        <v>14.858183655756052</v>
      </c>
      <c r="H45" s="17">
        <f>VLOOKUP(A45,PRJNA574764!A:Q,8,0)</f>
        <v>1.8510957350281743E-6</v>
      </c>
      <c r="I45" s="17">
        <f>VLOOKUP(A45,PRJNA574764!A:Q,9,0)</f>
        <v>142.25330973047653</v>
      </c>
      <c r="J45" s="17">
        <f>VLOOKUP(A45,PRJNA574764!A:Q,10,0)</f>
        <v>1.5688117471768237E-11</v>
      </c>
      <c r="K45" s="17">
        <f>VLOOKUP(A45,PRJNA574764!A:Q,11,0)</f>
        <v>38.711203768403472</v>
      </c>
      <c r="L45" s="17">
        <f>VLOOKUP(A45,PRJNA574764!A:Q,12,0)</f>
        <v>0</v>
      </c>
      <c r="M45" s="17">
        <f>VLOOKUP(A45,PRJNA574764!A:Q,13,0)</f>
        <v>35.466625821204119</v>
      </c>
      <c r="N45" s="17">
        <f>VLOOKUP(A45,PRJNA574764!A:Q,14,0)</f>
        <v>0</v>
      </c>
      <c r="O45" s="17">
        <f>VLOOKUP(A45,PRJNA574764!A:Q,15,0)</f>
        <v>0.61868023409925699</v>
      </c>
      <c r="P45" s="116">
        <f>VLOOKUP(A45,PRJNA574764!A:Q,16,0)</f>
        <v>0.33408186818071528</v>
      </c>
      <c r="Q45" s="117" t="str">
        <f>VLOOKUP(A45,PRJNA574764!A:Q,17,0)</f>
        <v>Up</v>
      </c>
    </row>
    <row r="46" spans="1:17" x14ac:dyDescent="0.3">
      <c r="A46" s="66" t="s">
        <v>174</v>
      </c>
      <c r="B46" s="30" t="s">
        <v>248</v>
      </c>
      <c r="C46" s="115">
        <f>VLOOKUP(A46,PRJNA574764!A:Q,3,0)</f>
        <v>4.0408895023141431</v>
      </c>
      <c r="D46" s="17">
        <f>VLOOKUP(A46,PRJNA574764!A:Q,4,0)</f>
        <v>2.9144497236788247E-5</v>
      </c>
      <c r="E46" s="17">
        <f>VLOOKUP(A46,PRJNA574764!A:Q,5,0)</f>
        <v>2.6363792160856954</v>
      </c>
      <c r="F46" s="17">
        <f>VLOOKUP(A46,PRJNA574764!A:Q,6,0)</f>
        <v>4.9988641665899891E-2</v>
      </c>
      <c r="G46" s="17">
        <f>VLOOKUP(A46,PRJNA574764!A:Q,7,0)</f>
        <v>0.85287621650446399</v>
      </c>
      <c r="H46" s="17">
        <f>VLOOKUP(A46,PRJNA574764!A:Q,8,0)</f>
        <v>0.76296207812234484</v>
      </c>
      <c r="I46" s="17">
        <f>VLOOKUP(A46,PRJNA574764!A:Q,9,0)</f>
        <v>2.3154864112358342</v>
      </c>
      <c r="J46" s="17">
        <f>VLOOKUP(A46,PRJNA574764!A:Q,10,0)</f>
        <v>1.4647473072540995E-2</v>
      </c>
      <c r="K46" s="17">
        <f>VLOOKUP(A46,PRJNA574764!A:Q,11,0)</f>
        <v>2.7455164671858827</v>
      </c>
      <c r="L46" s="17">
        <f>VLOOKUP(A46,PRJNA574764!A:Q,12,0)</f>
        <v>2.2092607469659242E-5</v>
      </c>
      <c r="M46" s="17">
        <f>VLOOKUP(A46,PRJNA574764!A:Q,13,0)</f>
        <v>0.67387959611264403</v>
      </c>
      <c r="N46" s="17">
        <f>VLOOKUP(A46,PRJNA574764!A:Q,14,0)</f>
        <v>0.11903854133968206</v>
      </c>
      <c r="O46" s="17">
        <f>VLOOKUP(A46,PRJNA574764!A:Q,15,0)</f>
        <v>0.80386978380172502</v>
      </c>
      <c r="P46" s="116">
        <f>VLOOKUP(A46,PRJNA574764!A:Q,16,0)</f>
        <v>0.56329011319824507</v>
      </c>
      <c r="Q46" s="117" t="str">
        <f>VLOOKUP(A46,PRJNA574764!A:Q,17,0)</f>
        <v>Up</v>
      </c>
    </row>
    <row r="47" spans="1:17" x14ac:dyDescent="0.3">
      <c r="A47" s="66" t="s">
        <v>39</v>
      </c>
      <c r="B47" s="30" t="s">
        <v>231</v>
      </c>
      <c r="C47" s="115">
        <f>VLOOKUP(A47,PRJNA574764!A:Q,3,0)</f>
        <v>617.24724126537239</v>
      </c>
      <c r="D47" s="17">
        <f>VLOOKUP(A47,PRJNA574764!A:Q,4,0)</f>
        <v>0</v>
      </c>
      <c r="E47" s="17">
        <f>VLOOKUP(A47,PRJNA574764!A:Q,5,0)</f>
        <v>41.39300238640746</v>
      </c>
      <c r="F47" s="17">
        <f>VLOOKUP(A47,PRJNA574764!A:Q,6,0)</f>
        <v>4.7406523151494184E-13</v>
      </c>
      <c r="G47" s="17">
        <f>VLOOKUP(A47,PRJNA574764!A:Q,7,0)</f>
        <v>6.5515000537638688</v>
      </c>
      <c r="H47" s="17">
        <f>VLOOKUP(A47,PRJNA574764!A:Q,8,0)</f>
        <v>3.8950739975618376E-5</v>
      </c>
      <c r="I47" s="17">
        <f>VLOOKUP(A47,PRJNA574764!A:Q,9,0)</f>
        <v>38.005400716745527</v>
      </c>
      <c r="J47" s="17">
        <f>VLOOKUP(A47,PRJNA574764!A:Q,10,0)</f>
        <v>1.0658141036401503E-14</v>
      </c>
      <c r="K47" s="17">
        <f>VLOOKUP(A47,PRJNA574764!A:Q,11,0)</f>
        <v>11.325364336981846</v>
      </c>
      <c r="L47" s="17">
        <f>VLOOKUP(A47,PRJNA574764!A:Q,12,0)</f>
        <v>5.6588067565144229E-13</v>
      </c>
      <c r="M47" s="17">
        <f>VLOOKUP(A47,PRJNA574764!A:Q,13,0)</f>
        <v>12.281548901660392</v>
      </c>
      <c r="N47" s="17">
        <f>VLOOKUP(A47,PRJNA574764!A:Q,14,0)</f>
        <v>0</v>
      </c>
      <c r="O47" s="17">
        <f>VLOOKUP(A47,PRJNA574764!A:Q,15,0)</f>
        <v>1.5165975179940319</v>
      </c>
      <c r="P47" s="116">
        <f>VLOOKUP(A47,PRJNA574764!A:Q,16,0)</f>
        <v>0.43817093882014613</v>
      </c>
      <c r="Q47" s="117" t="str">
        <f>VLOOKUP(A47,PRJNA574764!A:Q,17,0)</f>
        <v>Up</v>
      </c>
    </row>
    <row r="48" spans="1:17" x14ac:dyDescent="0.3">
      <c r="A48" s="66" t="s">
        <v>16</v>
      </c>
      <c r="B48" s="30" t="s">
        <v>255</v>
      </c>
      <c r="C48" s="115">
        <f>VLOOKUP(A48,PRJNA574764!A:Q,3,0)</f>
        <v>13.011093922053073</v>
      </c>
      <c r="D48" s="17">
        <f>VLOOKUP(A48,PRJNA574764!A:Q,4,0)</f>
        <v>3.3306690738754696E-16</v>
      </c>
      <c r="E48" s="17">
        <f>VLOOKUP(A48,PRJNA574764!A:Q,5,0)</f>
        <v>2.2255523327127724</v>
      </c>
      <c r="F48" s="17">
        <f>VLOOKUP(A48,PRJNA574764!A:Q,6,0)</f>
        <v>0.21259265275254013</v>
      </c>
      <c r="G48" s="17">
        <f>VLOOKUP(A48,PRJNA574764!A:Q,7,0)</f>
        <v>1.4377734133687017</v>
      </c>
      <c r="H48" s="17">
        <f>VLOOKUP(A48,PRJNA574764!A:Q,8,0)</f>
        <v>0.39581815045774726</v>
      </c>
      <c r="I48" s="17">
        <f>VLOOKUP(A48,PRJNA574764!A:Q,9,0)</f>
        <v>9.8015748035251011</v>
      </c>
      <c r="J48" s="17">
        <f>VLOOKUP(A48,PRJNA574764!A:Q,10,0)</f>
        <v>2.371221743180385E-6</v>
      </c>
      <c r="K48" s="17">
        <f>VLOOKUP(A48,PRJNA574764!A:Q,11,0)</f>
        <v>0.63393147463598798</v>
      </c>
      <c r="L48" s="17">
        <f>VLOOKUP(A48,PRJNA574764!A:Q,12,0)</f>
        <v>0.21123028508960739</v>
      </c>
      <c r="M48" s="17">
        <f>VLOOKUP(A48,PRJNA574764!A:Q,13,0)</f>
        <v>1.9794502869111856</v>
      </c>
      <c r="N48" s="17">
        <f>VLOOKUP(A48,PRJNA574764!A:Q,14,0)</f>
        <v>1.4777318447144472E-2</v>
      </c>
      <c r="O48" s="17">
        <f>VLOOKUP(A48,PRJNA574764!A:Q,15,0)</f>
        <v>0.77433549388929002</v>
      </c>
      <c r="P48" s="116">
        <f>VLOOKUP(A48,PRJNA574764!A:Q,16,0)</f>
        <v>0.51062709773889692</v>
      </c>
      <c r="Q48" s="117" t="str">
        <f>VLOOKUP(A48,PRJNA574764!A:Q,17,0)</f>
        <v>Up</v>
      </c>
    </row>
    <row r="49" spans="1:17" x14ac:dyDescent="0.3">
      <c r="A49" s="66" t="s">
        <v>141</v>
      </c>
      <c r="B49" s="30" t="s">
        <v>242</v>
      </c>
      <c r="C49" s="115">
        <f>VLOOKUP(A49,PRJNA574764!A:Q,3,0)</f>
        <v>1.9347358413083291</v>
      </c>
      <c r="D49" s="17">
        <f>VLOOKUP(A49,PRJNA574764!A:Q,4,0)</f>
        <v>3.3122450991613706E-2</v>
      </c>
      <c r="E49" s="17">
        <f>VLOOKUP(A49,PRJNA574764!A:Q,5,0)</f>
        <v>0.73459521801660999</v>
      </c>
      <c r="F49" s="17">
        <f>VLOOKUP(A49,PRJNA574764!A:Q,6,0)</f>
        <v>0.50032672427929126</v>
      </c>
      <c r="G49" s="17">
        <f>VLOOKUP(A49,PRJNA574764!A:Q,7,0)</f>
        <v>7.1283369859247006E-2</v>
      </c>
      <c r="H49" s="17">
        <f>VLOOKUP(A49,PRJNA574764!A:Q,8,0)</f>
        <v>7.4538264449586222E-11</v>
      </c>
      <c r="I49" s="17">
        <f>VLOOKUP(A49,PRJNA574764!A:Q,9,0)</f>
        <v>0.20566543359624101</v>
      </c>
      <c r="J49" s="17">
        <f>VLOOKUP(A49,PRJNA574764!A:Q,10,0)</f>
        <v>9.6619455864677128E-4</v>
      </c>
      <c r="K49" s="17">
        <f>VLOOKUP(A49,PRJNA574764!A:Q,11,0)</f>
        <v>0.55931132483506296</v>
      </c>
      <c r="L49" s="17">
        <f>VLOOKUP(A49,PRJNA574764!A:Q,12,0)</f>
        <v>3.0273220699656544E-2</v>
      </c>
      <c r="M49" s="17">
        <f>VLOOKUP(A49,PRJNA574764!A:Q,13,0)</f>
        <v>0.78612708863005698</v>
      </c>
      <c r="N49" s="17">
        <f>VLOOKUP(A49,PRJNA574764!A:Q,14,0)</f>
        <v>0.45380851135432132</v>
      </c>
      <c r="O49" s="17">
        <f>VLOOKUP(A49,PRJNA574764!A:Q,15,0)</f>
        <v>0.70429272365211204</v>
      </c>
      <c r="P49" s="116">
        <f>VLOOKUP(A49,PRJNA574764!A:Q,16,0)</f>
        <v>0.37331899193245599</v>
      </c>
      <c r="Q49" s="118" t="str">
        <f>VLOOKUP(A49,PRJNA574764!A:Q,17,0)</f>
        <v>Down</v>
      </c>
    </row>
    <row r="50" spans="1:17" x14ac:dyDescent="0.3">
      <c r="A50" s="66" t="s">
        <v>182</v>
      </c>
      <c r="B50" s="30" t="s">
        <v>249</v>
      </c>
      <c r="C50" s="115">
        <f>VLOOKUP(A50,PRJNA574764!A:Q,3,0)</f>
        <v>164.3440940257251</v>
      </c>
      <c r="D50" s="17">
        <f>VLOOKUP(A50,PRJNA574764!A:Q,4,0)</f>
        <v>7.0113914674152511E-12</v>
      </c>
      <c r="E50" s="17">
        <f>VLOOKUP(A50,PRJNA574764!A:Q,5,0)</f>
        <v>36.407698629799029</v>
      </c>
      <c r="F50" s="17">
        <f>VLOOKUP(A50,PRJNA574764!A:Q,6,0)</f>
        <v>5.8973452010668836E-8</v>
      </c>
      <c r="G50" s="17">
        <f>VLOOKUP(A50,PRJNA574764!A:Q,7,0)</f>
        <v>5.2408889543158415</v>
      </c>
      <c r="H50" s="17">
        <f>VLOOKUP(A50,PRJNA574764!A:Q,8,0)</f>
        <v>9.0253992001909644E-5</v>
      </c>
      <c r="I50" s="17">
        <f>VLOOKUP(A50,PRJNA574764!A:Q,9,0)</f>
        <v>31.327255769153414</v>
      </c>
      <c r="J50" s="17">
        <f>VLOOKUP(A50,PRJNA574764!A:Q,10,0)</f>
        <v>5.4344340139067526E-10</v>
      </c>
      <c r="K50" s="17">
        <f>VLOOKUP(A50,PRJNA574764!A:Q,11,0)</f>
        <v>35.829632740527217</v>
      </c>
      <c r="L50" s="17">
        <f>VLOOKUP(A50,PRJNA574764!A:Q,12,0)</f>
        <v>2.5614976494003905E-5</v>
      </c>
      <c r="M50" s="17">
        <f>VLOOKUP(A50,PRJNA574764!A:Q,13,0)</f>
        <v>8.5470067181051288</v>
      </c>
      <c r="N50" s="17">
        <f>VLOOKUP(A50,PRJNA574764!A:Q,14,0)</f>
        <v>2.6506574712925612E-11</v>
      </c>
      <c r="O50" s="17">
        <f>VLOOKUP(A50,PRJNA574764!A:Q,15,0)</f>
        <v>2.8190672758625555</v>
      </c>
      <c r="P50" s="116">
        <f>VLOOKUP(A50,PRJNA574764!A:Q,16,0)</f>
        <v>0.13388191659383353</v>
      </c>
      <c r="Q50" s="117" t="str">
        <f>VLOOKUP(A50,PRJNA574764!A:Q,17,0)</f>
        <v>Up</v>
      </c>
    </row>
    <row r="51" spans="1:17" ht="16.2" thickBot="1" x14ac:dyDescent="0.35">
      <c r="A51" s="67" t="s">
        <v>72</v>
      </c>
      <c r="B51" s="31" t="s">
        <v>235</v>
      </c>
      <c r="C51" s="119">
        <f>VLOOKUP(A51,PRJNA574764!A:Q,3,0)</f>
        <v>32.519797028198369</v>
      </c>
      <c r="D51" s="28">
        <f>VLOOKUP(A51,PRJNA574764!A:Q,4,0)</f>
        <v>0</v>
      </c>
      <c r="E51" s="28">
        <f>VLOOKUP(A51,PRJNA574764!A:Q,5,0)</f>
        <v>1.6131198935441555</v>
      </c>
      <c r="F51" s="28">
        <f>VLOOKUP(A51,PRJNA574764!A:Q,6,0)</f>
        <v>0.27969271424796582</v>
      </c>
      <c r="G51" s="28">
        <f>VLOOKUP(A51,PRJNA574764!A:Q,7,0)</f>
        <v>1.1406513826089097</v>
      </c>
      <c r="H51" s="28">
        <f>VLOOKUP(A51,PRJNA574764!A:Q,8,0)</f>
        <v>0.76314626182294898</v>
      </c>
      <c r="I51" s="28">
        <f>VLOOKUP(A51,PRJNA574764!A:Q,9,0)</f>
        <v>5.2128902870020628</v>
      </c>
      <c r="J51" s="28">
        <f>VLOOKUP(A51,PRJNA574764!A:Q,10,0)</f>
        <v>1.2968211493102899E-5</v>
      </c>
      <c r="K51" s="28">
        <f>VLOOKUP(A51,PRJNA574764!A:Q,11,0)</f>
        <v>4.7862619359458467</v>
      </c>
      <c r="L51" s="28">
        <f>VLOOKUP(A51,PRJNA574764!A:Q,12,0)</f>
        <v>8.2552731317520056E-9</v>
      </c>
      <c r="M51" s="28">
        <f>VLOOKUP(A51,PRJNA574764!A:Q,13,0)</f>
        <v>1.4451912768713093</v>
      </c>
      <c r="N51" s="28">
        <f>VLOOKUP(A51,PRJNA574764!A:Q,14,0)</f>
        <v>0.12809062622249134</v>
      </c>
      <c r="O51" s="28">
        <f>VLOOKUP(A51,PRJNA574764!A:Q,15,0)</f>
        <v>0.57340153804099103</v>
      </c>
      <c r="P51" s="120">
        <f>VLOOKUP(A51,PRJNA574764!A:Q,16,0)</f>
        <v>6.3740597519074682E-2</v>
      </c>
      <c r="Q51" s="121" t="str">
        <f>VLOOKUP(A51,PRJNA574764!A:Q,17,0)</f>
        <v>Up</v>
      </c>
    </row>
    <row r="52" spans="1:17" ht="16.2" thickBot="1" x14ac:dyDescent="0.35">
      <c r="A52" s="98"/>
      <c r="B52" s="17"/>
      <c r="C52" s="17"/>
      <c r="D52" s="17"/>
      <c r="E52" s="17"/>
      <c r="F52" s="17"/>
      <c r="G52" s="17"/>
      <c r="H52" s="17"/>
      <c r="I52" s="17"/>
      <c r="J52" s="17"/>
      <c r="K52" s="17"/>
      <c r="L52" s="17"/>
      <c r="M52" s="17"/>
      <c r="N52" s="17"/>
      <c r="O52" s="17"/>
      <c r="P52" s="120"/>
      <c r="Q52"/>
    </row>
    <row r="53" spans="1:17" ht="70.5" customHeight="1" thickBot="1" x14ac:dyDescent="0.35">
      <c r="A53" s="104" t="s">
        <v>1</v>
      </c>
      <c r="B53" s="105"/>
      <c r="C53" s="171" t="s">
        <v>350</v>
      </c>
      <c r="D53" s="172"/>
      <c r="E53" s="172"/>
      <c r="F53" s="172"/>
      <c r="G53" s="172"/>
      <c r="H53" s="172"/>
      <c r="I53" s="172"/>
      <c r="J53" s="172"/>
      <c r="K53" s="172"/>
      <c r="L53" s="172"/>
      <c r="M53" s="173"/>
      <c r="N53" s="180" t="s">
        <v>490</v>
      </c>
      <c r="O53" s="181"/>
      <c r="P53" s="82"/>
    </row>
    <row r="54" spans="1:17" ht="78.75" customHeight="1" x14ac:dyDescent="0.3">
      <c r="A54" s="68" t="s">
        <v>261</v>
      </c>
      <c r="B54" s="26" t="s">
        <v>439</v>
      </c>
      <c r="C54" s="26" t="s">
        <v>428</v>
      </c>
      <c r="D54" s="26" t="s">
        <v>429</v>
      </c>
      <c r="E54" s="26" t="s">
        <v>430</v>
      </c>
      <c r="F54" s="26" t="s">
        <v>431</v>
      </c>
      <c r="G54" s="26" t="s">
        <v>432</v>
      </c>
      <c r="H54" s="26" t="s">
        <v>433</v>
      </c>
      <c r="I54" s="26" t="s">
        <v>434</v>
      </c>
      <c r="J54" s="26" t="s">
        <v>435</v>
      </c>
      <c r="K54" s="26" t="s">
        <v>436</v>
      </c>
      <c r="L54" s="26" t="s">
        <v>437</v>
      </c>
      <c r="M54" s="26" t="s">
        <v>438</v>
      </c>
      <c r="N54" s="26" t="s">
        <v>488</v>
      </c>
      <c r="O54" s="26" t="s">
        <v>489</v>
      </c>
      <c r="P54" s="69" t="s">
        <v>351</v>
      </c>
    </row>
    <row r="55" spans="1:17" x14ac:dyDescent="0.3">
      <c r="A55" s="66" t="s">
        <v>107</v>
      </c>
      <c r="B55" s="30" t="s">
        <v>240</v>
      </c>
      <c r="C55" s="17">
        <v>0.39166409653804296</v>
      </c>
      <c r="D55" s="17">
        <v>0.3969338854029193</v>
      </c>
      <c r="E55" s="17">
        <v>0.53226934804532866</v>
      </c>
      <c r="F55" s="17">
        <v>0.476577858334229</v>
      </c>
      <c r="G55" s="17">
        <v>0.33560581629167185</v>
      </c>
      <c r="H55" s="17">
        <v>0.37818975401050275</v>
      </c>
      <c r="I55" s="17">
        <v>0.34526849364749235</v>
      </c>
      <c r="J55" s="17">
        <v>0.35536581383463928</v>
      </c>
      <c r="K55" s="17">
        <v>0.33732623188420252</v>
      </c>
      <c r="L55" s="17">
        <v>0.33964370179247855</v>
      </c>
      <c r="M55" s="17">
        <v>0.40479575947741497</v>
      </c>
      <c r="N55" s="17">
        <v>0.42042863814405101</v>
      </c>
      <c r="O55" s="17">
        <v>0</v>
      </c>
      <c r="P55" s="32" t="s">
        <v>306</v>
      </c>
    </row>
    <row r="56" spans="1:17" x14ac:dyDescent="0.3">
      <c r="A56" s="66" t="s">
        <v>135</v>
      </c>
      <c r="B56" s="30" t="s">
        <v>242</v>
      </c>
      <c r="C56" s="17">
        <v>134.89738820165132</v>
      </c>
      <c r="D56" s="17">
        <v>104.00545372473194</v>
      </c>
      <c r="E56" s="17">
        <v>214.14462599831458</v>
      </c>
      <c r="F56" s="17">
        <v>107.17149101979204</v>
      </c>
      <c r="G56" s="17">
        <v>171.93574409012257</v>
      </c>
      <c r="H56" s="17">
        <v>289.67292759448299</v>
      </c>
      <c r="I56" s="17">
        <v>238.08410974288401</v>
      </c>
      <c r="J56" s="17">
        <v>104.75518910154764</v>
      </c>
      <c r="K56" s="17">
        <v>57.652770626145688</v>
      </c>
      <c r="L56" s="17">
        <v>41.827728382354081</v>
      </c>
      <c r="M56" s="17">
        <v>145.25849002164426</v>
      </c>
      <c r="N56" s="17">
        <v>134.81606353474623</v>
      </c>
      <c r="O56" s="17">
        <v>0</v>
      </c>
      <c r="P56" s="32" t="s">
        <v>305</v>
      </c>
    </row>
    <row r="57" spans="1:17" x14ac:dyDescent="0.3">
      <c r="A57" s="66" t="s">
        <v>178</v>
      </c>
      <c r="B57" s="30" t="s">
        <v>249</v>
      </c>
      <c r="C57" s="17">
        <v>4.3959400932050743</v>
      </c>
      <c r="D57" s="17">
        <v>12.801117804244148</v>
      </c>
      <c r="E57" s="17">
        <v>9.8428245845569755</v>
      </c>
      <c r="F57" s="17">
        <v>6.1728179746147749</v>
      </c>
      <c r="G57" s="17">
        <v>21.726340617713145</v>
      </c>
      <c r="H57" s="17">
        <v>17.293770002287626</v>
      </c>
      <c r="I57" s="17">
        <v>17.694434851944568</v>
      </c>
      <c r="J57" s="17">
        <v>14.842981910959409</v>
      </c>
      <c r="K57" s="17">
        <v>10.738218381647112</v>
      </c>
      <c r="L57" s="17">
        <v>9.7761235342953618</v>
      </c>
      <c r="M57" s="17">
        <v>5.7916931740614759</v>
      </c>
      <c r="N57" s="17">
        <v>11.551552283159861</v>
      </c>
      <c r="O57" s="17">
        <v>0</v>
      </c>
      <c r="P57" s="32" t="s">
        <v>305</v>
      </c>
    </row>
    <row r="58" spans="1:17" x14ac:dyDescent="0.3">
      <c r="A58" s="66" t="s">
        <v>105</v>
      </c>
      <c r="B58" s="30" t="s">
        <v>240</v>
      </c>
      <c r="C58" s="17">
        <v>3.3401466210379169</v>
      </c>
      <c r="D58" s="17">
        <v>4.063846921982269</v>
      </c>
      <c r="E58" s="17">
        <v>0</v>
      </c>
      <c r="F58" s="17">
        <v>2.0254558979204731</v>
      </c>
      <c r="G58" s="17">
        <v>0</v>
      </c>
      <c r="H58" s="17">
        <v>0</v>
      </c>
      <c r="I58" s="17">
        <v>0</v>
      </c>
      <c r="J58" s="17">
        <v>3.7049383643161589</v>
      </c>
      <c r="K58" s="17">
        <v>3.8886218397762229</v>
      </c>
      <c r="L58" s="17">
        <v>3.3556797737096886</v>
      </c>
      <c r="M58" s="17">
        <v>13.050615285551862</v>
      </c>
      <c r="N58" s="17">
        <v>6.6798760154879808</v>
      </c>
      <c r="O58" s="17">
        <v>1.0884737555727497E-11</v>
      </c>
      <c r="P58" s="32" t="s">
        <v>305</v>
      </c>
    </row>
    <row r="59" spans="1:17" x14ac:dyDescent="0.3">
      <c r="A59" s="66" t="s">
        <v>121</v>
      </c>
      <c r="B59" s="30" t="s">
        <v>241</v>
      </c>
      <c r="C59" s="17">
        <v>119.13189615035236</v>
      </c>
      <c r="D59" s="17">
        <v>59.81982669157901</v>
      </c>
      <c r="E59" s="17">
        <v>0</v>
      </c>
      <c r="F59" s="17">
        <v>80.343083950845426</v>
      </c>
      <c r="G59" s="17">
        <v>295.3094841242563</v>
      </c>
      <c r="H59" s="17">
        <v>392.41955458096743</v>
      </c>
      <c r="I59" s="17">
        <v>501.02601650174904</v>
      </c>
      <c r="J59" s="17">
        <v>60.513993283830601</v>
      </c>
      <c r="K59" s="17">
        <v>38.256632004655607</v>
      </c>
      <c r="L59" s="17">
        <v>24.069012662620086</v>
      </c>
      <c r="M59" s="17">
        <v>73.069104263611777</v>
      </c>
      <c r="N59" s="17">
        <v>95.34978532553356</v>
      </c>
      <c r="O59" s="17">
        <v>0</v>
      </c>
      <c r="P59" s="32" t="s">
        <v>305</v>
      </c>
    </row>
    <row r="60" spans="1:17" x14ac:dyDescent="0.3">
      <c r="A60" s="66" t="s">
        <v>124</v>
      </c>
      <c r="B60" s="30" t="s">
        <v>241</v>
      </c>
      <c r="C60" s="17">
        <v>90.820177172030995</v>
      </c>
      <c r="D60" s="17">
        <v>28.682203801990649</v>
      </c>
      <c r="E60" s="17">
        <v>140.40181928256939</v>
      </c>
      <c r="F60" s="17">
        <v>63.955304413125241</v>
      </c>
      <c r="G60" s="17">
        <v>73.431068260161396</v>
      </c>
      <c r="H60" s="17">
        <v>165.47072335947277</v>
      </c>
      <c r="I60" s="17">
        <v>38.202117390128905</v>
      </c>
      <c r="J60" s="17">
        <v>32.135882496902731</v>
      </c>
      <c r="K60" s="17">
        <v>17.18700787922716</v>
      </c>
      <c r="L60" s="17">
        <v>14.742784299937783</v>
      </c>
      <c r="M60" s="17">
        <v>31.098874217243146</v>
      </c>
      <c r="N60" s="17">
        <v>48.638167000076962</v>
      </c>
      <c r="O60" s="17">
        <v>0</v>
      </c>
      <c r="P60" s="32" t="s">
        <v>305</v>
      </c>
    </row>
    <row r="61" spans="1:17" x14ac:dyDescent="0.3">
      <c r="A61" s="66" t="s">
        <v>128</v>
      </c>
      <c r="B61" s="30" t="s">
        <v>241</v>
      </c>
      <c r="C61" s="17">
        <v>151.04885275138136</v>
      </c>
      <c r="D61" s="17">
        <v>184.90503495019325</v>
      </c>
      <c r="E61" s="17">
        <v>263.236120290374</v>
      </c>
      <c r="F61" s="17">
        <v>39.158814026462487</v>
      </c>
      <c r="G61" s="17">
        <v>167.48266456761394</v>
      </c>
      <c r="H61" s="17">
        <v>637.96336313048221</v>
      </c>
      <c r="I61" s="17">
        <v>95.561111881795256</v>
      </c>
      <c r="J61" s="17">
        <v>47.364268861996351</v>
      </c>
      <c r="K61" s="17">
        <v>21.274524646001531</v>
      </c>
      <c r="L61" s="17">
        <v>19.295158698830708</v>
      </c>
      <c r="M61" s="17">
        <v>113.51167031334391</v>
      </c>
      <c r="N61" s="17">
        <v>81.236092041758624</v>
      </c>
      <c r="O61" s="17">
        <v>0</v>
      </c>
      <c r="P61" s="32" t="s">
        <v>305</v>
      </c>
    </row>
    <row r="62" spans="1:17" x14ac:dyDescent="0.3">
      <c r="A62" s="66" t="s">
        <v>47</v>
      </c>
      <c r="B62" s="30" t="s">
        <v>231</v>
      </c>
      <c r="C62" s="17">
        <v>65.272031886115968</v>
      </c>
      <c r="D62" s="17">
        <v>63.337957026895083</v>
      </c>
      <c r="E62" s="17">
        <v>127.13780504711704</v>
      </c>
      <c r="F62" s="17">
        <v>91.595616717070286</v>
      </c>
      <c r="G62" s="17">
        <v>92.811552153337701</v>
      </c>
      <c r="H62" s="17">
        <v>148.00209377709277</v>
      </c>
      <c r="I62" s="17">
        <v>90.938034451559986</v>
      </c>
      <c r="J62" s="17">
        <v>55.541480699073915</v>
      </c>
      <c r="K62" s="17">
        <v>43.112343265141675</v>
      </c>
      <c r="L62" s="17">
        <v>17.433805074351113</v>
      </c>
      <c r="M62" s="17">
        <v>65.734108721938284</v>
      </c>
      <c r="N62" s="17">
        <v>70.635739891582631</v>
      </c>
      <c r="O62" s="17">
        <v>0</v>
      </c>
      <c r="P62" s="32" t="s">
        <v>305</v>
      </c>
    </row>
    <row r="63" spans="1:17" ht="16.2" thickBot="1" x14ac:dyDescent="0.35">
      <c r="A63" s="66" t="s">
        <v>49</v>
      </c>
      <c r="B63" s="30" t="s">
        <v>231</v>
      </c>
      <c r="C63" s="17">
        <v>24.46821132587776</v>
      </c>
      <c r="D63" s="17">
        <v>16.757392307703359</v>
      </c>
      <c r="E63" s="17">
        <v>37.484398448542109</v>
      </c>
      <c r="F63" s="17">
        <v>24.543759704212796</v>
      </c>
      <c r="G63" s="17">
        <v>29.89614990665179</v>
      </c>
      <c r="H63" s="17">
        <v>39.267467913058226</v>
      </c>
      <c r="I63" s="17">
        <v>20.071123843348047</v>
      </c>
      <c r="J63" s="17">
        <v>19.348941237470441</v>
      </c>
      <c r="K63" s="17">
        <v>12.545253203356495</v>
      </c>
      <c r="L63" s="17">
        <v>9.3803015015855813</v>
      </c>
      <c r="M63" s="17">
        <v>26.459763958069427</v>
      </c>
      <c r="N63" s="17">
        <v>23.648606254382866</v>
      </c>
      <c r="O63" s="17">
        <v>0</v>
      </c>
      <c r="P63" s="32" t="s">
        <v>305</v>
      </c>
    </row>
    <row r="64" spans="1:17" ht="16.2" thickBot="1" x14ac:dyDescent="0.35">
      <c r="A64" s="79" t="s">
        <v>140</v>
      </c>
      <c r="B64" s="80" t="s">
        <v>242</v>
      </c>
      <c r="C64" s="81">
        <v>16.886296806358359</v>
      </c>
      <c r="D64" s="81">
        <v>16.210233833240384</v>
      </c>
      <c r="E64" s="81">
        <v>35.165775864096204</v>
      </c>
      <c r="F64" s="81">
        <v>6.4338010875120917</v>
      </c>
      <c r="G64" s="81">
        <v>44.437046182507139</v>
      </c>
      <c r="H64" s="81">
        <v>38.295823351759168</v>
      </c>
      <c r="I64" s="81">
        <v>34.515475814370248</v>
      </c>
      <c r="J64" s="81">
        <v>22.773712043593733</v>
      </c>
      <c r="K64" s="81">
        <v>9.6083415585356793</v>
      </c>
      <c r="L64" s="81">
        <v>8.7469741160300334</v>
      </c>
      <c r="M64" s="81">
        <v>23.641691536518945</v>
      </c>
      <c r="N64" s="81">
        <v>20.662690640030807</v>
      </c>
      <c r="O64" s="81">
        <v>0</v>
      </c>
      <c r="P64" s="82" t="s">
        <v>305</v>
      </c>
    </row>
    <row r="65" spans="1:16" ht="16.2" thickBot="1" x14ac:dyDescent="0.35">
      <c r="A65" s="66" t="s">
        <v>407</v>
      </c>
      <c r="B65" s="30" t="s">
        <v>249</v>
      </c>
      <c r="C65" s="17">
        <v>0</v>
      </c>
      <c r="D65" s="17">
        <v>25.797511369674456</v>
      </c>
      <c r="E65" s="17">
        <v>12.838875002874675</v>
      </c>
      <c r="F65" s="17">
        <v>3.7519159251955427</v>
      </c>
      <c r="G65" s="17">
        <v>0</v>
      </c>
      <c r="H65" s="17">
        <v>11.651746923189473</v>
      </c>
      <c r="I65" s="17">
        <v>24.069265918477974</v>
      </c>
      <c r="J65" s="17">
        <v>38.881644070605219</v>
      </c>
      <c r="K65" s="17">
        <v>5.1525918402008957</v>
      </c>
      <c r="L65" s="17">
        <v>20.967536867303863</v>
      </c>
      <c r="M65" s="17">
        <v>54.624899765445328</v>
      </c>
      <c r="N65" s="17">
        <v>29.922727346232953</v>
      </c>
      <c r="O65" s="17">
        <v>0</v>
      </c>
      <c r="P65" s="32" t="s">
        <v>305</v>
      </c>
    </row>
    <row r="66" spans="1:16" ht="16.2" thickBot="1" x14ac:dyDescent="0.35">
      <c r="A66" s="79" t="s">
        <v>185</v>
      </c>
      <c r="B66" s="80" t="s">
        <v>249</v>
      </c>
      <c r="C66" s="81">
        <v>6.2078538331595805</v>
      </c>
      <c r="D66" s="81">
        <v>7.9597101924922029</v>
      </c>
      <c r="E66" s="81">
        <v>14.910161824187529</v>
      </c>
      <c r="F66" s="81">
        <v>7.6111159366160264</v>
      </c>
      <c r="G66" s="81">
        <v>13.107649494148175</v>
      </c>
      <c r="H66" s="81">
        <v>14.293957835973297</v>
      </c>
      <c r="I66" s="81">
        <v>11.076067593302842</v>
      </c>
      <c r="J66" s="81">
        <v>11.031138217958951</v>
      </c>
      <c r="K66" s="81">
        <v>12.210088717708699</v>
      </c>
      <c r="L66" s="81">
        <v>7.0343545643978924</v>
      </c>
      <c r="M66" s="81">
        <v>11.612021513736334</v>
      </c>
      <c r="N66" s="81">
        <v>11.232676448027593</v>
      </c>
      <c r="O66" s="81">
        <v>0</v>
      </c>
      <c r="P66" s="82" t="s">
        <v>305</v>
      </c>
    </row>
    <row r="67" spans="1:16" x14ac:dyDescent="0.3">
      <c r="A67" s="66" t="s">
        <v>88</v>
      </c>
      <c r="B67" s="30" t="s">
        <v>238</v>
      </c>
      <c r="C67" s="17">
        <v>0</v>
      </c>
      <c r="D67" s="17">
        <v>2.4383081531893618</v>
      </c>
      <c r="E67" s="17">
        <v>0</v>
      </c>
      <c r="F67" s="17">
        <v>0</v>
      </c>
      <c r="G67" s="17">
        <v>0</v>
      </c>
      <c r="H67" s="17">
        <v>0</v>
      </c>
      <c r="I67" s="17">
        <v>0</v>
      </c>
      <c r="J67" s="17">
        <v>4.5469698107516496</v>
      </c>
      <c r="K67" s="17">
        <v>3.8886218397762229</v>
      </c>
      <c r="L67" s="17">
        <v>1.8351373762474861</v>
      </c>
      <c r="M67" s="17">
        <v>0</v>
      </c>
      <c r="N67" s="17">
        <v>7.9575667738928733</v>
      </c>
      <c r="O67" s="17">
        <v>2.5213541920976468E-8</v>
      </c>
      <c r="P67" s="32" t="s">
        <v>305</v>
      </c>
    </row>
    <row r="68" spans="1:16" x14ac:dyDescent="0.3">
      <c r="A68" s="66" t="s">
        <v>138</v>
      </c>
      <c r="B68" s="30" t="s">
        <v>242</v>
      </c>
      <c r="C68" s="17">
        <v>15.230636210493286</v>
      </c>
      <c r="D68" s="17">
        <v>14.887932088589073</v>
      </c>
      <c r="E68" s="17">
        <v>21.008839153481919</v>
      </c>
      <c r="F68" s="17">
        <v>18.801178411231263</v>
      </c>
      <c r="G68" s="17">
        <v>24.943293651375996</v>
      </c>
      <c r="H68" s="17">
        <v>34.009444430851481</v>
      </c>
      <c r="I68" s="17">
        <v>25.062232894736937</v>
      </c>
      <c r="J68" s="17">
        <v>17.131831470602087</v>
      </c>
      <c r="K68" s="17">
        <v>15.045077898094208</v>
      </c>
      <c r="L68" s="17">
        <v>10.235782573783125</v>
      </c>
      <c r="M68" s="17">
        <v>17.35884969272491</v>
      </c>
      <c r="N68" s="17">
        <v>20.205379397381034</v>
      </c>
      <c r="O68" s="17">
        <v>0</v>
      </c>
      <c r="P68" s="32" t="s">
        <v>305</v>
      </c>
    </row>
    <row r="69" spans="1:16" x14ac:dyDescent="0.3">
      <c r="A69" s="66" t="s">
        <v>131</v>
      </c>
      <c r="B69" s="30" t="s">
        <v>241</v>
      </c>
      <c r="C69" s="17">
        <v>125.14416006822063</v>
      </c>
      <c r="D69" s="17">
        <v>75.06505814461535</v>
      </c>
      <c r="E69" s="17">
        <v>237.74938610041005</v>
      </c>
      <c r="F69" s="17">
        <v>72.072472367670159</v>
      </c>
      <c r="G69" s="17">
        <v>169.79567973883348</v>
      </c>
      <c r="H69" s="17">
        <v>385.39114464817408</v>
      </c>
      <c r="I69" s="17">
        <v>125.98586463668461</v>
      </c>
      <c r="J69" s="17">
        <v>106.09596225087182</v>
      </c>
      <c r="K69" s="17">
        <v>42.379034085989801</v>
      </c>
      <c r="L69" s="17">
        <v>28.951856743283322</v>
      </c>
      <c r="M69" s="17">
        <v>99.046640816212332</v>
      </c>
      <c r="N69" s="17">
        <v>109.706439953946</v>
      </c>
      <c r="O69" s="17">
        <v>0</v>
      </c>
      <c r="P69" s="32" t="s">
        <v>305</v>
      </c>
    </row>
    <row r="70" spans="1:16" x14ac:dyDescent="0.3">
      <c r="A70" s="66" t="s">
        <v>174</v>
      </c>
      <c r="B70" s="30" t="s">
        <v>248</v>
      </c>
      <c r="C70" s="17">
        <v>1.8464089789809603</v>
      </c>
      <c r="D70" s="17">
        <v>1.6752367693674679</v>
      </c>
      <c r="E70" s="17">
        <v>1.5047828547880098</v>
      </c>
      <c r="F70" s="17">
        <v>1.159143625134224</v>
      </c>
      <c r="G70" s="17">
        <v>2.1842620257082324</v>
      </c>
      <c r="H70" s="17">
        <v>2.3372183215559783</v>
      </c>
      <c r="I70" s="17">
        <v>2.2208907735245735</v>
      </c>
      <c r="J70" s="17">
        <v>2.2481590238249374</v>
      </c>
      <c r="K70" s="17">
        <v>2.4859634473212466</v>
      </c>
      <c r="L70" s="17">
        <v>2.0239329776664987</v>
      </c>
      <c r="M70" s="17">
        <v>2.1214117269568127</v>
      </c>
      <c r="N70" s="17">
        <v>2.1348105026774564</v>
      </c>
      <c r="O70" s="17">
        <v>0</v>
      </c>
      <c r="P70" s="32" t="s">
        <v>305</v>
      </c>
    </row>
    <row r="71" spans="1:16" x14ac:dyDescent="0.3">
      <c r="A71" s="66" t="s">
        <v>39</v>
      </c>
      <c r="B71" s="30" t="s">
        <v>231</v>
      </c>
      <c r="C71" s="17">
        <v>127.85339010528472</v>
      </c>
      <c r="D71" s="17">
        <v>77.445311341776403</v>
      </c>
      <c r="E71" s="17">
        <v>763.84122766339726</v>
      </c>
      <c r="F71" s="17">
        <v>0</v>
      </c>
      <c r="G71" s="17">
        <v>427.49563416082816</v>
      </c>
      <c r="H71" s="17">
        <v>540.64691790718825</v>
      </c>
      <c r="I71" s="17">
        <v>141.10893156377244</v>
      </c>
      <c r="J71" s="17">
        <v>48.660554115061515</v>
      </c>
      <c r="K71" s="17">
        <v>48.467782610970843</v>
      </c>
      <c r="L71" s="17">
        <v>47.771830111839314</v>
      </c>
      <c r="M71" s="17">
        <v>119.11196181774832</v>
      </c>
      <c r="N71" s="17">
        <v>121.20477043882487</v>
      </c>
      <c r="O71" s="17">
        <v>0</v>
      </c>
      <c r="P71" s="32" t="s">
        <v>305</v>
      </c>
    </row>
    <row r="72" spans="1:16" x14ac:dyDescent="0.3">
      <c r="A72" s="66" t="s">
        <v>16</v>
      </c>
      <c r="B72" s="30" t="s">
        <v>255</v>
      </c>
      <c r="C72" s="17">
        <v>3.0012911667297226</v>
      </c>
      <c r="D72" s="17">
        <v>3.8798236651377893</v>
      </c>
      <c r="E72" s="17">
        <v>3.8564590076425134</v>
      </c>
      <c r="F72" s="17">
        <v>2.0153790029059433</v>
      </c>
      <c r="G72" s="17">
        <v>5.3653298214516898</v>
      </c>
      <c r="H72" s="17">
        <v>6.4680133557846267</v>
      </c>
      <c r="I72" s="17">
        <v>9.558524957108089</v>
      </c>
      <c r="J72" s="17">
        <v>3.856914771721589</v>
      </c>
      <c r="K72" s="17">
        <v>5.8884845002325665</v>
      </c>
      <c r="L72" s="17">
        <v>2.3748836633790993</v>
      </c>
      <c r="M72" s="17">
        <v>5.3062941270925137</v>
      </c>
      <c r="N72" s="17">
        <v>4.6647962251217017</v>
      </c>
      <c r="O72" s="17">
        <v>0</v>
      </c>
      <c r="P72" s="32" t="s">
        <v>305</v>
      </c>
    </row>
    <row r="73" spans="1:16" x14ac:dyDescent="0.3">
      <c r="A73" s="66" t="s">
        <v>141</v>
      </c>
      <c r="B73" s="30" t="s">
        <v>242</v>
      </c>
      <c r="C73" s="17">
        <v>1.1133822070126391</v>
      </c>
      <c r="D73" s="17">
        <v>0</v>
      </c>
      <c r="E73" s="17">
        <v>0</v>
      </c>
      <c r="F73" s="17">
        <v>1.3503039319469821</v>
      </c>
      <c r="G73" s="17">
        <v>0</v>
      </c>
      <c r="H73" s="17">
        <v>9.9118601616317861</v>
      </c>
      <c r="I73" s="17">
        <v>6.2516615249772602</v>
      </c>
      <c r="J73" s="17">
        <v>2.6945006285935698</v>
      </c>
      <c r="K73" s="17">
        <v>5.7033120316717945</v>
      </c>
      <c r="L73" s="17">
        <v>1.8351373762474861</v>
      </c>
      <c r="M73" s="17">
        <v>5.7723875301479382</v>
      </c>
      <c r="N73" s="17">
        <v>4.2353964515187181</v>
      </c>
      <c r="O73" s="17">
        <v>5.9412162967120707E-9</v>
      </c>
      <c r="P73" s="32" t="s">
        <v>305</v>
      </c>
    </row>
    <row r="74" spans="1:16" x14ac:dyDescent="0.3">
      <c r="A74" s="66" t="s">
        <v>182</v>
      </c>
      <c r="B74" s="30" t="s">
        <v>249</v>
      </c>
      <c r="C74" s="17">
        <v>7.7936754490884734</v>
      </c>
      <c r="D74" s="17">
        <v>0</v>
      </c>
      <c r="E74" s="17">
        <v>11.665569877993452</v>
      </c>
      <c r="F74" s="17">
        <v>3.6008104851919525</v>
      </c>
      <c r="G74" s="17">
        <v>3.7968362244547236</v>
      </c>
      <c r="H74" s="17">
        <v>15.093059791575671</v>
      </c>
      <c r="I74" s="17">
        <v>42.868536171272645</v>
      </c>
      <c r="J74" s="17">
        <v>28.292256600232488</v>
      </c>
      <c r="K74" s="17">
        <v>8.9438302314853129</v>
      </c>
      <c r="L74" s="17">
        <v>9.587656496313393</v>
      </c>
      <c r="M74" s="17">
        <v>0</v>
      </c>
      <c r="N74" s="17">
        <v>13.953026117500979</v>
      </c>
      <c r="O74" s="17">
        <v>0</v>
      </c>
      <c r="P74" s="32" t="s">
        <v>305</v>
      </c>
    </row>
    <row r="75" spans="1:16" ht="16.2" thickBot="1" x14ac:dyDescent="0.35">
      <c r="A75" s="67" t="s">
        <v>72</v>
      </c>
      <c r="B75" s="31" t="s">
        <v>235</v>
      </c>
      <c r="C75" s="28">
        <v>17.321657797562018</v>
      </c>
      <c r="D75" s="28">
        <v>11.792043949887534</v>
      </c>
      <c r="E75" s="28">
        <v>15.465402689285687</v>
      </c>
      <c r="F75" s="28">
        <v>12.152735387522839</v>
      </c>
      <c r="G75" s="28">
        <v>5.6154888697817764</v>
      </c>
      <c r="H75" s="28">
        <v>20.343930416095226</v>
      </c>
      <c r="I75" s="28">
        <v>17.433694076502146</v>
      </c>
      <c r="J75" s="28">
        <v>17.416017083774065</v>
      </c>
      <c r="K75" s="28">
        <v>8.6575251070182713</v>
      </c>
      <c r="L75" s="28">
        <v>8.29041357137063</v>
      </c>
      <c r="M75" s="28">
        <v>19.505336667768916</v>
      </c>
      <c r="N75" s="28">
        <v>14.203146534918755</v>
      </c>
      <c r="O75" s="28">
        <v>0</v>
      </c>
      <c r="P75" s="33" t="s">
        <v>305</v>
      </c>
    </row>
    <row r="76" spans="1:16" ht="16.2" thickBot="1" x14ac:dyDescent="0.35"/>
    <row r="77" spans="1:16" x14ac:dyDescent="0.3">
      <c r="A77" s="106" t="s">
        <v>3</v>
      </c>
      <c r="B77" s="174"/>
      <c r="C77" s="175"/>
      <c r="D77" s="175"/>
      <c r="E77" s="175"/>
      <c r="F77" s="175"/>
      <c r="G77" s="176"/>
    </row>
    <row r="78" spans="1:16" ht="54" customHeight="1" thickBot="1" x14ac:dyDescent="0.35">
      <c r="A78" s="107"/>
      <c r="B78" s="108"/>
      <c r="C78" s="177" t="s">
        <v>352</v>
      </c>
      <c r="D78" s="178"/>
      <c r="E78" s="178"/>
      <c r="F78" s="179"/>
      <c r="G78" s="40"/>
    </row>
    <row r="79" spans="1:16" ht="56.4" customHeight="1" thickBot="1" x14ac:dyDescent="0.35">
      <c r="A79" s="38" t="s">
        <v>261</v>
      </c>
      <c r="B79" s="35" t="s">
        <v>349</v>
      </c>
      <c r="C79" s="39" t="s">
        <v>220</v>
      </c>
      <c r="D79" s="39" t="s">
        <v>221</v>
      </c>
      <c r="E79" s="39" t="s">
        <v>222</v>
      </c>
      <c r="F79" s="40" t="s">
        <v>223</v>
      </c>
      <c r="G79" s="86" t="s">
        <v>351</v>
      </c>
    </row>
    <row r="80" spans="1:16" x14ac:dyDescent="0.3">
      <c r="A80" s="65" t="s">
        <v>107</v>
      </c>
      <c r="B80" s="27" t="s">
        <v>240</v>
      </c>
      <c r="C80" s="27">
        <v>2.0320488759586195</v>
      </c>
      <c r="D80" s="27">
        <v>1.2183745611511978</v>
      </c>
      <c r="E80" s="27">
        <v>0.75565040566566022</v>
      </c>
      <c r="F80" s="27">
        <v>0.25846015102323749</v>
      </c>
      <c r="G80" s="41" t="s">
        <v>363</v>
      </c>
    </row>
    <row r="81" spans="1:7" x14ac:dyDescent="0.3">
      <c r="A81" s="66" t="s">
        <v>135</v>
      </c>
      <c r="B81" s="17" t="s">
        <v>242</v>
      </c>
      <c r="C81" s="17">
        <v>1.6520722568769266</v>
      </c>
      <c r="D81" s="17">
        <v>69.986995339187544</v>
      </c>
      <c r="E81" s="17">
        <v>780.72680431293497</v>
      </c>
      <c r="F81" s="17">
        <v>592.04605261056247</v>
      </c>
      <c r="G81" s="42" t="s">
        <v>305</v>
      </c>
    </row>
    <row r="82" spans="1:7" x14ac:dyDescent="0.3">
      <c r="A82" s="66" t="s">
        <v>178</v>
      </c>
      <c r="B82" s="17" t="s">
        <v>249</v>
      </c>
      <c r="C82" s="17">
        <v>19.376447469942249</v>
      </c>
      <c r="D82" s="17">
        <v>22.328919305637914</v>
      </c>
      <c r="E82" s="17">
        <v>7.3286094898685459</v>
      </c>
      <c r="F82" s="17">
        <v>6.4245808968633309</v>
      </c>
      <c r="G82" s="42" t="s">
        <v>305</v>
      </c>
    </row>
    <row r="83" spans="1:7" x14ac:dyDescent="0.3">
      <c r="A83" s="66" t="s">
        <v>105</v>
      </c>
      <c r="B83" s="17" t="s">
        <v>240</v>
      </c>
      <c r="C83" s="17">
        <v>1.6992743213591244</v>
      </c>
      <c r="D83" s="17">
        <v>1.716692140956678</v>
      </c>
      <c r="E83" s="17">
        <v>3.8862020862805391</v>
      </c>
      <c r="F83" s="17">
        <v>5.2430487778999622</v>
      </c>
      <c r="G83" s="42" t="s">
        <v>305</v>
      </c>
    </row>
    <row r="84" spans="1:7" x14ac:dyDescent="0.3">
      <c r="A84" s="66" t="s">
        <v>121</v>
      </c>
      <c r="B84" s="17" t="s">
        <v>241</v>
      </c>
      <c r="C84" s="17">
        <v>3.0232922300847753</v>
      </c>
      <c r="D84" s="17">
        <v>20.57884703971818</v>
      </c>
      <c r="E84" s="17">
        <v>102.64251343625217</v>
      </c>
      <c r="F84" s="17">
        <v>46.988055456024597</v>
      </c>
      <c r="G84" s="42" t="s">
        <v>305</v>
      </c>
    </row>
    <row r="85" spans="1:7" x14ac:dyDescent="0.3">
      <c r="A85" s="66" t="s">
        <v>124</v>
      </c>
      <c r="B85" s="17" t="s">
        <v>241</v>
      </c>
      <c r="C85" s="17">
        <v>0.33041445137538533</v>
      </c>
      <c r="D85" s="17">
        <v>20.028074977827917</v>
      </c>
      <c r="E85" s="17">
        <v>284.05738360534025</v>
      </c>
      <c r="F85" s="17">
        <v>134.60604665290205</v>
      </c>
      <c r="G85" s="42" t="s">
        <v>305</v>
      </c>
    </row>
    <row r="86" spans="1:7" x14ac:dyDescent="0.3">
      <c r="A86" s="66" t="s">
        <v>128</v>
      </c>
      <c r="B86" s="17" t="s">
        <v>241</v>
      </c>
      <c r="C86" s="17">
        <v>0.84963716067956219</v>
      </c>
      <c r="D86" s="17">
        <v>14.591883198131768</v>
      </c>
      <c r="E86" s="17">
        <v>185.67409967784792</v>
      </c>
      <c r="F86" s="17">
        <v>82.116482267954311</v>
      </c>
      <c r="G86" s="42" t="s">
        <v>305</v>
      </c>
    </row>
    <row r="87" spans="1:7" x14ac:dyDescent="0.3">
      <c r="A87" s="66" t="s">
        <v>47</v>
      </c>
      <c r="B87" s="17" t="s">
        <v>231</v>
      </c>
      <c r="C87" s="17">
        <v>117.95795914101249</v>
      </c>
      <c r="D87" s="17">
        <v>1049.4711288381818</v>
      </c>
      <c r="E87" s="17">
        <v>3350.050131784425</v>
      </c>
      <c r="F87" s="17">
        <v>3091.183406237918</v>
      </c>
      <c r="G87" s="42" t="s">
        <v>305</v>
      </c>
    </row>
    <row r="88" spans="1:7" ht="16.2" thickBot="1" x14ac:dyDescent="0.35">
      <c r="A88" s="66" t="s">
        <v>49</v>
      </c>
      <c r="B88" s="17" t="s">
        <v>231</v>
      </c>
      <c r="C88" s="17">
        <v>23.65767471847759</v>
      </c>
      <c r="D88" s="17">
        <v>224.44796025152485</v>
      </c>
      <c r="E88" s="17">
        <v>693.9221636383943</v>
      </c>
      <c r="F88" s="17">
        <v>439.65794756726217</v>
      </c>
      <c r="G88" s="42" t="s">
        <v>305</v>
      </c>
    </row>
    <row r="89" spans="1:7" ht="16.2" thickBot="1" x14ac:dyDescent="0.35">
      <c r="A89" s="79" t="s">
        <v>140</v>
      </c>
      <c r="B89" s="81" t="s">
        <v>242</v>
      </c>
      <c r="C89" s="81">
        <v>1.672723160087888</v>
      </c>
      <c r="D89" s="81">
        <v>7.1350017108511929</v>
      </c>
      <c r="E89" s="81">
        <v>10.285241632671489</v>
      </c>
      <c r="F89" s="81">
        <v>9.972254160313252</v>
      </c>
      <c r="G89" s="83" t="s">
        <v>305</v>
      </c>
    </row>
    <row r="90" spans="1:7" ht="16.2" thickBot="1" x14ac:dyDescent="0.35">
      <c r="A90" s="66" t="s">
        <v>407</v>
      </c>
      <c r="B90" s="17" t="s">
        <v>249</v>
      </c>
      <c r="C90" s="17">
        <v>4.9434383111853197</v>
      </c>
      <c r="D90" s="17">
        <v>6.1135422238949815</v>
      </c>
      <c r="E90" s="17">
        <v>9.941743090378413</v>
      </c>
      <c r="F90" s="17">
        <v>10.068046251277199</v>
      </c>
      <c r="G90" s="42" t="s">
        <v>305</v>
      </c>
    </row>
    <row r="91" spans="1:7" ht="16.2" thickBot="1" x14ac:dyDescent="0.35">
      <c r="A91" s="79" t="s">
        <v>185</v>
      </c>
      <c r="B91" s="81" t="s">
        <v>249</v>
      </c>
      <c r="C91" s="81">
        <v>4.5595431295842976</v>
      </c>
      <c r="D91" s="81">
        <v>7.5134223471735853</v>
      </c>
      <c r="E91" s="81">
        <v>12.162085201133143</v>
      </c>
      <c r="F91" s="81">
        <v>12.119241301158974</v>
      </c>
      <c r="G91" s="83" t="s">
        <v>305</v>
      </c>
    </row>
    <row r="92" spans="1:7" x14ac:dyDescent="0.3">
      <c r="A92" s="66" t="s">
        <v>88</v>
      </c>
      <c r="B92" s="17" t="s">
        <v>238</v>
      </c>
      <c r="C92" s="17">
        <v>0.52498110419046373</v>
      </c>
      <c r="D92" s="17">
        <v>2.4589522043567338</v>
      </c>
      <c r="E92" s="17">
        <v>4.1718511631475685</v>
      </c>
      <c r="F92" s="17">
        <v>1.4932947493791835</v>
      </c>
      <c r="G92" s="42" t="s">
        <v>305</v>
      </c>
    </row>
    <row r="93" spans="1:7" x14ac:dyDescent="0.3">
      <c r="A93" s="66" t="s">
        <v>138</v>
      </c>
      <c r="B93" s="17" t="s">
        <v>242</v>
      </c>
      <c r="C93" s="17">
        <v>25.03743989301411</v>
      </c>
      <c r="D93" s="17">
        <v>92.457190953679685</v>
      </c>
      <c r="E93" s="17">
        <v>149.41032503747911</v>
      </c>
      <c r="F93" s="17">
        <v>147.25098673123901</v>
      </c>
      <c r="G93" s="42" t="s">
        <v>305</v>
      </c>
    </row>
    <row r="94" spans="1:7" x14ac:dyDescent="0.3">
      <c r="A94" s="66" t="s">
        <v>131</v>
      </c>
      <c r="B94" s="17" t="s">
        <v>241</v>
      </c>
      <c r="C94" s="17">
        <v>6.0403399709999999</v>
      </c>
      <c r="D94" s="17">
        <v>110.8220148773144</v>
      </c>
      <c r="E94" s="17">
        <v>2272.324730992827</v>
      </c>
      <c r="F94" s="17">
        <v>2061.8227780960419</v>
      </c>
      <c r="G94" s="42" t="s">
        <v>305</v>
      </c>
    </row>
    <row r="95" spans="1:7" x14ac:dyDescent="0.3">
      <c r="A95" s="66" t="s">
        <v>174</v>
      </c>
      <c r="B95" s="17" t="s">
        <v>248</v>
      </c>
      <c r="C95" s="17">
        <v>3.1823102765210414</v>
      </c>
      <c r="D95" s="17">
        <v>1.8393531985537133</v>
      </c>
      <c r="E95" s="17">
        <v>1.8981660796531035</v>
      </c>
      <c r="F95" s="17">
        <v>5.9926158909812521</v>
      </c>
      <c r="G95" s="42" t="s">
        <v>305</v>
      </c>
    </row>
    <row r="96" spans="1:7" x14ac:dyDescent="0.3">
      <c r="A96" s="66" t="s">
        <v>39</v>
      </c>
      <c r="B96" s="17" t="s">
        <v>231</v>
      </c>
      <c r="C96" s="17">
        <v>4.0475770293484699</v>
      </c>
      <c r="D96" s="17">
        <v>128.7638320449519</v>
      </c>
      <c r="E96" s="17">
        <v>336.93611977069952</v>
      </c>
      <c r="F96" s="17">
        <v>266.90318262333011</v>
      </c>
      <c r="G96" s="42" t="s">
        <v>305</v>
      </c>
    </row>
    <row r="97" spans="1:100" x14ac:dyDescent="0.3">
      <c r="A97" s="66" t="s">
        <v>16</v>
      </c>
      <c r="B97" s="17" t="s">
        <v>255</v>
      </c>
      <c r="C97" s="17">
        <v>1.1363033571690078</v>
      </c>
      <c r="D97" s="17">
        <v>1.7097137176194559</v>
      </c>
      <c r="E97" s="17">
        <v>1.9904937515095438</v>
      </c>
      <c r="F97" s="17">
        <v>1.1347031020532379</v>
      </c>
      <c r="G97" s="42" t="s">
        <v>305</v>
      </c>
    </row>
    <row r="98" spans="1:100" x14ac:dyDescent="0.3">
      <c r="A98" s="66" t="s">
        <v>141</v>
      </c>
      <c r="B98" s="17" t="s">
        <v>242</v>
      </c>
      <c r="C98" s="17">
        <v>1.2015070959104919</v>
      </c>
      <c r="D98" s="17">
        <v>3.1559390874153062</v>
      </c>
      <c r="E98" s="17">
        <v>6.2894538815000418</v>
      </c>
      <c r="F98" s="17">
        <v>4.2920049321434597</v>
      </c>
      <c r="G98" s="42" t="s">
        <v>305</v>
      </c>
    </row>
    <row r="99" spans="1:100" x14ac:dyDescent="0.3">
      <c r="A99" s="66" t="s">
        <v>182</v>
      </c>
      <c r="B99" s="17" t="s">
        <v>249</v>
      </c>
      <c r="C99" s="17">
        <v>0.33041445137538533</v>
      </c>
      <c r="D99" s="17">
        <v>8.3450312407616281</v>
      </c>
      <c r="E99" s="17">
        <v>352.63685597730796</v>
      </c>
      <c r="F99" s="17">
        <v>55.827392621019321</v>
      </c>
      <c r="G99" s="42" t="s">
        <v>305</v>
      </c>
    </row>
    <row r="100" spans="1:100" ht="16.2" thickBot="1" x14ac:dyDescent="0.35">
      <c r="A100" s="67" t="s">
        <v>72</v>
      </c>
      <c r="B100" s="28" t="s">
        <v>235</v>
      </c>
      <c r="C100" s="28">
        <v>67.404548080578635</v>
      </c>
      <c r="D100" s="28">
        <v>63.922939304234056</v>
      </c>
      <c r="E100" s="28">
        <v>85.052651215479344</v>
      </c>
      <c r="F100" s="28">
        <v>70.559621229343847</v>
      </c>
      <c r="G100" s="43" t="s">
        <v>305</v>
      </c>
    </row>
    <row r="102" spans="1:100" ht="16.2" thickBot="1" x14ac:dyDescent="0.35"/>
    <row r="103" spans="1:100" ht="63" customHeight="1" thickBot="1" x14ac:dyDescent="0.35">
      <c r="A103" s="48" t="s">
        <v>4</v>
      </c>
      <c r="B103" s="109"/>
      <c r="C103" s="187" t="s">
        <v>353</v>
      </c>
      <c r="D103" s="188"/>
      <c r="E103" s="188"/>
      <c r="F103" s="188"/>
      <c r="G103" s="188"/>
      <c r="H103" s="188"/>
      <c r="I103" s="188"/>
      <c r="J103" s="188"/>
      <c r="K103" s="188"/>
      <c r="L103" s="188"/>
      <c r="M103" s="188"/>
      <c r="N103" s="188"/>
      <c r="O103" s="188"/>
      <c r="P103" s="188"/>
      <c r="Q103" s="188"/>
      <c r="R103" s="188"/>
      <c r="S103" s="188"/>
      <c r="T103" s="188"/>
      <c r="U103" s="188"/>
      <c r="V103" s="188"/>
      <c r="W103" s="188"/>
      <c r="X103" s="188"/>
      <c r="Y103" s="188"/>
      <c r="Z103" s="188"/>
      <c r="AA103" s="188"/>
      <c r="AB103" s="188"/>
      <c r="AC103" s="188"/>
      <c r="AD103" s="188"/>
      <c r="AE103" s="188"/>
      <c r="AF103" s="188"/>
      <c r="AG103" s="188"/>
      <c r="AH103" s="188"/>
      <c r="AI103" s="188"/>
      <c r="AJ103" s="188"/>
      <c r="AK103" s="188"/>
      <c r="AL103" s="188"/>
      <c r="AM103" s="188"/>
      <c r="AN103" s="188"/>
      <c r="AO103" s="188"/>
      <c r="AP103" s="188"/>
      <c r="AQ103" s="188"/>
      <c r="AR103" s="188"/>
      <c r="AS103" s="188"/>
      <c r="AT103" s="188"/>
      <c r="AU103" s="188"/>
      <c r="AV103" s="188"/>
      <c r="AW103" s="188"/>
      <c r="AX103" s="188"/>
      <c r="AY103" s="188"/>
      <c r="AZ103" s="188"/>
      <c r="BA103" s="188"/>
      <c r="BB103" s="188"/>
      <c r="BC103" s="188"/>
      <c r="BD103" s="188"/>
      <c r="BE103" s="188"/>
      <c r="BF103" s="188"/>
      <c r="BG103" s="188"/>
      <c r="BH103" s="188"/>
      <c r="BI103" s="188"/>
      <c r="BJ103" s="188"/>
      <c r="BK103" s="188"/>
      <c r="BL103" s="188"/>
      <c r="BM103" s="188"/>
      <c r="BN103" s="188"/>
      <c r="BO103" s="188"/>
      <c r="BP103" s="188"/>
      <c r="BQ103" s="188"/>
      <c r="BR103" s="188"/>
      <c r="BS103" s="188"/>
      <c r="BT103" s="188"/>
      <c r="BU103" s="188"/>
      <c r="BV103" s="188"/>
      <c r="BW103" s="188"/>
      <c r="BX103" s="188"/>
      <c r="BY103" s="188"/>
      <c r="BZ103" s="188"/>
      <c r="CA103" s="188"/>
      <c r="CB103" s="188"/>
      <c r="CC103" s="188"/>
      <c r="CD103" s="188"/>
      <c r="CE103" s="188"/>
      <c r="CF103" s="188"/>
      <c r="CG103" s="188"/>
      <c r="CH103" s="188"/>
      <c r="CI103" s="188"/>
      <c r="CJ103" s="188"/>
      <c r="CK103" s="188"/>
      <c r="CL103" s="188"/>
      <c r="CM103" s="188"/>
      <c r="CN103" s="188"/>
      <c r="CO103" s="188"/>
      <c r="CP103" s="188"/>
      <c r="CQ103" s="188"/>
      <c r="CR103" s="188"/>
      <c r="CS103" s="189"/>
      <c r="CT103" s="185" t="s">
        <v>495</v>
      </c>
      <c r="CU103" s="186"/>
      <c r="CV103" s="190" t="s">
        <v>351</v>
      </c>
    </row>
    <row r="104" spans="1:100" ht="47.4" thickBot="1" x14ac:dyDescent="0.35">
      <c r="A104" s="52" t="s">
        <v>261</v>
      </c>
      <c r="B104" s="50" t="s">
        <v>349</v>
      </c>
      <c r="C104" s="48">
        <v>12011</v>
      </c>
      <c r="D104" s="48">
        <v>12013</v>
      </c>
      <c r="E104" s="48">
        <v>12016</v>
      </c>
      <c r="F104" s="48">
        <v>12019</v>
      </c>
      <c r="G104" s="48">
        <v>12028</v>
      </c>
      <c r="H104" s="48">
        <v>12029</v>
      </c>
      <c r="I104" s="48">
        <v>12030</v>
      </c>
      <c r="J104" s="48">
        <v>12038</v>
      </c>
      <c r="K104" s="48">
        <v>12042</v>
      </c>
      <c r="L104" s="48">
        <v>12049</v>
      </c>
      <c r="M104" s="48">
        <v>12051</v>
      </c>
      <c r="N104" s="48">
        <v>12053</v>
      </c>
      <c r="O104" s="48">
        <v>12054</v>
      </c>
      <c r="P104" s="48">
        <v>12056</v>
      </c>
      <c r="Q104" s="48">
        <v>12057</v>
      </c>
      <c r="R104" s="48">
        <v>12061</v>
      </c>
      <c r="S104" s="48">
        <v>12063</v>
      </c>
      <c r="T104" s="48">
        <v>12065</v>
      </c>
      <c r="U104" s="48">
        <v>12068</v>
      </c>
      <c r="V104" s="48">
        <v>12069</v>
      </c>
      <c r="W104" s="48">
        <v>12071</v>
      </c>
      <c r="X104" s="48">
        <v>12073</v>
      </c>
      <c r="Y104" s="48">
        <v>12074</v>
      </c>
      <c r="Z104" s="48">
        <v>12075</v>
      </c>
      <c r="AA104" s="48">
        <v>12076</v>
      </c>
      <c r="AB104" s="48">
        <v>12082</v>
      </c>
      <c r="AC104" s="48">
        <v>12090</v>
      </c>
      <c r="AD104" s="48">
        <v>12091</v>
      </c>
      <c r="AE104" s="48">
        <v>12092</v>
      </c>
      <c r="AF104" s="48">
        <v>12099</v>
      </c>
      <c r="AG104" s="48">
        <v>12100</v>
      </c>
      <c r="AH104" s="48">
        <v>12101</v>
      </c>
      <c r="AI104" s="48">
        <v>12104</v>
      </c>
      <c r="AJ104" s="48">
        <v>12108</v>
      </c>
      <c r="AK104" s="48">
        <v>12109</v>
      </c>
      <c r="AL104" s="48">
        <v>12122</v>
      </c>
      <c r="AM104" s="48">
        <v>12124</v>
      </c>
      <c r="AN104" s="48">
        <v>12132</v>
      </c>
      <c r="AO104" s="48">
        <v>12133</v>
      </c>
      <c r="AP104" s="48">
        <v>12137</v>
      </c>
      <c r="AQ104" s="48">
        <v>12141</v>
      </c>
      <c r="AR104" s="48">
        <v>12144</v>
      </c>
      <c r="AS104" s="48">
        <v>12147</v>
      </c>
      <c r="AT104" s="48">
        <v>12150</v>
      </c>
      <c r="AU104" s="48">
        <v>12151</v>
      </c>
      <c r="AV104" s="48">
        <v>12154</v>
      </c>
      <c r="AW104" s="48">
        <v>12157</v>
      </c>
      <c r="AX104" s="48">
        <v>12158</v>
      </c>
      <c r="AY104" s="48">
        <v>12165</v>
      </c>
      <c r="AZ104" s="48">
        <v>12167</v>
      </c>
      <c r="BA104" s="48">
        <v>12171</v>
      </c>
      <c r="BB104" s="48">
        <v>12178</v>
      </c>
      <c r="BC104" s="48">
        <v>12183</v>
      </c>
      <c r="BD104" s="48">
        <v>12188</v>
      </c>
      <c r="BE104" s="48">
        <v>12199</v>
      </c>
      <c r="BF104" s="48">
        <v>12200</v>
      </c>
      <c r="BG104" s="48">
        <v>12210</v>
      </c>
      <c r="BH104" s="48">
        <v>12213</v>
      </c>
      <c r="BI104" s="48">
        <v>12214</v>
      </c>
      <c r="BJ104" s="48">
        <v>12225</v>
      </c>
      <c r="BK104" s="48">
        <v>12230</v>
      </c>
      <c r="BL104" s="48">
        <v>12231</v>
      </c>
      <c r="BM104" s="48">
        <v>12232</v>
      </c>
      <c r="BN104" s="48">
        <v>12233</v>
      </c>
      <c r="BO104" s="48">
        <v>12236</v>
      </c>
      <c r="BP104" s="48">
        <v>12238</v>
      </c>
      <c r="BQ104" s="48">
        <v>12244</v>
      </c>
      <c r="BR104" s="48">
        <v>12247</v>
      </c>
      <c r="BS104" s="48">
        <v>12251</v>
      </c>
      <c r="BT104" s="48">
        <v>12253</v>
      </c>
      <c r="BU104" s="48">
        <v>12257</v>
      </c>
      <c r="BV104" s="48">
        <v>12259</v>
      </c>
      <c r="BW104" s="48">
        <v>12265</v>
      </c>
      <c r="BX104" s="48">
        <v>12272</v>
      </c>
      <c r="BY104" s="48">
        <v>12274</v>
      </c>
      <c r="BZ104" s="48">
        <v>12278</v>
      </c>
      <c r="CA104" s="48">
        <v>12279</v>
      </c>
      <c r="CB104" s="48">
        <v>12280</v>
      </c>
      <c r="CC104" s="48">
        <v>12282</v>
      </c>
      <c r="CD104" s="48">
        <v>12289</v>
      </c>
      <c r="CE104" s="48">
        <v>12290</v>
      </c>
      <c r="CF104" s="48">
        <v>12299</v>
      </c>
      <c r="CG104" s="48">
        <v>12301</v>
      </c>
      <c r="CH104" s="48">
        <v>12306</v>
      </c>
      <c r="CI104" s="48">
        <v>12309</v>
      </c>
      <c r="CJ104" s="48">
        <v>12310</v>
      </c>
      <c r="CK104" s="48">
        <v>12312</v>
      </c>
      <c r="CL104" s="48">
        <v>12315</v>
      </c>
      <c r="CM104" s="48">
        <v>12316</v>
      </c>
      <c r="CN104" s="48">
        <v>12317</v>
      </c>
      <c r="CO104" s="48">
        <v>12318</v>
      </c>
      <c r="CP104" s="48">
        <v>12319</v>
      </c>
      <c r="CQ104" s="48">
        <v>12333</v>
      </c>
      <c r="CR104" s="48" t="s">
        <v>224</v>
      </c>
      <c r="CS104" s="48" t="s">
        <v>225</v>
      </c>
      <c r="CT104" s="96" t="s">
        <v>494</v>
      </c>
      <c r="CU104" s="96" t="s">
        <v>493</v>
      </c>
      <c r="CV104" s="191"/>
    </row>
    <row r="105" spans="1:100" x14ac:dyDescent="0.3">
      <c r="A105" s="65" t="s">
        <v>107</v>
      </c>
      <c r="B105" s="29" t="s">
        <v>240</v>
      </c>
      <c r="C105" s="27">
        <v>0.17507674242857144</v>
      </c>
      <c r="D105" s="27">
        <v>0.14605980754285716</v>
      </c>
      <c r="E105" s="27">
        <v>0.2053652024347826</v>
      </c>
      <c r="F105" s="27">
        <v>1.5732036818853428</v>
      </c>
      <c r="G105" s="27">
        <v>0.86807088560708656</v>
      </c>
      <c r="H105" s="27">
        <v>0.57640283987566965</v>
      </c>
      <c r="I105" s="27">
        <v>0.58492392445998087</v>
      </c>
      <c r="J105" s="27">
        <v>1.8842960674710609</v>
      </c>
      <c r="K105" s="27">
        <v>0.44490081874361304</v>
      </c>
      <c r="L105" s="27">
        <v>0.77001660431185326</v>
      </c>
      <c r="M105" s="27">
        <v>0.69670760197888781</v>
      </c>
      <c r="N105" s="27">
        <v>0.42383491607803975</v>
      </c>
      <c r="O105" s="27">
        <v>0.17348548220689652</v>
      </c>
      <c r="P105" s="27">
        <v>0.23424894184615383</v>
      </c>
      <c r="Q105" s="27">
        <v>0.51428867280000001</v>
      </c>
      <c r="R105" s="27">
        <v>0.2574858846315789</v>
      </c>
      <c r="S105" s="27">
        <v>0.50673144959921546</v>
      </c>
      <c r="T105" s="27">
        <v>0.500588754848041</v>
      </c>
      <c r="U105" s="27">
        <v>1.2857259097550413</v>
      </c>
      <c r="V105" s="27">
        <v>1.1812547590710196</v>
      </c>
      <c r="W105" s="27">
        <v>1.0814935678896951</v>
      </c>
      <c r="X105" s="27">
        <v>0.74597126113940038</v>
      </c>
      <c r="Y105" s="27">
        <v>1.2913892116997099</v>
      </c>
      <c r="Z105" s="27">
        <v>0.34494089372268605</v>
      </c>
      <c r="AA105" s="27">
        <v>0.21034762046511618</v>
      </c>
      <c r="AB105" s="27">
        <v>0.18692666261538457</v>
      </c>
      <c r="AC105" s="27">
        <v>0.11335902279069766</v>
      </c>
      <c r="AD105" s="27">
        <v>0.21230631756521737</v>
      </c>
      <c r="AE105" s="27">
        <v>1.1115842214222078</v>
      </c>
      <c r="AF105" s="27">
        <v>0.79394830975785191</v>
      </c>
      <c r="AG105" s="27">
        <v>5.78027410417128</v>
      </c>
      <c r="AH105" s="27">
        <v>0.89222724047564872</v>
      </c>
      <c r="AI105" s="27">
        <v>2.0285616941657851</v>
      </c>
      <c r="AJ105" s="27">
        <v>0.70459396210228054</v>
      </c>
      <c r="AK105" s="27">
        <v>1.3918333732706984</v>
      </c>
      <c r="AL105" s="27">
        <v>1.3550013033041677</v>
      </c>
      <c r="AM105" s="27">
        <v>0.53287987800000003</v>
      </c>
      <c r="AN105" s="27">
        <v>0.23301140299999998</v>
      </c>
      <c r="AO105" s="27">
        <v>0.19774121249999999</v>
      </c>
      <c r="AP105" s="27">
        <v>0.15574230270967743</v>
      </c>
      <c r="AQ105" s="27">
        <v>0.2253494706659106</v>
      </c>
      <c r="AR105" s="27">
        <v>0.63168108289297964</v>
      </c>
      <c r="AS105" s="27">
        <v>0.70733845624695202</v>
      </c>
      <c r="AT105" s="27">
        <v>0.8966532644054992</v>
      </c>
      <c r="AU105" s="27">
        <v>1.1571636578895157</v>
      </c>
      <c r="AV105" s="27">
        <v>0.60302601455903626</v>
      </c>
      <c r="AW105" s="27">
        <v>0.29325582784073478</v>
      </c>
      <c r="AX105" s="27">
        <v>0.89938890395002535</v>
      </c>
      <c r="AY105" s="27">
        <v>0.27145881529411769</v>
      </c>
      <c r="AZ105" s="27">
        <v>0.15640572378947368</v>
      </c>
      <c r="BA105" s="27">
        <v>1.0166751741865745</v>
      </c>
      <c r="BB105" s="27">
        <v>0.90221119565189956</v>
      </c>
      <c r="BC105" s="27">
        <v>0.78250599979372237</v>
      </c>
      <c r="BD105" s="27">
        <v>0.70493283411701091</v>
      </c>
      <c r="BE105" s="27">
        <v>5.1267759545330831</v>
      </c>
      <c r="BF105" s="27">
        <v>0.60431257435731967</v>
      </c>
      <c r="BG105" s="27">
        <v>1.0061352658460907</v>
      </c>
      <c r="BH105" s="27">
        <v>1.0963053706300263</v>
      </c>
      <c r="BI105" s="27">
        <v>0.74327697291585315</v>
      </c>
      <c r="BJ105" s="27">
        <v>0.73578934699068288</v>
      </c>
      <c r="BK105" s="27">
        <v>0.23236550559157038</v>
      </c>
      <c r="BL105" s="27">
        <v>0.25691160060000001</v>
      </c>
      <c r="BM105" s="27">
        <v>0.13048511699999998</v>
      </c>
      <c r="BN105" s="27">
        <v>0.22389164618181817</v>
      </c>
      <c r="BO105" s="27">
        <v>2.9048593612528948</v>
      </c>
      <c r="BP105" s="27">
        <v>0.70867597096379198</v>
      </c>
      <c r="BQ105" s="27">
        <v>0.72374840207118674</v>
      </c>
      <c r="BR105" s="27">
        <v>1.6517759937138454</v>
      </c>
      <c r="BS105" s="27">
        <v>0.81572733997264957</v>
      </c>
      <c r="BT105" s="27">
        <v>0.7918823999937642</v>
      </c>
      <c r="BU105" s="27">
        <v>0.60031428988942181</v>
      </c>
      <c r="BV105" s="27">
        <v>0.22783017763636365</v>
      </c>
      <c r="BW105" s="27">
        <v>0.20413064352000002</v>
      </c>
      <c r="BX105" s="27">
        <v>0.14110138133333333</v>
      </c>
      <c r="BY105" s="27">
        <v>2.0909395691510659</v>
      </c>
      <c r="BZ105" s="27">
        <v>0.5291241857079787</v>
      </c>
      <c r="CA105" s="27">
        <v>0.37845973485508166</v>
      </c>
      <c r="CB105" s="27">
        <v>1.3929834744497127</v>
      </c>
      <c r="CC105" s="27">
        <v>0.81780087632802234</v>
      </c>
      <c r="CD105" s="27">
        <v>1.4223835018753714</v>
      </c>
      <c r="CE105" s="27">
        <v>0.79138979832481449</v>
      </c>
      <c r="CF105" s="27">
        <v>0.72299773498397479</v>
      </c>
      <c r="CG105" s="27">
        <v>0.67604435502044768</v>
      </c>
      <c r="CH105" s="27">
        <v>0.9949079859519907</v>
      </c>
      <c r="CI105" s="27">
        <v>0.37193963098584959</v>
      </c>
      <c r="CJ105" s="27">
        <v>0.2583946219893013</v>
      </c>
      <c r="CK105" s="27">
        <v>0.20786117911111107</v>
      </c>
      <c r="CL105" s="27">
        <v>0.25628273305263161</v>
      </c>
      <c r="CM105" s="27">
        <v>0.8977838863613834</v>
      </c>
      <c r="CN105" s="27">
        <v>0.58860026612521488</v>
      </c>
      <c r="CO105" s="27">
        <v>1.3348447521763127</v>
      </c>
      <c r="CP105" s="27">
        <v>0.74679976503785805</v>
      </c>
      <c r="CQ105" s="27">
        <v>0.77659566020390491</v>
      </c>
      <c r="CR105" s="9">
        <v>1.916008224761895</v>
      </c>
      <c r="CS105" s="9">
        <v>0.41030976961960203</v>
      </c>
      <c r="CT105" s="9">
        <v>0.77027285303946103</v>
      </c>
      <c r="CU105" s="9">
        <v>2.0539173907633268E-3</v>
      </c>
      <c r="CV105" s="29" t="s">
        <v>306</v>
      </c>
    </row>
    <row r="106" spans="1:100" x14ac:dyDescent="0.3">
      <c r="A106" s="66" t="s">
        <v>135</v>
      </c>
      <c r="B106" s="30" t="s">
        <v>242</v>
      </c>
      <c r="C106" s="17">
        <v>5.1540326620515806</v>
      </c>
      <c r="D106" s="17">
        <v>0.70938763995184306</v>
      </c>
      <c r="E106" s="17">
        <v>62.85098074561779</v>
      </c>
      <c r="F106" s="17">
        <v>8.4859009412648927</v>
      </c>
      <c r="G106" s="17">
        <v>12.804045562704529</v>
      </c>
      <c r="H106" s="17">
        <v>6.3801013164355753</v>
      </c>
      <c r="I106" s="17">
        <v>15.94576932183065</v>
      </c>
      <c r="J106" s="17">
        <v>5.9767515890097682</v>
      </c>
      <c r="K106" s="17">
        <v>12.10903967536964</v>
      </c>
      <c r="L106" s="17">
        <v>12.892116235427125</v>
      </c>
      <c r="M106" s="17">
        <v>21.726017260901212</v>
      </c>
      <c r="N106" s="17">
        <v>7.3820850996578855</v>
      </c>
      <c r="O106" s="17">
        <v>0.16685687136015959</v>
      </c>
      <c r="P106" s="17">
        <v>64.478399173280494</v>
      </c>
      <c r="Q106" s="17">
        <v>0.13222694340758884</v>
      </c>
      <c r="R106" s="17">
        <v>4.8392165920606987</v>
      </c>
      <c r="S106" s="17">
        <v>5.8384275714692215</v>
      </c>
      <c r="T106" s="17">
        <v>3.3031779581488943</v>
      </c>
      <c r="U106" s="17">
        <v>6.4312035746205609</v>
      </c>
      <c r="V106" s="17">
        <v>11.152987572714302</v>
      </c>
      <c r="W106" s="17">
        <v>6.1682587692410076</v>
      </c>
      <c r="X106" s="17">
        <v>8.6980249048854059</v>
      </c>
      <c r="Y106" s="17">
        <v>4.7502623346545594</v>
      </c>
      <c r="Z106" s="17">
        <v>5.8874811438607644</v>
      </c>
      <c r="AA106" s="17">
        <v>5.7559016913844756</v>
      </c>
      <c r="AB106" s="17">
        <v>0.32412409524395103</v>
      </c>
      <c r="AC106" s="17">
        <v>4.5932962105498423E-2</v>
      </c>
      <c r="AD106" s="17">
        <v>10.708495406762575</v>
      </c>
      <c r="AE106" s="17">
        <v>23.363438524851848</v>
      </c>
      <c r="AF106" s="17">
        <v>4.6325157899784211</v>
      </c>
      <c r="AG106" s="17">
        <v>64.553865339805725</v>
      </c>
      <c r="AH106" s="17">
        <v>8.1002203404980264</v>
      </c>
      <c r="AI106" s="17">
        <v>4.1592687862273303</v>
      </c>
      <c r="AJ106" s="17">
        <v>5.3705587832153912</v>
      </c>
      <c r="AK106" s="17">
        <v>3.204237931329406</v>
      </c>
      <c r="AL106" s="17">
        <v>7.1497434880228701</v>
      </c>
      <c r="AM106" s="17">
        <v>0.10211746463541664</v>
      </c>
      <c r="AN106" s="17">
        <v>0.95808205224783571</v>
      </c>
      <c r="AO106" s="17">
        <v>2.5136961717666644</v>
      </c>
      <c r="AP106" s="17">
        <v>7.084017666460741</v>
      </c>
      <c r="AQ106" s="17">
        <v>6.9473193174748742</v>
      </c>
      <c r="AR106" s="17">
        <v>25.588498266447615</v>
      </c>
      <c r="AS106" s="17">
        <v>11.283120102072589</v>
      </c>
      <c r="AT106" s="17">
        <v>5.3013168652026437</v>
      </c>
      <c r="AU106" s="17">
        <v>4.7374106144424175</v>
      </c>
      <c r="AV106" s="17">
        <v>11.864186239928941</v>
      </c>
      <c r="AW106" s="17">
        <v>9.1901044521143724</v>
      </c>
      <c r="AX106" s="17">
        <v>11.359264790685712</v>
      </c>
      <c r="AY106" s="17">
        <v>2.5271274777853732</v>
      </c>
      <c r="AZ106" s="17">
        <v>13.216620288920513</v>
      </c>
      <c r="BA106" s="17">
        <v>1.7791815548265049</v>
      </c>
      <c r="BB106" s="17">
        <v>15.931103769496435</v>
      </c>
      <c r="BC106" s="17">
        <v>8.4682884352676577</v>
      </c>
      <c r="BD106" s="17">
        <v>9.6838816607720837</v>
      </c>
      <c r="BE106" s="17">
        <v>72.577397258272384</v>
      </c>
      <c r="BF106" s="17">
        <v>8.3195165023385389</v>
      </c>
      <c r="BG106" s="17">
        <v>4.3375609238698116</v>
      </c>
      <c r="BH106" s="17">
        <v>11.121729483628295</v>
      </c>
      <c r="BI106" s="17">
        <v>1.3566537973986947</v>
      </c>
      <c r="BJ106" s="17">
        <v>18.702227730225854</v>
      </c>
      <c r="BK106" s="17">
        <v>5.7010129593815799</v>
      </c>
      <c r="BL106" s="17">
        <v>133.79882073619959</v>
      </c>
      <c r="BM106" s="17">
        <v>0.80215592097136346</v>
      </c>
      <c r="BN106" s="17">
        <v>0.2712240785609652</v>
      </c>
      <c r="BO106" s="17">
        <v>7.6337196221471766</v>
      </c>
      <c r="BP106" s="17">
        <v>7.5515670704385718</v>
      </c>
      <c r="BQ106" s="17">
        <v>13.041755745216983</v>
      </c>
      <c r="BR106" s="17">
        <v>9.497711963854611</v>
      </c>
      <c r="BS106" s="17">
        <v>6.6374040634567022</v>
      </c>
      <c r="BT106" s="17">
        <v>12.096890095427122</v>
      </c>
      <c r="BU106" s="17">
        <v>9.5283580631633455</v>
      </c>
      <c r="BV106" s="17">
        <v>6.3154737054310572E-2</v>
      </c>
      <c r="BW106" s="17">
        <v>21.082869512748243</v>
      </c>
      <c r="BX106" s="17">
        <v>9.7810333584573339</v>
      </c>
      <c r="BY106" s="17">
        <v>8.8699857512408382</v>
      </c>
      <c r="BZ106" s="17">
        <v>4.5454287191294931</v>
      </c>
      <c r="CA106" s="17">
        <v>4.3130192144799606</v>
      </c>
      <c r="CB106" s="17">
        <v>3.7338241251227262</v>
      </c>
      <c r="CC106" s="17">
        <v>7.5985641754246682</v>
      </c>
      <c r="CD106" s="17">
        <v>14.390889421527172</v>
      </c>
      <c r="CE106" s="17">
        <v>6.5919475080361094</v>
      </c>
      <c r="CF106" s="17">
        <v>7.584728238471885</v>
      </c>
      <c r="CG106" s="17">
        <v>5.6530767786325233</v>
      </c>
      <c r="CH106" s="17">
        <v>8.5744304371715856</v>
      </c>
      <c r="CI106" s="17">
        <v>1.9679843766086735</v>
      </c>
      <c r="CJ106" s="17">
        <v>1.8825893887791947</v>
      </c>
      <c r="CK106" s="17">
        <v>6.5127148061486784</v>
      </c>
      <c r="CL106" s="17">
        <v>1.7913053960990224</v>
      </c>
      <c r="CM106" s="17">
        <v>5.137992917216839</v>
      </c>
      <c r="CN106" s="17">
        <v>4.0401522266834746</v>
      </c>
      <c r="CO106" s="17">
        <v>5.6991168171843949</v>
      </c>
      <c r="CP106" s="17">
        <v>5.3475594034950706</v>
      </c>
      <c r="CQ106" s="17">
        <v>4.2773432847168182</v>
      </c>
      <c r="CR106" s="9">
        <v>6.2581483121895429</v>
      </c>
      <c r="CS106" s="9">
        <v>8.9496626836175999</v>
      </c>
      <c r="CT106" s="9">
        <v>6.7933103870189813</v>
      </c>
      <c r="CU106" s="9">
        <v>0</v>
      </c>
      <c r="CV106" s="30" t="s">
        <v>305</v>
      </c>
    </row>
    <row r="107" spans="1:100" x14ac:dyDescent="0.3">
      <c r="A107" s="66" t="s">
        <v>178</v>
      </c>
      <c r="B107" s="30" t="s">
        <v>249</v>
      </c>
      <c r="C107" s="17">
        <v>6.9005257246153848E-2</v>
      </c>
      <c r="D107" s="17">
        <v>0.11993424584615386</v>
      </c>
      <c r="E107" s="17">
        <v>4.0016581500000023E-2</v>
      </c>
      <c r="F107" s="17">
        <v>2.0828156853789483</v>
      </c>
      <c r="G107" s="17">
        <v>1.5388529335761987</v>
      </c>
      <c r="H107" s="17">
        <v>3.1098041678292119</v>
      </c>
      <c r="I107" s="17">
        <v>2.5186362405201139</v>
      </c>
      <c r="J107" s="17">
        <v>1.8801638392529223</v>
      </c>
      <c r="K107" s="17">
        <v>2.4831673604294684</v>
      </c>
      <c r="L107" s="17">
        <v>2.1195935783584252</v>
      </c>
      <c r="M107" s="17">
        <v>3.5532087700923274</v>
      </c>
      <c r="N107" s="17">
        <v>1.296643759905761</v>
      </c>
      <c r="O107" s="17">
        <v>6.3934855249999992E-2</v>
      </c>
      <c r="P107" s="17">
        <v>0.23219282274999997</v>
      </c>
      <c r="Q107" s="17">
        <v>18.27565253526318</v>
      </c>
      <c r="R107" s="17">
        <v>5.019700194561795E-2</v>
      </c>
      <c r="S107" s="17">
        <v>1.745408326397297</v>
      </c>
      <c r="T107" s="17">
        <v>1.2530960034840655</v>
      </c>
      <c r="U107" s="17">
        <v>2.2619252116060897</v>
      </c>
      <c r="V107" s="17">
        <v>1.6181836879581726</v>
      </c>
      <c r="W107" s="17">
        <v>2.0428211837916468</v>
      </c>
      <c r="X107" s="17">
        <v>1.9328944233078691</v>
      </c>
      <c r="Y107" s="17">
        <v>1.5936977880768139</v>
      </c>
      <c r="Z107" s="17">
        <v>1.6396363384321966</v>
      </c>
      <c r="AA107" s="17">
        <v>5.8688059168693254</v>
      </c>
      <c r="AB107" s="17">
        <v>7.1723579854838723E-2</v>
      </c>
      <c r="AC107" s="17">
        <v>18.837062281284599</v>
      </c>
      <c r="AD107" s="17">
        <v>0.55405239392705541</v>
      </c>
      <c r="AE107" s="17">
        <v>4.4181630920583155</v>
      </c>
      <c r="AF107" s="17">
        <v>1.0355847518580674</v>
      </c>
      <c r="AG107" s="17">
        <v>24.695348347716514</v>
      </c>
      <c r="AH107" s="17">
        <v>2.1863586433277162</v>
      </c>
      <c r="AI107" s="17">
        <v>1.283292130912381</v>
      </c>
      <c r="AJ107" s="17">
        <v>1.8259899862932329</v>
      </c>
      <c r="AK107" s="17">
        <v>1.1809495288357437</v>
      </c>
      <c r="AL107" s="17">
        <v>2.1885365018472096</v>
      </c>
      <c r="AM107" s="17">
        <v>8.8649375181818188E-2</v>
      </c>
      <c r="AN107" s="17">
        <v>6.3170228074074075E-2</v>
      </c>
      <c r="AO107" s="17">
        <v>1.4103660074230344</v>
      </c>
      <c r="AP107" s="17">
        <v>6.4021853304347828E-2</v>
      </c>
      <c r="AQ107" s="17">
        <v>1.3604504672152065</v>
      </c>
      <c r="AR107" s="17">
        <v>2.7529810103535861</v>
      </c>
      <c r="AS107" s="17">
        <v>1.8345864889296628</v>
      </c>
      <c r="AT107" s="17">
        <v>1.578406159655962</v>
      </c>
      <c r="AU107" s="17">
        <v>3.5931335145248564</v>
      </c>
      <c r="AV107" s="17">
        <v>2.5182366367985356</v>
      </c>
      <c r="AW107" s="17">
        <v>1.8648062898590325</v>
      </c>
      <c r="AX107" s="17">
        <v>2.4094228087386247</v>
      </c>
      <c r="AY107" s="17">
        <v>0.43950043091919516</v>
      </c>
      <c r="AZ107" s="17">
        <v>8.631866933333332E-2</v>
      </c>
      <c r="BA107" s="17">
        <v>0.35583631096530116</v>
      </c>
      <c r="BB107" s="17">
        <v>0.97637486105616589</v>
      </c>
      <c r="BC107" s="17">
        <v>1.547436181232702</v>
      </c>
      <c r="BD107" s="17">
        <v>2.0507136992494863</v>
      </c>
      <c r="BE107" s="17">
        <v>30.939349359335033</v>
      </c>
      <c r="BF107" s="17">
        <v>3.4431196272858573</v>
      </c>
      <c r="BG107" s="17">
        <v>2.1435055663677578</v>
      </c>
      <c r="BH107" s="17">
        <v>2.8171314477489844</v>
      </c>
      <c r="BI107" s="17">
        <v>2.4185996737738065</v>
      </c>
      <c r="BJ107" s="17">
        <v>2.4737745286755706</v>
      </c>
      <c r="BK107" s="17">
        <v>1.2081547166707702</v>
      </c>
      <c r="BL107" s="17">
        <v>0.10220330171739131</v>
      </c>
      <c r="BM107" s="17">
        <v>2.8463597195758061</v>
      </c>
      <c r="BN107" s="17">
        <v>0.17640590475509935</v>
      </c>
      <c r="BO107" s="17">
        <v>3.0147729587057071</v>
      </c>
      <c r="BP107" s="17">
        <v>1.1652537704384884</v>
      </c>
      <c r="BQ107" s="17">
        <v>3.4105646854027776</v>
      </c>
      <c r="BR107" s="17">
        <v>2.0953084364703405</v>
      </c>
      <c r="BS107" s="17">
        <v>2.8740942678981414</v>
      </c>
      <c r="BT107" s="17">
        <v>3.2000632300447305</v>
      </c>
      <c r="BU107" s="17">
        <v>2.5425075807081403</v>
      </c>
      <c r="BV107" s="17">
        <v>17.265955939021943</v>
      </c>
      <c r="BW107" s="17">
        <v>25.618322049504307</v>
      </c>
      <c r="BX107" s="17">
        <v>1.8955491004762266</v>
      </c>
      <c r="BY107" s="17">
        <v>1.6650074346943673</v>
      </c>
      <c r="BZ107" s="17">
        <v>1.5621506131804521</v>
      </c>
      <c r="CA107" s="17">
        <v>2.1809955232994769</v>
      </c>
      <c r="CB107" s="17">
        <v>1.4724940211751596</v>
      </c>
      <c r="CC107" s="17">
        <v>2.7208400367731556</v>
      </c>
      <c r="CD107" s="17">
        <v>2.0005752277216868</v>
      </c>
      <c r="CE107" s="17">
        <v>2.3085810172686392</v>
      </c>
      <c r="CF107" s="17">
        <v>2.2876670755932333</v>
      </c>
      <c r="CG107" s="17">
        <v>1.5674949996307441</v>
      </c>
      <c r="CH107" s="17">
        <v>1.7913244771697177</v>
      </c>
      <c r="CI107" s="17">
        <v>0.66848609352862165</v>
      </c>
      <c r="CJ107" s="17">
        <v>0.76698086209522742</v>
      </c>
      <c r="CK107" s="17">
        <v>0.5293681447236771</v>
      </c>
      <c r="CL107" s="17">
        <v>1.0500755770235655</v>
      </c>
      <c r="CM107" s="17">
        <v>2.3727145568122285</v>
      </c>
      <c r="CN107" s="17">
        <v>3.0716525316505856</v>
      </c>
      <c r="CO107" s="17">
        <v>1.3591778596378603</v>
      </c>
      <c r="CP107" s="17">
        <v>2.0320042706635664</v>
      </c>
      <c r="CQ107" s="17">
        <v>1.4469588951912387</v>
      </c>
      <c r="CR107" s="9">
        <v>2.7870083469931308</v>
      </c>
      <c r="CS107" s="9">
        <v>2.3101589098334276</v>
      </c>
      <c r="CT107" s="9">
        <v>1.9169926206479841</v>
      </c>
      <c r="CU107" s="9">
        <v>6.6584959768078988E-11</v>
      </c>
      <c r="CV107" s="30" t="s">
        <v>305</v>
      </c>
    </row>
    <row r="108" spans="1:100" x14ac:dyDescent="0.3">
      <c r="A108" s="66" t="s">
        <v>105</v>
      </c>
      <c r="B108" s="30" t="s">
        <v>240</v>
      </c>
      <c r="C108" s="17">
        <v>0.25693721590476193</v>
      </c>
      <c r="D108" s="17">
        <v>0.26794107390476191</v>
      </c>
      <c r="E108" s="17">
        <v>1.0397873016000001</v>
      </c>
      <c r="F108" s="17">
        <v>1.4688388184678873</v>
      </c>
      <c r="G108" s="17">
        <v>0.71925873378872884</v>
      </c>
      <c r="H108" s="17">
        <v>3.0376429661447792</v>
      </c>
      <c r="I108" s="17">
        <v>2.3729300117296948</v>
      </c>
      <c r="J108" s="17">
        <v>3.1797496138574139</v>
      </c>
      <c r="K108" s="17">
        <v>0.56623740567368941</v>
      </c>
      <c r="L108" s="17">
        <v>0.77508250302443105</v>
      </c>
      <c r="M108" s="17">
        <v>1.0264825335822276</v>
      </c>
      <c r="N108" s="17">
        <v>0.53005656998345396</v>
      </c>
      <c r="O108" s="17">
        <v>0.34609950075000001</v>
      </c>
      <c r="P108" s="17">
        <v>0.67036418840000001</v>
      </c>
      <c r="Q108" s="17">
        <v>0.56606562039999997</v>
      </c>
      <c r="R108" s="17">
        <v>0.24476209745454547</v>
      </c>
      <c r="S108" s="17">
        <v>2.8956082834240879</v>
      </c>
      <c r="T108" s="17">
        <v>0.81967749331842976</v>
      </c>
      <c r="U108" s="17">
        <v>1.0692737363956064</v>
      </c>
      <c r="V108" s="17">
        <v>0.89213646139629443</v>
      </c>
      <c r="W108" s="17">
        <v>1.9663519416176276</v>
      </c>
      <c r="X108" s="17">
        <v>0.63821985675259818</v>
      </c>
      <c r="Y108" s="17">
        <v>1.6287791859275615</v>
      </c>
      <c r="Z108" s="17">
        <v>0.43247288743051054</v>
      </c>
      <c r="AA108" s="17">
        <v>0.36872460148148151</v>
      </c>
      <c r="AB108" s="17">
        <v>0.23258225886956521</v>
      </c>
      <c r="AC108" s="17">
        <v>0.13085807048780485</v>
      </c>
      <c r="AD108" s="17">
        <v>0.26873273859999997</v>
      </c>
      <c r="AE108" s="17">
        <v>0.77691370314455399</v>
      </c>
      <c r="AF108" s="17">
        <v>1.3894095420762405</v>
      </c>
      <c r="AG108" s="17">
        <v>3.978457125713585</v>
      </c>
      <c r="AH108" s="17">
        <v>0.49568180026424957</v>
      </c>
      <c r="AI108" s="17">
        <v>0.81606139011012124</v>
      </c>
      <c r="AJ108" s="17">
        <v>1.0724334570233238</v>
      </c>
      <c r="AK108" s="17">
        <v>2.2617292315648854</v>
      </c>
      <c r="AL108" s="17">
        <v>1.3284326502982038</v>
      </c>
      <c r="AM108" s="17">
        <v>0.4189489492857143</v>
      </c>
      <c r="AN108" s="17">
        <v>0.21983164271428579</v>
      </c>
      <c r="AO108" s="17">
        <v>0.18012345000000002</v>
      </c>
      <c r="AP108" s="17">
        <v>0.20438770046153848</v>
      </c>
      <c r="AQ108" s="17">
        <v>0.79018645558176426</v>
      </c>
      <c r="AR108" s="17">
        <v>1.2189737653664525</v>
      </c>
      <c r="AS108" s="17">
        <v>0.73489709739943099</v>
      </c>
      <c r="AT108" s="17">
        <v>0.69047096296466237</v>
      </c>
      <c r="AU108" s="17">
        <v>1.2613802606186957</v>
      </c>
      <c r="AV108" s="17">
        <v>1.973539684011391</v>
      </c>
      <c r="AW108" s="17">
        <v>1.0227296995945627</v>
      </c>
      <c r="AX108" s="17">
        <v>1.0355246933816671</v>
      </c>
      <c r="AY108" s="17">
        <v>0.2987884252941177</v>
      </c>
      <c r="AZ108" s="17">
        <v>0.23363506685714283</v>
      </c>
      <c r="BA108" s="17">
        <v>0.28947696057142852</v>
      </c>
      <c r="BB108" s="17">
        <v>0.31371003665804614</v>
      </c>
      <c r="BC108" s="17">
        <v>0.75455935694394649</v>
      </c>
      <c r="BD108" s="17">
        <v>0.82971404843197605</v>
      </c>
      <c r="BE108" s="17">
        <v>3.2402361679019376</v>
      </c>
      <c r="BF108" s="17">
        <v>0.87722793051868986</v>
      </c>
      <c r="BG108" s="17">
        <v>0.39127482560681315</v>
      </c>
      <c r="BH108" s="17">
        <v>0.96167137774563727</v>
      </c>
      <c r="BI108" s="17">
        <v>0.77867111448327464</v>
      </c>
      <c r="BJ108" s="17">
        <v>0.45746902878116363</v>
      </c>
      <c r="BK108" s="17">
        <v>0.52329776709329079</v>
      </c>
      <c r="BL108" s="17">
        <v>0.31419627033333331</v>
      </c>
      <c r="BM108" s="17">
        <v>0.19149592466666665</v>
      </c>
      <c r="BN108" s="17">
        <v>0.18694867544827584</v>
      </c>
      <c r="BO108" s="17">
        <v>0.46477749780046312</v>
      </c>
      <c r="BP108" s="17">
        <v>1.0784199558144665</v>
      </c>
      <c r="BQ108" s="17">
        <v>1.3385112991521222</v>
      </c>
      <c r="BR108" s="17">
        <v>2.0905289920440855</v>
      </c>
      <c r="BS108" s="17">
        <v>1.0796391264343892</v>
      </c>
      <c r="BT108" s="17">
        <v>0.57591447272273744</v>
      </c>
      <c r="BU108" s="17">
        <v>0.61907411144846647</v>
      </c>
      <c r="BV108" s="17">
        <v>0.26270869971428573</v>
      </c>
      <c r="BW108" s="17">
        <v>0.17021353587878787</v>
      </c>
      <c r="BX108" s="17">
        <v>2.8565484118804543</v>
      </c>
      <c r="BY108" s="17">
        <v>0.24713958625000007</v>
      </c>
      <c r="BZ108" s="17">
        <v>1.4961442492432502</v>
      </c>
      <c r="CA108" s="17">
        <v>1.6480086113087495</v>
      </c>
      <c r="CB108" s="17">
        <v>0.75758750364808936</v>
      </c>
      <c r="CC108" s="17">
        <v>0.63463071957471051</v>
      </c>
      <c r="CD108" s="17">
        <v>1.4966665861125767</v>
      </c>
      <c r="CE108" s="17">
        <v>0.74450051890883484</v>
      </c>
      <c r="CF108" s="17">
        <v>0.42174867874065192</v>
      </c>
      <c r="CG108" s="17">
        <v>0.90504923795840841</v>
      </c>
      <c r="CH108" s="17">
        <v>0.54483056373561389</v>
      </c>
      <c r="CI108" s="17">
        <v>0.3072544777709193</v>
      </c>
      <c r="CJ108" s="17">
        <v>0.20991655816000002</v>
      </c>
      <c r="CK108" s="17">
        <v>5.9418873387351516E-2</v>
      </c>
      <c r="CL108" s="17">
        <v>0.14485418389189186</v>
      </c>
      <c r="CM108" s="17">
        <v>1.0260387272701523</v>
      </c>
      <c r="CN108" s="17">
        <v>0.77323487592028217</v>
      </c>
      <c r="CO108" s="17">
        <v>1.7749263814094414</v>
      </c>
      <c r="CP108" s="17">
        <v>1.3015140135876133</v>
      </c>
      <c r="CQ108" s="17">
        <v>0.80895381271240097</v>
      </c>
      <c r="CR108" s="9">
        <v>0.50672517175935805</v>
      </c>
      <c r="CS108" s="9">
        <v>0.19192297100646399</v>
      </c>
      <c r="CT108" s="9">
        <v>0.898491383026357</v>
      </c>
      <c r="CU108" s="9">
        <v>0.21248565902063077</v>
      </c>
      <c r="CV108" s="30" t="s">
        <v>306</v>
      </c>
    </row>
    <row r="109" spans="1:100" x14ac:dyDescent="0.3">
      <c r="A109" s="66" t="s">
        <v>121</v>
      </c>
      <c r="B109" s="30" t="s">
        <v>241</v>
      </c>
      <c r="C109" s="17">
        <v>2.1025570470584318</v>
      </c>
      <c r="D109" s="17">
        <v>8.2339636780124639E-2</v>
      </c>
      <c r="E109" s="17">
        <v>5.7055541999999987E-2</v>
      </c>
      <c r="F109" s="17">
        <v>5.6185845781619372</v>
      </c>
      <c r="G109" s="17">
        <v>4.4532036431643549</v>
      </c>
      <c r="H109" s="17">
        <v>3.7377959667447773</v>
      </c>
      <c r="I109" s="17">
        <v>5.2780244746193592</v>
      </c>
      <c r="J109" s="17">
        <v>3.994176875414007</v>
      </c>
      <c r="K109" s="17">
        <v>6.0623847828800024</v>
      </c>
      <c r="L109" s="17">
        <v>5.147247620974146</v>
      </c>
      <c r="M109" s="17">
        <v>9.0365556375187523</v>
      </c>
      <c r="N109" s="17">
        <v>3.3704684069600064</v>
      </c>
      <c r="O109" s="17">
        <v>2.8598637490196064E-2</v>
      </c>
      <c r="P109" s="17">
        <v>17.439941085646243</v>
      </c>
      <c r="Q109" s="17">
        <v>1.7767995520394748</v>
      </c>
      <c r="R109" s="17">
        <v>7.8749737289599944</v>
      </c>
      <c r="S109" s="17">
        <v>5.3791492342070582</v>
      </c>
      <c r="T109" s="17">
        <v>1.6914155841854617</v>
      </c>
      <c r="U109" s="17">
        <v>5.1940504859102816</v>
      </c>
      <c r="V109" s="17">
        <v>4.6551223049780983</v>
      </c>
      <c r="W109" s="17">
        <v>2.4010771376655544</v>
      </c>
      <c r="X109" s="17">
        <v>2.9604820246002861</v>
      </c>
      <c r="Y109" s="17">
        <v>2.4681354671427864</v>
      </c>
      <c r="Z109" s="17">
        <v>2.6939118902755967</v>
      </c>
      <c r="AA109" s="17">
        <v>8.5884964637112056</v>
      </c>
      <c r="AB109" s="17">
        <v>1.1559670529679376</v>
      </c>
      <c r="AC109" s="17">
        <v>0.12468702705882356</v>
      </c>
      <c r="AD109" s="17">
        <v>0.11894910152106272</v>
      </c>
      <c r="AE109" s="17">
        <v>5.9787915682017321</v>
      </c>
      <c r="AF109" s="17">
        <v>1.7491198395048462</v>
      </c>
      <c r="AG109" s="17">
        <v>0.86430359357434128</v>
      </c>
      <c r="AH109" s="17">
        <v>3.8675419477408077</v>
      </c>
      <c r="AI109" s="17">
        <v>2.8183938383927982</v>
      </c>
      <c r="AJ109" s="17">
        <v>3.1812754745808172</v>
      </c>
      <c r="AK109" s="17">
        <v>1.0869767279822733</v>
      </c>
      <c r="AL109" s="17">
        <v>3.1276431871933132</v>
      </c>
      <c r="AM109" s="17">
        <v>9.2258593945049547</v>
      </c>
      <c r="AN109" s="17">
        <v>1.8563624000000004E-2</v>
      </c>
      <c r="AO109" s="17">
        <v>6.9689233866788145</v>
      </c>
      <c r="AP109" s="17">
        <v>2.1740605941896778</v>
      </c>
      <c r="AQ109" s="17">
        <v>2.5736252636292374</v>
      </c>
      <c r="AR109" s="17">
        <v>4.7727015151914012</v>
      </c>
      <c r="AS109" s="17">
        <v>3.3930355348016263</v>
      </c>
      <c r="AT109" s="17">
        <v>2.0181133759633809</v>
      </c>
      <c r="AU109" s="17">
        <v>4.120919557177972</v>
      </c>
      <c r="AV109" s="17">
        <v>3.2341318479035799</v>
      </c>
      <c r="AW109" s="17">
        <v>1.9740306582650615</v>
      </c>
      <c r="AX109" s="17">
        <v>3.3675153158777813</v>
      </c>
      <c r="AY109" s="17">
        <v>3.063777435114504E-2</v>
      </c>
      <c r="AZ109" s="17">
        <v>3.7997783330646442</v>
      </c>
      <c r="BA109" s="17">
        <v>2.3291103990456068</v>
      </c>
      <c r="BB109" s="17">
        <v>5.5350430580486352</v>
      </c>
      <c r="BC109" s="17">
        <v>1.3436451706984305</v>
      </c>
      <c r="BD109" s="17">
        <v>2.429306997572469</v>
      </c>
      <c r="BE109" s="17">
        <v>0.49557762745838813</v>
      </c>
      <c r="BF109" s="17">
        <v>2.5283391312483876</v>
      </c>
      <c r="BG109" s="17">
        <v>2.80891722312457</v>
      </c>
      <c r="BH109" s="17">
        <v>7.0522567701346741</v>
      </c>
      <c r="BI109" s="17">
        <v>2.2444049770400274</v>
      </c>
      <c r="BJ109" s="17">
        <v>5.3380330367162756</v>
      </c>
      <c r="BK109" s="17">
        <v>2.702032452633246</v>
      </c>
      <c r="BL109" s="17">
        <v>0.52335833878849503</v>
      </c>
      <c r="BM109" s="17">
        <v>0.40475757480206409</v>
      </c>
      <c r="BN109" s="17">
        <v>4.8217613966393822</v>
      </c>
      <c r="BO109" s="17">
        <v>3.4778787668110693</v>
      </c>
      <c r="BP109" s="17">
        <v>3.3938016064020955</v>
      </c>
      <c r="BQ109" s="17">
        <v>1.8365795917219974</v>
      </c>
      <c r="BR109" s="17">
        <v>4.7129478081509202</v>
      </c>
      <c r="BS109" s="17">
        <v>3.6953061829588085</v>
      </c>
      <c r="BT109" s="17">
        <v>2.27066279089121</v>
      </c>
      <c r="BU109" s="17">
        <v>2.1809947840762014</v>
      </c>
      <c r="BV109" s="17">
        <v>0.81330978450429214</v>
      </c>
      <c r="BW109" s="17">
        <v>8.2192102814814802E-2</v>
      </c>
      <c r="BX109" s="17">
        <v>0.18407642133333327</v>
      </c>
      <c r="BY109" s="17">
        <v>1.4306428631033608</v>
      </c>
      <c r="BZ109" s="17">
        <v>1.977953414253788</v>
      </c>
      <c r="CA109" s="17">
        <v>2.1791612125145332</v>
      </c>
      <c r="CB109" s="17">
        <v>2.1070402445212486</v>
      </c>
      <c r="CC109" s="17">
        <v>3.4396074047763308</v>
      </c>
      <c r="CD109" s="17">
        <v>3.7636762680183926</v>
      </c>
      <c r="CE109" s="17">
        <v>3.1455762135361924</v>
      </c>
      <c r="CF109" s="17">
        <v>2.7905704243339806</v>
      </c>
      <c r="CG109" s="17">
        <v>2.1409345835743712</v>
      </c>
      <c r="CH109" s="17">
        <v>3.1838536068299939</v>
      </c>
      <c r="CI109" s="17">
        <v>90.00600942920299</v>
      </c>
      <c r="CJ109" s="17">
        <v>2.32555159790371</v>
      </c>
      <c r="CK109" s="17">
        <v>0.2343279513867382</v>
      </c>
      <c r="CL109" s="17">
        <v>11.667506411372953</v>
      </c>
      <c r="CM109" s="17">
        <v>2.445687138708597</v>
      </c>
      <c r="CN109" s="17">
        <v>3.9311140273837806</v>
      </c>
      <c r="CO109" s="17">
        <v>3.0787347479066547</v>
      </c>
      <c r="CP109" s="17">
        <v>2.4647497442777544</v>
      </c>
      <c r="CQ109" s="17">
        <v>2.0741808550410057</v>
      </c>
      <c r="CR109" s="9">
        <v>3.154808591156542</v>
      </c>
      <c r="CS109" s="9">
        <v>2.3513880271658163</v>
      </c>
      <c r="CT109" s="9">
        <v>2.8748480318304388</v>
      </c>
      <c r="CU109" s="9">
        <v>0</v>
      </c>
      <c r="CV109" s="30" t="s">
        <v>305</v>
      </c>
    </row>
    <row r="110" spans="1:100" x14ac:dyDescent="0.3">
      <c r="A110" s="66" t="s">
        <v>124</v>
      </c>
      <c r="B110" s="30" t="s">
        <v>241</v>
      </c>
      <c r="C110" s="17">
        <v>1.4667124566664929</v>
      </c>
      <c r="D110" s="17">
        <v>1.8459993536507947E-2</v>
      </c>
      <c r="E110" s="17">
        <v>0.90621104164162758</v>
      </c>
      <c r="F110" s="17">
        <v>2.5791756234057304</v>
      </c>
      <c r="G110" s="17">
        <v>2.6494246821132958</v>
      </c>
      <c r="H110" s="17">
        <v>2.5877112178472341</v>
      </c>
      <c r="I110" s="17">
        <v>4.3726242287755639</v>
      </c>
      <c r="J110" s="17">
        <v>2.3116373356968616</v>
      </c>
      <c r="K110" s="17">
        <v>2.3216978110435926</v>
      </c>
      <c r="L110" s="17">
        <v>2.3462904729563094</v>
      </c>
      <c r="M110" s="17">
        <v>4.4352109470656007</v>
      </c>
      <c r="N110" s="17">
        <v>2.8770444116689773</v>
      </c>
      <c r="O110" s="17">
        <v>4.7411558680783159</v>
      </c>
      <c r="P110" s="17">
        <v>8.589726902657091</v>
      </c>
      <c r="Q110" s="17">
        <v>3.0243396630459135E-2</v>
      </c>
      <c r="R110" s="17">
        <v>1.3943975003004236</v>
      </c>
      <c r="S110" s="17">
        <v>2.0220533806122551</v>
      </c>
      <c r="T110" s="17">
        <v>1.3702327374047438</v>
      </c>
      <c r="U110" s="17">
        <v>2.127331314717134</v>
      </c>
      <c r="V110" s="17">
        <v>2.6180313271512068</v>
      </c>
      <c r="W110" s="17">
        <v>1.6364705303594069</v>
      </c>
      <c r="X110" s="17">
        <v>1.7160925406500147</v>
      </c>
      <c r="Y110" s="17">
        <v>1.9545350231130734</v>
      </c>
      <c r="Z110" s="17">
        <v>1.1964649602853761</v>
      </c>
      <c r="AA110" s="17">
        <v>1.6660347989760835</v>
      </c>
      <c r="AB110" s="17">
        <v>3.4598362724877556</v>
      </c>
      <c r="AC110" s="17">
        <v>2.1818157000111735E-2</v>
      </c>
      <c r="AD110" s="17">
        <v>1.2862566830075048</v>
      </c>
      <c r="AE110" s="17">
        <v>3.9250451720312518</v>
      </c>
      <c r="AF110" s="17">
        <v>1.3889771083563298</v>
      </c>
      <c r="AG110" s="17">
        <v>1.3571214138273009</v>
      </c>
      <c r="AH110" s="17">
        <v>2.3746482046478548</v>
      </c>
      <c r="AI110" s="17">
        <v>1.6951421837575833</v>
      </c>
      <c r="AJ110" s="17">
        <v>2.0026999427985999</v>
      </c>
      <c r="AK110" s="17">
        <v>1.9519408640899378</v>
      </c>
      <c r="AL110" s="17">
        <v>1.9346351445165626</v>
      </c>
      <c r="AM110" s="17">
        <v>0.81300676656557036</v>
      </c>
      <c r="AN110" s="17">
        <v>0.36046651470710656</v>
      </c>
      <c r="AO110" s="17">
        <v>0.75502961935848578</v>
      </c>
      <c r="AP110" s="17">
        <v>0.75056853847024529</v>
      </c>
      <c r="AQ110" s="17">
        <v>1.6612243284874677</v>
      </c>
      <c r="AR110" s="17">
        <v>3.5088475948469253</v>
      </c>
      <c r="AS110" s="17">
        <v>2.2434078222076281</v>
      </c>
      <c r="AT110" s="17">
        <v>1.4459244765862462</v>
      </c>
      <c r="AU110" s="17">
        <v>1.7959131350123521</v>
      </c>
      <c r="AV110" s="17">
        <v>2.304194139841369</v>
      </c>
      <c r="AW110" s="17">
        <v>2.9368379654471481</v>
      </c>
      <c r="AX110" s="17">
        <v>2.3299881532507642</v>
      </c>
      <c r="AY110" s="17">
        <v>1.7041166133725107</v>
      </c>
      <c r="AZ110" s="17">
        <v>0.2412557671787077</v>
      </c>
      <c r="BA110" s="17">
        <v>0.50833758709328725</v>
      </c>
      <c r="BB110" s="17">
        <v>6.1777761745249711</v>
      </c>
      <c r="BC110" s="17">
        <v>2.4612476065997071</v>
      </c>
      <c r="BD110" s="17">
        <v>2.7050845142441782</v>
      </c>
      <c r="BE110" s="17">
        <v>150.69523236633896</v>
      </c>
      <c r="BF110" s="17">
        <v>2.940639189524116</v>
      </c>
      <c r="BG110" s="17">
        <v>2.5086090630512494</v>
      </c>
      <c r="BH110" s="17">
        <v>3.4566411571515561</v>
      </c>
      <c r="BI110" s="17">
        <v>1.8330439632812017</v>
      </c>
      <c r="BJ110" s="17">
        <v>4.4936084651826658</v>
      </c>
      <c r="BK110" s="17">
        <v>1.7589818917899516</v>
      </c>
      <c r="BL110" s="17">
        <v>0.13866759403797738</v>
      </c>
      <c r="BM110" s="17">
        <v>2.3000205316951403</v>
      </c>
      <c r="BN110" s="17">
        <v>1.3082298362975071</v>
      </c>
      <c r="BO110" s="17">
        <v>2.2234623510847147</v>
      </c>
      <c r="BP110" s="17">
        <v>2.556090302050317</v>
      </c>
      <c r="BQ110" s="17">
        <v>2.2176445298625809</v>
      </c>
      <c r="BR110" s="17">
        <v>3.5601947528061264</v>
      </c>
      <c r="BS110" s="17">
        <v>3.1637776598809935</v>
      </c>
      <c r="BT110" s="17">
        <v>2.1461926679692884</v>
      </c>
      <c r="BU110" s="17">
        <v>1.9263775437088133</v>
      </c>
      <c r="BV110" s="17">
        <v>3.6782865696774185E-2</v>
      </c>
      <c r="BW110" s="17">
        <v>2.5164451922193019</v>
      </c>
      <c r="BX110" s="17">
        <v>3.7845618247439146</v>
      </c>
      <c r="BY110" s="17">
        <v>4.1315624107022408</v>
      </c>
      <c r="BZ110" s="17">
        <v>1.6822499973198497</v>
      </c>
      <c r="CA110" s="17">
        <v>1.8577665462587631</v>
      </c>
      <c r="CB110" s="17">
        <v>1.8822775939404686</v>
      </c>
      <c r="CC110" s="17">
        <v>3.1174842365073507</v>
      </c>
      <c r="CD110" s="17">
        <v>3.1958233574050916</v>
      </c>
      <c r="CE110" s="17">
        <v>2.8587740939839983</v>
      </c>
      <c r="CF110" s="17">
        <v>2.0760827216122326</v>
      </c>
      <c r="CG110" s="17">
        <v>2.0363976659784644</v>
      </c>
      <c r="CH110" s="17">
        <v>2.239619708636515</v>
      </c>
      <c r="CI110" s="17">
        <v>0.72799239331149923</v>
      </c>
      <c r="CJ110" s="17">
        <v>1.1118473983523047</v>
      </c>
      <c r="CK110" s="17">
        <v>4.1035401539346426</v>
      </c>
      <c r="CL110" s="17">
        <v>1.8376322597912385</v>
      </c>
      <c r="CM110" s="17">
        <v>2.2233708326667814</v>
      </c>
      <c r="CN110" s="17">
        <v>2.0252858518674399</v>
      </c>
      <c r="CO110" s="17">
        <v>2.4143370826151012</v>
      </c>
      <c r="CP110" s="17">
        <v>1.722577245414679</v>
      </c>
      <c r="CQ110" s="17">
        <v>1.5040069285948956</v>
      </c>
      <c r="CR110" s="9">
        <v>2.19110543767852</v>
      </c>
      <c r="CS110" s="9">
        <v>2.1211946811892157</v>
      </c>
      <c r="CT110" s="9">
        <v>2.1613105390802372</v>
      </c>
      <c r="CU110" s="9">
        <v>0</v>
      </c>
      <c r="CV110" s="30" t="s">
        <v>305</v>
      </c>
    </row>
    <row r="111" spans="1:100" x14ac:dyDescent="0.3">
      <c r="A111" s="66" t="s">
        <v>128</v>
      </c>
      <c r="B111" s="30" t="s">
        <v>241</v>
      </c>
      <c r="C111" s="17">
        <v>2.8273020897944803</v>
      </c>
      <c r="D111" s="17">
        <v>0.31340455742857143</v>
      </c>
      <c r="E111" s="17">
        <v>0.18427507118181816</v>
      </c>
      <c r="F111" s="17">
        <v>7.179317448068006</v>
      </c>
      <c r="G111" s="17">
        <v>5.5528978872961279</v>
      </c>
      <c r="H111" s="17">
        <v>4.6516335702792526</v>
      </c>
      <c r="I111" s="17">
        <v>6.7698297393464824</v>
      </c>
      <c r="J111" s="17">
        <v>4.8856610352351648</v>
      </c>
      <c r="K111" s="17">
        <v>9.4270876187835846</v>
      </c>
      <c r="L111" s="17">
        <v>19.766676240232666</v>
      </c>
      <c r="M111" s="17">
        <v>6.807325892870483</v>
      </c>
      <c r="N111" s="17">
        <v>4.795866774402767</v>
      </c>
      <c r="O111" s="17">
        <v>26.125018715819266</v>
      </c>
      <c r="P111" s="17">
        <v>0.21780824658333331</v>
      </c>
      <c r="Q111" s="17">
        <v>0.10337742848229675</v>
      </c>
      <c r="R111" s="17">
        <v>0.14996281028571429</v>
      </c>
      <c r="S111" s="17">
        <v>4.0600312486181034</v>
      </c>
      <c r="T111" s="17">
        <v>4.2825487735325236</v>
      </c>
      <c r="U111" s="17">
        <v>4.2800116769964909</v>
      </c>
      <c r="V111" s="17">
        <v>4.1843678196323433</v>
      </c>
      <c r="W111" s="17">
        <v>4.3710365035541834</v>
      </c>
      <c r="X111" s="17">
        <v>3.299368723747806</v>
      </c>
      <c r="Y111" s="17">
        <v>10.505625749232768</v>
      </c>
      <c r="Z111" s="17">
        <v>10.656131946287779</v>
      </c>
      <c r="AA111" s="17">
        <v>8.5309862417582441E-2</v>
      </c>
      <c r="AB111" s="17">
        <v>3.5935497516177177</v>
      </c>
      <c r="AC111" s="17">
        <v>3.3246715428741705E-2</v>
      </c>
      <c r="AD111" s="17">
        <v>7.3527613929824556E-2</v>
      </c>
      <c r="AE111" s="17">
        <v>29.213361416883462</v>
      </c>
      <c r="AF111" s="17">
        <v>4.1098500740406454</v>
      </c>
      <c r="AG111" s="17">
        <v>77.958465421444572</v>
      </c>
      <c r="AH111" s="17">
        <v>15.501321753718349</v>
      </c>
      <c r="AI111" s="17">
        <v>2.8648259027810665</v>
      </c>
      <c r="AJ111" s="17">
        <v>6.3078355580946308</v>
      </c>
      <c r="AK111" s="17">
        <v>4.3531537826997235</v>
      </c>
      <c r="AL111" s="17">
        <v>6.3418219566409881</v>
      </c>
      <c r="AM111" s="17">
        <v>1.5718130820267695</v>
      </c>
      <c r="AN111" s="17">
        <v>2.007745477137008</v>
      </c>
      <c r="AO111" s="17">
        <v>3.1711244013056366</v>
      </c>
      <c r="AP111" s="17">
        <v>11.241971418116837</v>
      </c>
      <c r="AQ111" s="17">
        <v>4.9090333553017098</v>
      </c>
      <c r="AR111" s="17">
        <v>6.3512214715776629</v>
      </c>
      <c r="AS111" s="17">
        <v>4.7132724652131071</v>
      </c>
      <c r="AT111" s="17">
        <v>2.6658500383477208</v>
      </c>
      <c r="AU111" s="17">
        <v>4.1581595179106765</v>
      </c>
      <c r="AV111" s="17">
        <v>10.999194505556826</v>
      </c>
      <c r="AW111" s="17">
        <v>5.5641289369028355</v>
      </c>
      <c r="AX111" s="17">
        <v>17.925289519917147</v>
      </c>
      <c r="AY111" s="17">
        <v>6.3178186944634325</v>
      </c>
      <c r="AZ111" s="17">
        <v>3.8645317757575771E-2</v>
      </c>
      <c r="BA111" s="17">
        <v>4.0172239779661001E-2</v>
      </c>
      <c r="BB111" s="17">
        <v>2.9378290184310676</v>
      </c>
      <c r="BC111" s="17">
        <v>3.5212769990717487</v>
      </c>
      <c r="BD111" s="17">
        <v>5.8798633353447123</v>
      </c>
      <c r="BE111" s="17">
        <v>68.822081223922595</v>
      </c>
      <c r="BF111" s="17">
        <v>5.7217899209960992</v>
      </c>
      <c r="BG111" s="17">
        <v>3.9901432765178324</v>
      </c>
      <c r="BH111" s="17">
        <v>6.473618447946909</v>
      </c>
      <c r="BI111" s="17">
        <v>3.7009780029557993</v>
      </c>
      <c r="BJ111" s="17">
        <v>7.59242632426011</v>
      </c>
      <c r="BK111" s="17">
        <v>3.8894410782096704</v>
      </c>
      <c r="BL111" s="17">
        <v>4.7420413516129037E-2</v>
      </c>
      <c r="BM111" s="17">
        <v>0.11788863763157895</v>
      </c>
      <c r="BN111" s="17">
        <v>9.4192548213420526</v>
      </c>
      <c r="BO111" s="17">
        <v>6.3209739700863024</v>
      </c>
      <c r="BP111" s="17">
        <v>3.7269121951252746</v>
      </c>
      <c r="BQ111" s="17">
        <v>7.1938847193822797</v>
      </c>
      <c r="BR111" s="17">
        <v>7.186982781159184</v>
      </c>
      <c r="BS111" s="17">
        <v>4.4249046319332717</v>
      </c>
      <c r="BT111" s="17">
        <v>12.517501064628698</v>
      </c>
      <c r="BU111" s="17">
        <v>9.6367760285614388</v>
      </c>
      <c r="BV111" s="17">
        <v>2.1653052704335062E-2</v>
      </c>
      <c r="BW111" s="17">
        <v>1.6253175808914624E-2</v>
      </c>
      <c r="BX111" s="17">
        <v>3.1032846702082217</v>
      </c>
      <c r="BY111" s="17">
        <v>6.3238172335300513</v>
      </c>
      <c r="BZ111" s="17">
        <v>2.7864431487584032</v>
      </c>
      <c r="CA111" s="17">
        <v>3.6368633533146189</v>
      </c>
      <c r="CB111" s="17">
        <v>8.1028924303230436</v>
      </c>
      <c r="CC111" s="17">
        <v>4.6739808679159989</v>
      </c>
      <c r="CD111" s="17">
        <v>4.7417266874180992</v>
      </c>
      <c r="CE111" s="17">
        <v>6.1004368733473209</v>
      </c>
      <c r="CF111" s="17">
        <v>4.4439290310256601</v>
      </c>
      <c r="CG111" s="17">
        <v>5.3065207811885386</v>
      </c>
      <c r="CH111" s="17">
        <v>3.5437674928194718</v>
      </c>
      <c r="CI111" s="17">
        <v>11.902068191547196</v>
      </c>
      <c r="CJ111" s="17">
        <v>1.0438119383330189</v>
      </c>
      <c r="CK111" s="17">
        <v>10.663898047927574</v>
      </c>
      <c r="CL111" s="17">
        <v>0.68724458496257756</v>
      </c>
      <c r="CM111" s="17">
        <v>3.8106809499705885</v>
      </c>
      <c r="CN111" s="17">
        <v>3.9948606270149254</v>
      </c>
      <c r="CO111" s="17">
        <v>4.3552603242265775</v>
      </c>
      <c r="CP111" s="17">
        <v>4.9946223601890933</v>
      </c>
      <c r="CQ111" s="17">
        <v>4.6984037442336248</v>
      </c>
      <c r="CR111" s="9">
        <v>4.8183374920624074</v>
      </c>
      <c r="CS111" s="9">
        <v>3.4084539617276537</v>
      </c>
      <c r="CT111" s="9">
        <v>4.3638083092029261</v>
      </c>
      <c r="CU111" s="9">
        <v>0</v>
      </c>
      <c r="CV111" s="30" t="s">
        <v>305</v>
      </c>
    </row>
    <row r="112" spans="1:100" x14ac:dyDescent="0.3">
      <c r="A112" s="66" t="s">
        <v>47</v>
      </c>
      <c r="B112" s="30" t="s">
        <v>231</v>
      </c>
      <c r="C112" s="17">
        <v>1.5252265679810835</v>
      </c>
      <c r="D112" s="17">
        <v>7.0052318862385332E-2</v>
      </c>
      <c r="E112" s="17">
        <v>3.9742369790568548E-2</v>
      </c>
      <c r="F112" s="17">
        <v>4.7269419109024637</v>
      </c>
      <c r="G112" s="17">
        <v>3.6380061660442453</v>
      </c>
      <c r="H112" s="17">
        <v>4.0570255623052258</v>
      </c>
      <c r="I112" s="17">
        <v>6.2987333399589716</v>
      </c>
      <c r="J112" s="17">
        <v>3.1721738621241595</v>
      </c>
      <c r="K112" s="17">
        <v>5.6680364307936344</v>
      </c>
      <c r="L112" s="17">
        <v>4.9558626800768675</v>
      </c>
      <c r="M112" s="17">
        <v>8.0899568098788261</v>
      </c>
      <c r="N112" s="17">
        <v>3.0004361138632913</v>
      </c>
      <c r="O112" s="17">
        <v>3.6012274394279049</v>
      </c>
      <c r="P112" s="17">
        <v>13.297557993536463</v>
      </c>
      <c r="Q112" s="17">
        <v>0.12360344709839818</v>
      </c>
      <c r="R112" s="17">
        <v>6.4725565110365952</v>
      </c>
      <c r="S112" s="17">
        <v>3.6117369092239411</v>
      </c>
      <c r="T112" s="17">
        <v>2.5299661091847683</v>
      </c>
      <c r="U112" s="17">
        <v>3.7196103479744593</v>
      </c>
      <c r="V112" s="17">
        <v>4.6123455054188423</v>
      </c>
      <c r="W112" s="17">
        <v>2.5640060685756985</v>
      </c>
      <c r="X112" s="17">
        <v>2.666847258573358</v>
      </c>
      <c r="Y112" s="17">
        <v>3.239168929433359</v>
      </c>
      <c r="Z112" s="17">
        <v>3.9506749929098475</v>
      </c>
      <c r="AA112" s="17">
        <v>5.9238675058661565</v>
      </c>
      <c r="AB112" s="17">
        <v>24.597129339872939</v>
      </c>
      <c r="AC112" s="17">
        <v>3.9223653033908748E-2</v>
      </c>
      <c r="AD112" s="17">
        <v>8.585122531141554</v>
      </c>
      <c r="AE112" s="17">
        <v>8.9643888824371611</v>
      </c>
      <c r="AF112" s="17">
        <v>2.7465293203585022</v>
      </c>
      <c r="AG112" s="17">
        <v>74.465990995217012</v>
      </c>
      <c r="AH112" s="17">
        <v>5.3037952628274692</v>
      </c>
      <c r="AI112" s="17">
        <v>2.371651767234876</v>
      </c>
      <c r="AJ112" s="17">
        <v>3.3034847509146128</v>
      </c>
      <c r="AK112" s="17">
        <v>2.1330411471707698</v>
      </c>
      <c r="AL112" s="17">
        <v>3.7664972790807894</v>
      </c>
      <c r="AM112" s="17">
        <v>2.2816641513291809</v>
      </c>
      <c r="AN112" s="17">
        <v>0.21984974628875451</v>
      </c>
      <c r="AO112" s="17">
        <v>1.8132839854472862</v>
      </c>
      <c r="AP112" s="17">
        <v>9.824222445319446</v>
      </c>
      <c r="AQ112" s="17">
        <v>3.3008437452626356</v>
      </c>
      <c r="AR112" s="17">
        <v>6.0746664138208208</v>
      </c>
      <c r="AS112" s="17">
        <v>3.6861169518480823</v>
      </c>
      <c r="AT112" s="17">
        <v>2.1881543667362782</v>
      </c>
      <c r="AU112" s="17">
        <v>3.0569845887529024</v>
      </c>
      <c r="AV112" s="17">
        <v>5.182337103284647</v>
      </c>
      <c r="AW112" s="17">
        <v>6.0883790089519678</v>
      </c>
      <c r="AX112" s="17">
        <v>5.3507868472254048</v>
      </c>
      <c r="AY112" s="17">
        <v>0.22715752609306722</v>
      </c>
      <c r="AZ112" s="17">
        <v>0.77201845497186439</v>
      </c>
      <c r="BA112" s="17">
        <v>1.9707857222693592</v>
      </c>
      <c r="BB112" s="17">
        <v>4.4529303269990113</v>
      </c>
      <c r="BC112" s="17">
        <v>4.3760055729743392</v>
      </c>
      <c r="BD112" s="17">
        <v>3.6111106039992671</v>
      </c>
      <c r="BE112" s="17">
        <v>82.078412274930287</v>
      </c>
      <c r="BF112" s="17">
        <v>3.692384230418535</v>
      </c>
      <c r="BG112" s="17">
        <v>3.5235960787015004</v>
      </c>
      <c r="BH112" s="17">
        <v>5.1034905184501262</v>
      </c>
      <c r="BI112" s="17">
        <v>1.7100228396495454</v>
      </c>
      <c r="BJ112" s="17">
        <v>5.1760407046771979</v>
      </c>
      <c r="BK112" s="17">
        <v>3.1964544275202513</v>
      </c>
      <c r="BL112" s="17">
        <v>0.18810560582543007</v>
      </c>
      <c r="BM112" s="17">
        <v>0.40107796048568162</v>
      </c>
      <c r="BN112" s="17">
        <v>4.2526996612716784E-2</v>
      </c>
      <c r="BO112" s="17">
        <v>2.8995293440762833</v>
      </c>
      <c r="BP112" s="17">
        <v>3.5440496808784738</v>
      </c>
      <c r="BQ112" s="17">
        <v>5.5868297703740755</v>
      </c>
      <c r="BR112" s="17">
        <v>4.4997575054559427</v>
      </c>
      <c r="BS112" s="17">
        <v>4.7973954092239275</v>
      </c>
      <c r="BT112" s="17">
        <v>4.8155901951043374</v>
      </c>
      <c r="BU112" s="17">
        <v>2.5545983096924858</v>
      </c>
      <c r="BV112" s="17">
        <v>12.555538769603226</v>
      </c>
      <c r="BW112" s="17">
        <v>6.1471919370967701E-2</v>
      </c>
      <c r="BX112" s="17">
        <v>4.3653380755084887</v>
      </c>
      <c r="BY112" s="17">
        <v>5.7214408073688432</v>
      </c>
      <c r="BZ112" s="17">
        <v>2.1966510942646567</v>
      </c>
      <c r="CA112" s="17">
        <v>2.5510126948385601</v>
      </c>
      <c r="CB112" s="17">
        <v>2.0319399932283195</v>
      </c>
      <c r="CC112" s="17">
        <v>3.5916730017856184</v>
      </c>
      <c r="CD112" s="17">
        <v>5.6586771271938048</v>
      </c>
      <c r="CE112" s="17">
        <v>4.5967316642798899</v>
      </c>
      <c r="CF112" s="17">
        <v>3.9146928642081016</v>
      </c>
      <c r="CG112" s="17">
        <v>3.0181481865541691</v>
      </c>
      <c r="CH112" s="17">
        <v>3.2693343199748681</v>
      </c>
      <c r="CI112" s="17">
        <v>0.87690876502503223</v>
      </c>
      <c r="CJ112" s="17">
        <v>13.214429098097487</v>
      </c>
      <c r="CK112" s="17">
        <v>3.7688542548548662</v>
      </c>
      <c r="CL112" s="17">
        <v>6.8502312511589665</v>
      </c>
      <c r="CM112" s="17">
        <v>2.7127842107369919</v>
      </c>
      <c r="CN112" s="17">
        <v>2.4597748682413241</v>
      </c>
      <c r="CO112" s="17">
        <v>2.9190853656302496</v>
      </c>
      <c r="CP112" s="17">
        <v>2.4759657544649269</v>
      </c>
      <c r="CQ112" s="17">
        <v>2.2101228694482189</v>
      </c>
      <c r="CR112" s="9">
        <v>2.6943478013028703</v>
      </c>
      <c r="CS112" s="9">
        <v>3.3698936253459779</v>
      </c>
      <c r="CT112" s="9">
        <v>3.5796180006010263</v>
      </c>
      <c r="CU112" s="9">
        <v>0</v>
      </c>
      <c r="CV112" s="30" t="s">
        <v>305</v>
      </c>
    </row>
    <row r="113" spans="1:100" ht="16.2" thickBot="1" x14ac:dyDescent="0.35">
      <c r="A113" s="66" t="s">
        <v>49</v>
      </c>
      <c r="B113" s="30" t="s">
        <v>231</v>
      </c>
      <c r="C113" s="17">
        <v>1.0427727773968374</v>
      </c>
      <c r="D113" s="17">
        <v>6.3844887595665885</v>
      </c>
      <c r="E113" s="17">
        <v>8.0413959459335</v>
      </c>
      <c r="F113" s="17">
        <v>3.5686482519879972</v>
      </c>
      <c r="G113" s="17">
        <v>2.9601841710630135</v>
      </c>
      <c r="H113" s="17">
        <v>3.4130995035884024</v>
      </c>
      <c r="I113" s="17">
        <v>4.0993352144770876</v>
      </c>
      <c r="J113" s="17">
        <v>2.7894883891082669</v>
      </c>
      <c r="K113" s="17">
        <v>3.7295035140612924</v>
      </c>
      <c r="L113" s="17">
        <v>3.1091455941474071</v>
      </c>
      <c r="M113" s="17">
        <v>5.1560332390323609</v>
      </c>
      <c r="N113" s="17">
        <v>3.1783140945787363</v>
      </c>
      <c r="O113" s="17">
        <v>6.2816704512060062E-2</v>
      </c>
      <c r="P113" s="17">
        <v>1.0464338377758387E-2</v>
      </c>
      <c r="Q113" s="17">
        <v>3.466925955198976E-2</v>
      </c>
      <c r="R113" s="17">
        <v>2.053962571414139</v>
      </c>
      <c r="S113" s="17">
        <v>2.2303320845035874</v>
      </c>
      <c r="T113" s="17">
        <v>1.8749140617933846</v>
      </c>
      <c r="U113" s="17">
        <v>2.4524968632925876</v>
      </c>
      <c r="V113" s="17">
        <v>2.5539389882895471</v>
      </c>
      <c r="W113" s="17">
        <v>2.1396896552919706</v>
      </c>
      <c r="X113" s="17">
        <v>2.0381247211176716</v>
      </c>
      <c r="Y113" s="17">
        <v>2.0088276626439918</v>
      </c>
      <c r="Z113" s="17">
        <v>1.8605398635413413</v>
      </c>
      <c r="AA113" s="17">
        <v>1.3885608684921507</v>
      </c>
      <c r="AB113" s="17">
        <v>3.0517530198353562</v>
      </c>
      <c r="AC113" s="17">
        <v>0.11540182214935132</v>
      </c>
      <c r="AD113" s="17">
        <v>2.6843838485765832</v>
      </c>
      <c r="AE113" s="17">
        <v>5.0136896290570689</v>
      </c>
      <c r="AF113" s="17">
        <v>1.6984463841655317</v>
      </c>
      <c r="AG113" s="17">
        <v>2.4985414108873467</v>
      </c>
      <c r="AH113" s="17">
        <v>3.2402902869125909</v>
      </c>
      <c r="AI113" s="17">
        <v>1.5836565137588967</v>
      </c>
      <c r="AJ113" s="17">
        <v>2.1407437558112639</v>
      </c>
      <c r="AK113" s="17">
        <v>2.3436778360430539</v>
      </c>
      <c r="AL113" s="17">
        <v>3.0612558279665953</v>
      </c>
      <c r="AM113" s="17">
        <v>0.76743134203838681</v>
      </c>
      <c r="AN113" s="17">
        <v>0.12837488711360273</v>
      </c>
      <c r="AO113" s="17">
        <v>1.728846230690166</v>
      </c>
      <c r="AP113" s="17">
        <v>2.2078981131653914</v>
      </c>
      <c r="AQ113" s="17">
        <v>2.3543905349809138</v>
      </c>
      <c r="AR113" s="17">
        <v>3.5277852855389793</v>
      </c>
      <c r="AS113" s="17">
        <v>2.2240538504531284</v>
      </c>
      <c r="AT113" s="17">
        <v>1.6318239503872598</v>
      </c>
      <c r="AU113" s="17">
        <v>2.3007310466484077</v>
      </c>
      <c r="AV113" s="17">
        <v>3.3335820130679297</v>
      </c>
      <c r="AW113" s="17">
        <v>3.3677323441324658</v>
      </c>
      <c r="AX113" s="17">
        <v>3.0953945515506467</v>
      </c>
      <c r="AY113" s="17">
        <v>0.51006242670897395</v>
      </c>
      <c r="AZ113" s="17">
        <v>1.4013366902082376</v>
      </c>
      <c r="BA113" s="17">
        <v>0.991817590465632</v>
      </c>
      <c r="BB113" s="17">
        <v>3.0271599306419348</v>
      </c>
      <c r="BC113" s="17">
        <v>2.6643982026999988</v>
      </c>
      <c r="BD113" s="17">
        <v>2.7392702638491513</v>
      </c>
      <c r="BE113" s="17">
        <v>1.1965051005487053</v>
      </c>
      <c r="BF113" s="17">
        <v>2.5537079755099645</v>
      </c>
      <c r="BG113" s="17">
        <v>2.5690668407076567</v>
      </c>
      <c r="BH113" s="17">
        <v>3.59296795600285</v>
      </c>
      <c r="BI113" s="17">
        <v>1.3202886581534146</v>
      </c>
      <c r="BJ113" s="17">
        <v>3.5307068223979368</v>
      </c>
      <c r="BK113" s="17">
        <v>2.3563777212924699</v>
      </c>
      <c r="BL113" s="17">
        <v>0.2237808069302529</v>
      </c>
      <c r="BM113" s="17">
        <v>1.161015148774341</v>
      </c>
      <c r="BN113" s="17">
        <v>6.9322448194495942E-2</v>
      </c>
      <c r="BO113" s="17">
        <v>2.259780247926388</v>
      </c>
      <c r="BP113" s="17">
        <v>2.6285686590742037</v>
      </c>
      <c r="BQ113" s="17">
        <v>3.051394965760192</v>
      </c>
      <c r="BR113" s="17">
        <v>3.3917752115084578</v>
      </c>
      <c r="BS113" s="17">
        <v>2.6601649210966585</v>
      </c>
      <c r="BT113" s="17">
        <v>2.7115770418091136</v>
      </c>
      <c r="BU113" s="17">
        <v>2.1458141459990703</v>
      </c>
      <c r="BV113" s="17">
        <v>1.2657316820905666E-2</v>
      </c>
      <c r="BW113" s="17">
        <v>3.0007881363436448</v>
      </c>
      <c r="BX113" s="17">
        <v>4.9965822356373355</v>
      </c>
      <c r="BY113" s="17">
        <v>3.6400809773896672</v>
      </c>
      <c r="BZ113" s="17">
        <v>1.7299167881875079</v>
      </c>
      <c r="CA113" s="17">
        <v>2.2620372713412253</v>
      </c>
      <c r="CB113" s="17">
        <v>1.6430978503136795</v>
      </c>
      <c r="CC113" s="17">
        <v>2.5894561895189661</v>
      </c>
      <c r="CD113" s="17">
        <v>3.4230233545360047</v>
      </c>
      <c r="CE113" s="17">
        <v>3.69984486310481</v>
      </c>
      <c r="CF113" s="17">
        <v>2.6007835189006858</v>
      </c>
      <c r="CG113" s="17">
        <v>2.0727948188319258</v>
      </c>
      <c r="CH113" s="17">
        <v>2.615863514084654</v>
      </c>
      <c r="CI113" s="17">
        <v>0.79874392018225548</v>
      </c>
      <c r="CJ113" s="17">
        <v>5.038970602802026</v>
      </c>
      <c r="CK113" s="17">
        <v>1.3432203462065369</v>
      </c>
      <c r="CL113" s="17">
        <v>2.1988762082972091</v>
      </c>
      <c r="CM113" s="17">
        <v>1.984694835078084</v>
      </c>
      <c r="CN113" s="17">
        <v>2.8106587495327808</v>
      </c>
      <c r="CO113" s="17">
        <v>1.9711237816963232</v>
      </c>
      <c r="CP113" s="17">
        <v>2.4353376356891996</v>
      </c>
      <c r="CQ113" s="17">
        <v>1.8426170178449122</v>
      </c>
      <c r="CR113" s="9">
        <v>2.1963028518293712</v>
      </c>
      <c r="CS113" s="9">
        <v>2.5657369340992231</v>
      </c>
      <c r="CT113" s="9">
        <v>2.2796234257486501</v>
      </c>
      <c r="CU113" s="9">
        <v>0</v>
      </c>
      <c r="CV113" s="30" t="s">
        <v>305</v>
      </c>
    </row>
    <row r="114" spans="1:100" ht="16.2" thickBot="1" x14ac:dyDescent="0.35">
      <c r="A114" s="79" t="s">
        <v>140</v>
      </c>
      <c r="B114" s="80" t="s">
        <v>242</v>
      </c>
      <c r="C114" s="81">
        <v>4.9760516780382869</v>
      </c>
      <c r="D114" s="81">
        <v>0.89245541800393136</v>
      </c>
      <c r="E114" s="81">
        <v>0.20666032291095648</v>
      </c>
      <c r="F114" s="81">
        <v>3.2469068618763823</v>
      </c>
      <c r="G114" s="81">
        <v>8.9700658179398971</v>
      </c>
      <c r="H114" s="81">
        <v>5.5839025112955492</v>
      </c>
      <c r="I114" s="81">
        <v>14.074731932318286</v>
      </c>
      <c r="J114" s="81">
        <v>10.466035766062088</v>
      </c>
      <c r="K114" s="81">
        <v>10.520595831466615</v>
      </c>
      <c r="L114" s="81">
        <v>5.3213647476551262</v>
      </c>
      <c r="M114" s="81">
        <v>16.581640927097528</v>
      </c>
      <c r="N114" s="81">
        <v>12.224429645243408</v>
      </c>
      <c r="O114" s="81">
        <v>0.80091298252876586</v>
      </c>
      <c r="P114" s="81">
        <v>6.9548352290000004</v>
      </c>
      <c r="Q114" s="81">
        <v>2.9363838244999996</v>
      </c>
      <c r="R114" s="81">
        <v>5.586539664</v>
      </c>
      <c r="S114" s="81">
        <v>16.722137836774113</v>
      </c>
      <c r="T114" s="81">
        <v>3.899322932500529</v>
      </c>
      <c r="U114" s="81">
        <v>7.7156782218118876</v>
      </c>
      <c r="V114" s="81">
        <v>8.2727339983100858</v>
      </c>
      <c r="W114" s="81">
        <v>4.6864721275220118</v>
      </c>
      <c r="X114" s="81">
        <v>5.020466799431726</v>
      </c>
      <c r="Y114" s="81">
        <v>5.0259472022907605</v>
      </c>
      <c r="Z114" s="81">
        <v>5.4846835922170794</v>
      </c>
      <c r="AA114" s="81">
        <v>14.227408283319575</v>
      </c>
      <c r="AB114" s="81">
        <v>2.7749199807499996</v>
      </c>
      <c r="AC114" s="81">
        <v>8.0089503992805761E-2</v>
      </c>
      <c r="AD114" s="81">
        <v>14.170955460057387</v>
      </c>
      <c r="AE114" s="81">
        <v>5.0004210548989052</v>
      </c>
      <c r="AF114" s="81">
        <v>1.3232471829297527</v>
      </c>
      <c r="AG114" s="81">
        <v>2.3008584051357839</v>
      </c>
      <c r="AH114" s="81">
        <v>7.4788470023869946</v>
      </c>
      <c r="AI114" s="81">
        <v>6.1822832584100098</v>
      </c>
      <c r="AJ114" s="81">
        <v>8.4432856298979182</v>
      </c>
      <c r="AK114" s="81">
        <v>2.8264375544267955</v>
      </c>
      <c r="AL114" s="81">
        <v>7.1735363116103015</v>
      </c>
      <c r="AM114" s="81">
        <v>212.19476607361375</v>
      </c>
      <c r="AN114" s="81">
        <v>0.15204599526190476</v>
      </c>
      <c r="AO114" s="81">
        <v>1.2042919416666666</v>
      </c>
      <c r="AP114" s="81">
        <v>1.1026410093999999</v>
      </c>
      <c r="AQ114" s="81">
        <v>4.293346408660919</v>
      </c>
      <c r="AR114" s="81">
        <v>11.352211461133834</v>
      </c>
      <c r="AS114" s="81">
        <v>9.9456073848056281</v>
      </c>
      <c r="AT114" s="81">
        <v>3.5123572144302595</v>
      </c>
      <c r="AU114" s="81">
        <v>7.8852437830471276</v>
      </c>
      <c r="AV114" s="81">
        <v>10.251442247503617</v>
      </c>
      <c r="AW114" s="81">
        <v>5.6818316644142373</v>
      </c>
      <c r="AX114" s="81">
        <v>6.3131298548234041</v>
      </c>
      <c r="AY114" s="81">
        <v>0.12853010835365855</v>
      </c>
      <c r="AZ114" s="81">
        <v>0.62355336747727519</v>
      </c>
      <c r="BA114" s="81">
        <v>2.1022680190000003</v>
      </c>
      <c r="BB114" s="81">
        <v>1.5685501832902304</v>
      </c>
      <c r="BC114" s="81">
        <v>4.4015962488396863</v>
      </c>
      <c r="BD114" s="81">
        <v>9.956568581183717</v>
      </c>
      <c r="BE114" s="81">
        <v>2.6352050349576621</v>
      </c>
      <c r="BF114" s="81">
        <v>6.433004823803727</v>
      </c>
      <c r="BG114" s="81">
        <v>1.8903147418926554</v>
      </c>
      <c r="BH114" s="81">
        <v>38.082186558727244</v>
      </c>
      <c r="BI114" s="81">
        <v>2.296752614988482</v>
      </c>
      <c r="BJ114" s="81">
        <v>6.6956830576152129</v>
      </c>
      <c r="BK114" s="81">
        <v>3.6225186512737113</v>
      </c>
      <c r="BL114" s="81">
        <v>0.98327930317838441</v>
      </c>
      <c r="BM114" s="81">
        <v>0.1254767382105263</v>
      </c>
      <c r="BN114" s="81">
        <v>2.8123310015</v>
      </c>
      <c r="BO114" s="81">
        <v>9.7603274538097278</v>
      </c>
      <c r="BP114" s="81">
        <v>5.8748210926273776</v>
      </c>
      <c r="BQ114" s="81">
        <v>10.284845713643177</v>
      </c>
      <c r="BR114" s="81">
        <v>13.627151948139229</v>
      </c>
      <c r="BS114" s="81">
        <v>2.6219807356263742</v>
      </c>
      <c r="BT114" s="81">
        <v>5.8035871068188607</v>
      </c>
      <c r="BU114" s="81">
        <v>27.689496621149576</v>
      </c>
      <c r="BV114" s="81">
        <v>9.7010284347457607E-2</v>
      </c>
      <c r="BW114" s="81">
        <v>7.4911205993009222</v>
      </c>
      <c r="BX114" s="81">
        <v>7.5495145208622159</v>
      </c>
      <c r="BY114" s="81">
        <v>4.1818791383021319</v>
      </c>
      <c r="BZ114" s="81">
        <v>3.5533425919527191</v>
      </c>
      <c r="CA114" s="81">
        <v>5.414885437157321</v>
      </c>
      <c r="CB114" s="81">
        <v>3.185446668882518</v>
      </c>
      <c r="CC114" s="81">
        <v>8.4506090553895667</v>
      </c>
      <c r="CD114" s="81">
        <v>14.768577636493212</v>
      </c>
      <c r="CE114" s="81">
        <v>12.834541554232745</v>
      </c>
      <c r="CF114" s="81">
        <v>5.7873290916078339</v>
      </c>
      <c r="CG114" s="81">
        <v>3.0620832550926154</v>
      </c>
      <c r="CH114" s="81">
        <v>7.2486153262216462</v>
      </c>
      <c r="CI114" s="81">
        <v>8.8335662359139295</v>
      </c>
      <c r="CJ114" s="81">
        <v>0.23671997658695648</v>
      </c>
      <c r="CK114" s="81">
        <v>5.6630757020714233</v>
      </c>
      <c r="CL114" s="81">
        <v>3.150226731070696</v>
      </c>
      <c r="CM114" s="81">
        <v>3.7706923227178106</v>
      </c>
      <c r="CN114" s="81">
        <v>22.649338240498277</v>
      </c>
      <c r="CO114" s="81">
        <v>5.6194580415279605</v>
      </c>
      <c r="CP114" s="81">
        <v>3.4122559329770965</v>
      </c>
      <c r="CQ114" s="81">
        <v>3.8829783010195258</v>
      </c>
      <c r="CR114" s="81">
        <v>7.6081648690771253</v>
      </c>
      <c r="CS114" s="81">
        <v>8.7226287820510198</v>
      </c>
      <c r="CT114" s="81">
        <v>4.9824137832206201</v>
      </c>
      <c r="CU114" s="81">
        <v>0</v>
      </c>
      <c r="CV114" s="80" t="s">
        <v>305</v>
      </c>
    </row>
    <row r="115" spans="1:100" ht="16.2" thickBot="1" x14ac:dyDescent="0.35">
      <c r="A115" s="66" t="s">
        <v>407</v>
      </c>
      <c r="B115" s="30" t="s">
        <v>249</v>
      </c>
      <c r="C115" s="17">
        <v>18.558700897112491</v>
      </c>
      <c r="D115" s="17">
        <v>1</v>
      </c>
      <c r="E115" s="17">
        <v>12.547233891022351</v>
      </c>
      <c r="F115" s="17">
        <v>3.3610271710806527</v>
      </c>
      <c r="G115" s="17">
        <v>2.6479809367678357</v>
      </c>
      <c r="H115" s="17">
        <v>3.5439167938355749</v>
      </c>
      <c r="I115" s="17">
        <v>68.098615671426657</v>
      </c>
      <c r="J115" s="17">
        <v>7.6629824448432462</v>
      </c>
      <c r="K115" s="17">
        <v>47.774706618363275</v>
      </c>
      <c r="L115" s="17">
        <v>3.5896008421318988</v>
      </c>
      <c r="M115" s="17">
        <v>2.6151037023513344</v>
      </c>
      <c r="N115" s="17">
        <v>8.7916279366221151</v>
      </c>
      <c r="O115" s="17">
        <v>6.2845361767768138</v>
      </c>
      <c r="P115" s="17">
        <v>5.2341815616441441</v>
      </c>
      <c r="Q115" s="17">
        <v>3.7159317340235658</v>
      </c>
      <c r="R115" s="17">
        <v>610.79711967427977</v>
      </c>
      <c r="S115" s="17">
        <v>2.1308707111351617</v>
      </c>
      <c r="T115" s="17">
        <v>0.53085194415251014</v>
      </c>
      <c r="U115" s="17">
        <v>32.253575465250734</v>
      </c>
      <c r="V115" s="17">
        <v>4.8324058325632624</v>
      </c>
      <c r="W115" s="17">
        <v>1.2414495702045067</v>
      </c>
      <c r="X115" s="17">
        <v>31.656692142486445</v>
      </c>
      <c r="Y115" s="17">
        <v>0.95427298187285337</v>
      </c>
      <c r="Z115" s="17">
        <v>2.3342014904392179</v>
      </c>
      <c r="AA115" s="17">
        <v>309.28714758051274</v>
      </c>
      <c r="AB115" s="17">
        <v>12.540249478059069</v>
      </c>
      <c r="AC115" s="17">
        <v>25.347006740999394</v>
      </c>
      <c r="AD115" s="17">
        <v>9.6613694826998469</v>
      </c>
      <c r="AE115" s="17">
        <v>5.5855038421339254</v>
      </c>
      <c r="AF115" s="17">
        <v>4.6049001965955405</v>
      </c>
      <c r="AG115" s="17">
        <v>1.0874946428682342</v>
      </c>
      <c r="AH115" s="17">
        <v>2.6860888212859764</v>
      </c>
      <c r="AI115" s="17">
        <v>1.5750102586901686</v>
      </c>
      <c r="AJ115" s="17">
        <v>1.163261154626698</v>
      </c>
      <c r="AK115" s="17">
        <v>2.2778414972230303</v>
      </c>
      <c r="AL115" s="17">
        <v>1.0997404472088932</v>
      </c>
      <c r="AM115" s="17">
        <v>26.524345759201747</v>
      </c>
      <c r="AN115" s="17">
        <v>0.85329182778322876</v>
      </c>
      <c r="AO115" s="17">
        <v>18.037213471403987</v>
      </c>
      <c r="AP115" s="17">
        <v>1</v>
      </c>
      <c r="AQ115" s="17">
        <v>3.7942812788198048</v>
      </c>
      <c r="AR115" s="17">
        <v>7.4894700699926569</v>
      </c>
      <c r="AS115" s="17">
        <v>1.3855949293681717</v>
      </c>
      <c r="AT115" s="17">
        <v>0.7046665008545604</v>
      </c>
      <c r="AU115" s="17">
        <v>2.1785377028634256</v>
      </c>
      <c r="AV115" s="17">
        <v>4.2474006242853859</v>
      </c>
      <c r="AW115" s="17">
        <v>6.1483399484398271</v>
      </c>
      <c r="AX115" s="17">
        <v>5.9471513125148041</v>
      </c>
      <c r="AY115" s="17">
        <v>2.9898409596333981</v>
      </c>
      <c r="AZ115" s="17">
        <v>1</v>
      </c>
      <c r="BA115" s="17">
        <v>38.387189910196113</v>
      </c>
      <c r="BB115" s="17">
        <v>7.4846914192863689</v>
      </c>
      <c r="BC115" s="17">
        <v>87.811967301234603</v>
      </c>
      <c r="BD115" s="17">
        <v>49.803206252544442</v>
      </c>
      <c r="BE115" s="17">
        <v>100.64369333764752</v>
      </c>
      <c r="BF115" s="17">
        <v>0.68397060978513036</v>
      </c>
      <c r="BG115" s="17">
        <v>1.5565298189395969</v>
      </c>
      <c r="BH115" s="17">
        <v>1.2678284765201269</v>
      </c>
      <c r="BI115" s="17">
        <v>2.0220826965039986</v>
      </c>
      <c r="BJ115" s="17">
        <v>0.89929809076639022</v>
      </c>
      <c r="BK115" s="17">
        <v>126.76720529673683</v>
      </c>
      <c r="BL115" s="17">
        <v>1.153714382395971</v>
      </c>
      <c r="BM115" s="17">
        <v>3.7268845599999989E-2</v>
      </c>
      <c r="BN115" s="17">
        <v>4.4508566738209696</v>
      </c>
      <c r="BO115" s="17">
        <v>73.036574164597951</v>
      </c>
      <c r="BP115" s="17">
        <v>33.241142539848319</v>
      </c>
      <c r="BQ115" s="17">
        <v>5.4828196416703001</v>
      </c>
      <c r="BR115" s="17">
        <v>2.2777121597527761</v>
      </c>
      <c r="BS115" s="17">
        <v>56.266405400320664</v>
      </c>
      <c r="BT115" s="17">
        <v>4.548565885857597</v>
      </c>
      <c r="BU115" s="17">
        <v>56.549182027118505</v>
      </c>
      <c r="BV115" s="17">
        <v>8.4492975871809559</v>
      </c>
      <c r="BW115" s="17">
        <v>14.865342648107125</v>
      </c>
      <c r="BX115" s="17">
        <v>36.122685644615956</v>
      </c>
      <c r="BY115" s="17">
        <v>3.2422797116582993</v>
      </c>
      <c r="BZ115" s="17">
        <v>2.7550948979967154</v>
      </c>
      <c r="CA115" s="17">
        <v>3.8104749372588538</v>
      </c>
      <c r="CB115" s="17">
        <v>0.39069303198605643</v>
      </c>
      <c r="CC115" s="17">
        <v>2.7856405311927173</v>
      </c>
      <c r="CD115" s="17">
        <v>53.156491257877185</v>
      </c>
      <c r="CE115" s="17">
        <v>73.004511065336715</v>
      </c>
      <c r="CF115" s="17">
        <v>90.254217250499494</v>
      </c>
      <c r="CG115" s="17">
        <v>62.314982980396543</v>
      </c>
      <c r="CH115" s="17">
        <v>9.5529590873353154</v>
      </c>
      <c r="CI115" s="17">
        <v>0.22981635735711023</v>
      </c>
      <c r="CJ115" s="17">
        <v>135.22027620403287</v>
      </c>
      <c r="CK115" s="17">
        <v>0.51191644764487454</v>
      </c>
      <c r="CL115" s="17">
        <v>142.06593466066323</v>
      </c>
      <c r="CM115" s="17">
        <v>2.6360463046355518</v>
      </c>
      <c r="CN115" s="17">
        <v>82.045161591481389</v>
      </c>
      <c r="CO115" s="17">
        <v>1.9388272409540075</v>
      </c>
      <c r="CP115" s="17">
        <v>79.587904354173688</v>
      </c>
      <c r="CQ115" s="17">
        <v>192.20742590046646</v>
      </c>
      <c r="CR115" s="17">
        <v>419.39262058076736</v>
      </c>
      <c r="CS115" s="17">
        <v>0.64356139977295601</v>
      </c>
      <c r="CT115" s="17">
        <v>8.1214926173080286</v>
      </c>
      <c r="CU115" s="17">
        <v>0</v>
      </c>
      <c r="CV115" s="30" t="s">
        <v>305</v>
      </c>
    </row>
    <row r="116" spans="1:100" ht="16.2" thickBot="1" x14ac:dyDescent="0.35">
      <c r="A116" s="79" t="s">
        <v>185</v>
      </c>
      <c r="B116" s="80" t="s">
        <v>249</v>
      </c>
      <c r="C116" s="81">
        <v>1.3262713071080732</v>
      </c>
      <c r="D116" s="81">
        <v>7.3998309483441965E-2</v>
      </c>
      <c r="E116" s="81">
        <v>1.4679215137129213</v>
      </c>
      <c r="F116" s="81">
        <v>4.059466630214394</v>
      </c>
      <c r="G116" s="81">
        <v>3.37473517270735</v>
      </c>
      <c r="H116" s="81">
        <v>3.9098217832418336</v>
      </c>
      <c r="I116" s="81">
        <v>4.1960408274742109</v>
      </c>
      <c r="J116" s="81">
        <v>3.578688936416718</v>
      </c>
      <c r="K116" s="81">
        <v>4.1513251578631563</v>
      </c>
      <c r="L116" s="81">
        <v>4.1704860123653473</v>
      </c>
      <c r="M116" s="81">
        <v>5.3915551577514469</v>
      </c>
      <c r="N116" s="81">
        <v>2.7680731988024805</v>
      </c>
      <c r="O116" s="81">
        <v>0.95951828869693545</v>
      </c>
      <c r="P116" s="81">
        <v>9.6336309003855565</v>
      </c>
      <c r="Q116" s="81">
        <v>0.10205207683508781</v>
      </c>
      <c r="R116" s="81">
        <v>4.7163495703516842</v>
      </c>
      <c r="S116" s="81">
        <v>5.208947509855288</v>
      </c>
      <c r="T116" s="81">
        <v>4.047039074861952</v>
      </c>
      <c r="U116" s="81">
        <v>3.2185164930469319</v>
      </c>
      <c r="V116" s="81">
        <v>3.1903705098130533</v>
      </c>
      <c r="W116" s="81">
        <v>3.2069738159603363</v>
      </c>
      <c r="X116" s="81">
        <v>2.8207595157916145</v>
      </c>
      <c r="Y116" s="81">
        <v>2.613285716088221</v>
      </c>
      <c r="Z116" s="81">
        <v>2.5952232505150334</v>
      </c>
      <c r="AA116" s="81">
        <v>1.1250107188886871</v>
      </c>
      <c r="AB116" s="81">
        <v>1.2068602926893137</v>
      </c>
      <c r="AC116" s="81">
        <v>4.7768111382535077</v>
      </c>
      <c r="AD116" s="81">
        <v>1.2614046876988518</v>
      </c>
      <c r="AE116" s="81">
        <v>9.2500338163182114</v>
      </c>
      <c r="AF116" s="81">
        <v>1.9990907441216368</v>
      </c>
      <c r="AG116" s="81">
        <v>466.27909702501654</v>
      </c>
      <c r="AH116" s="81">
        <v>4.7627249446207065</v>
      </c>
      <c r="AI116" s="81">
        <v>1.7960510098475666</v>
      </c>
      <c r="AJ116" s="81">
        <v>3.3886938459367157</v>
      </c>
      <c r="AK116" s="81">
        <v>2.0752416728744802</v>
      </c>
      <c r="AL116" s="81">
        <v>2.6378391552212936</v>
      </c>
      <c r="AM116" s="81">
        <v>4.7506290912003086</v>
      </c>
      <c r="AN116" s="81">
        <v>4.3555076614310642E-3</v>
      </c>
      <c r="AO116" s="81">
        <v>2.6185710684221246</v>
      </c>
      <c r="AP116" s="81">
        <v>2.8265668546807943</v>
      </c>
      <c r="AQ116" s="81">
        <v>2.311223807716555</v>
      </c>
      <c r="AR116" s="81">
        <v>4.9683267807849987</v>
      </c>
      <c r="AS116" s="81">
        <v>3.0747418787746281</v>
      </c>
      <c r="AT116" s="81">
        <v>1.7729710078971817</v>
      </c>
      <c r="AU116" s="81">
        <v>3.0085507100177251</v>
      </c>
      <c r="AV116" s="81">
        <v>3.1900760316380801</v>
      </c>
      <c r="AW116" s="81">
        <v>3.2550047967470381</v>
      </c>
      <c r="AX116" s="81">
        <v>3.0550884899367703</v>
      </c>
      <c r="AY116" s="81">
        <v>0.48256705605951844</v>
      </c>
      <c r="AZ116" s="81">
        <v>3.0573819547050922</v>
      </c>
      <c r="BA116" s="81">
        <v>4.3983200668672389</v>
      </c>
      <c r="BB116" s="81">
        <v>2.8730396777264939</v>
      </c>
      <c r="BC116" s="81">
        <v>2.172165910673256</v>
      </c>
      <c r="BD116" s="81">
        <v>3.216746800436832</v>
      </c>
      <c r="BE116" s="81">
        <v>613.35213607261085</v>
      </c>
      <c r="BF116" s="81">
        <v>3.0482545934331471</v>
      </c>
      <c r="BG116" s="81">
        <v>2.3878159895704667</v>
      </c>
      <c r="BH116" s="81">
        <v>4.6199928161147081</v>
      </c>
      <c r="BI116" s="81">
        <v>1.4111325239938326</v>
      </c>
      <c r="BJ116" s="81">
        <v>4.4358201041678047</v>
      </c>
      <c r="BK116" s="81">
        <v>2.4309914638221777</v>
      </c>
      <c r="BL116" s="81">
        <v>0.10462947845187161</v>
      </c>
      <c r="BM116" s="81">
        <v>3.4818398231155769</v>
      </c>
      <c r="BN116" s="81">
        <v>0.39779531522274875</v>
      </c>
      <c r="BO116" s="81">
        <v>3.5839276128360766</v>
      </c>
      <c r="BP116" s="81">
        <v>2.3820729765613877</v>
      </c>
      <c r="BQ116" s="81">
        <v>3.7357559378618523</v>
      </c>
      <c r="BR116" s="81">
        <v>3.5218692469675394</v>
      </c>
      <c r="BS116" s="81">
        <v>2.4104499921689189</v>
      </c>
      <c r="BT116" s="81">
        <v>2.3855776401359541</v>
      </c>
      <c r="BU116" s="81">
        <v>2.914740275373815</v>
      </c>
      <c r="BV116" s="81">
        <v>0.34824306985879716</v>
      </c>
      <c r="BW116" s="81">
        <v>2.0760147262460849</v>
      </c>
      <c r="BX116" s="81">
        <v>3.4617164672730878</v>
      </c>
      <c r="BY116" s="81">
        <v>4.7384601746948602</v>
      </c>
      <c r="BZ116" s="81">
        <v>1.7871022128177025</v>
      </c>
      <c r="CA116" s="81">
        <v>1.9295041774403932</v>
      </c>
      <c r="CB116" s="81">
        <v>3.1512416375149246</v>
      </c>
      <c r="CC116" s="81">
        <v>3.2595342351756069</v>
      </c>
      <c r="CD116" s="81">
        <v>3.1049905098336228</v>
      </c>
      <c r="CE116" s="81">
        <v>2.7578470575677132</v>
      </c>
      <c r="CF116" s="81">
        <v>3.2701546488370892</v>
      </c>
      <c r="CG116" s="81">
        <v>2.2317822450675022</v>
      </c>
      <c r="CH116" s="81">
        <v>2.3317379568250547</v>
      </c>
      <c r="CI116" s="81">
        <v>0.87184173278107668</v>
      </c>
      <c r="CJ116" s="81">
        <v>8.9452400615678798</v>
      </c>
      <c r="CK116" s="81">
        <v>2.5924365774015778</v>
      </c>
      <c r="CL116" s="81">
        <v>1.3228557961363656</v>
      </c>
      <c r="CM116" s="81">
        <v>2.9069909727831087</v>
      </c>
      <c r="CN116" s="81">
        <v>2.2358944630360047</v>
      </c>
      <c r="CO116" s="81">
        <v>2.7033559427924705</v>
      </c>
      <c r="CP116" s="81">
        <v>3.2181150074388176</v>
      </c>
      <c r="CQ116" s="81">
        <v>1.4934531926998154</v>
      </c>
      <c r="CR116" s="81">
        <v>2.1088066782086385</v>
      </c>
      <c r="CS116" s="81">
        <v>2.9814035021634586</v>
      </c>
      <c r="CT116" s="81">
        <v>2.8017276651871956</v>
      </c>
      <c r="CU116" s="81">
        <v>0</v>
      </c>
      <c r="CV116" s="80" t="s">
        <v>305</v>
      </c>
    </row>
    <row r="117" spans="1:100" x14ac:dyDescent="0.3">
      <c r="A117" s="66" t="s">
        <v>88</v>
      </c>
      <c r="B117" s="30" t="s">
        <v>238</v>
      </c>
      <c r="C117" s="17">
        <v>1.3862463894999999</v>
      </c>
      <c r="D117" s="17">
        <v>5.7824608239999984</v>
      </c>
      <c r="E117" s="17">
        <v>2.6713981979999999</v>
      </c>
      <c r="F117" s="17">
        <v>3.0613693269120175</v>
      </c>
      <c r="G117" s="17">
        <v>1.0416850627285039</v>
      </c>
      <c r="H117" s="17">
        <v>1.7868488036145758</v>
      </c>
      <c r="I117" s="17">
        <v>15.354253017074493</v>
      </c>
      <c r="J117" s="17">
        <v>1.3190072472297423</v>
      </c>
      <c r="K117" s="17">
        <v>4.4490081874361298</v>
      </c>
      <c r="L117" s="17">
        <v>3.1763184927863946</v>
      </c>
      <c r="M117" s="17">
        <v>2.3688058467282183</v>
      </c>
      <c r="N117" s="17">
        <v>2.2969118032616347</v>
      </c>
      <c r="O117" s="17">
        <v>0.56908228439999997</v>
      </c>
      <c r="P117" s="17">
        <v>1.7222846270000001</v>
      </c>
      <c r="Q117" s="17">
        <v>1.4543230869999999</v>
      </c>
      <c r="R117" s="17">
        <v>1.8445893760000001</v>
      </c>
      <c r="S117" s="17">
        <v>1.5925845558832481</v>
      </c>
      <c r="T117" s="17">
        <v>0.73770974398658662</v>
      </c>
      <c r="U117" s="17">
        <v>1.1058301034518665</v>
      </c>
      <c r="V117" s="17">
        <v>3.271167025119746</v>
      </c>
      <c r="W117" s="17">
        <v>3.1543562396782785</v>
      </c>
      <c r="X117" s="17">
        <v>1.6411367745066807</v>
      </c>
      <c r="Y117" s="17">
        <v>4.8863375577826842</v>
      </c>
      <c r="Z117" s="17">
        <v>0.67691408467384262</v>
      </c>
      <c r="AA117" s="17">
        <v>0.6018261694117647</v>
      </c>
      <c r="AB117" s="17">
        <v>1.8324716993333334</v>
      </c>
      <c r="AC117" s="17">
        <v>0.61262676999999999</v>
      </c>
      <c r="AD117" s="17">
        <v>1.3808442409999999</v>
      </c>
      <c r="AE117" s="17">
        <v>2.0916907392353372</v>
      </c>
      <c r="AF117" s="17">
        <v>2.7788190841524809</v>
      </c>
      <c r="AG117" s="17">
        <v>2.1679466892370152</v>
      </c>
      <c r="AH117" s="17">
        <v>2.3792726412683969</v>
      </c>
      <c r="AI117" s="17">
        <v>1.3910137331422521</v>
      </c>
      <c r="AJ117" s="17">
        <v>1.498002289175437</v>
      </c>
      <c r="AK117" s="17">
        <v>2.010425983613231</v>
      </c>
      <c r="AL117" s="17">
        <v>0.56932827869923019</v>
      </c>
      <c r="AM117" s="17">
        <v>1.205516746</v>
      </c>
      <c r="AN117" s="17">
        <v>1.0542681753333334</v>
      </c>
      <c r="AO117" s="17">
        <v>0.48801107727272719</v>
      </c>
      <c r="AP117" s="17">
        <v>19.264592487402968</v>
      </c>
      <c r="AQ117" s="17">
        <v>0.93864572905470189</v>
      </c>
      <c r="AR117" s="17">
        <v>4.7249745000394867</v>
      </c>
      <c r="AS117" s="17">
        <v>1.9107324532385199</v>
      </c>
      <c r="AT117" s="17">
        <v>0.83842902645709005</v>
      </c>
      <c r="AU117" s="17">
        <v>4.7113091785501719</v>
      </c>
      <c r="AV117" s="17">
        <v>1.8090780436771086</v>
      </c>
      <c r="AW117" s="17">
        <v>1.6161654512111612</v>
      </c>
      <c r="AX117" s="17">
        <v>6.9630108692905202</v>
      </c>
      <c r="AY117" s="17">
        <v>0.86999258499999998</v>
      </c>
      <c r="AZ117" s="17">
        <v>2.2409332213333335</v>
      </c>
      <c r="BA117" s="17">
        <v>1.561807191</v>
      </c>
      <c r="BB117" s="17">
        <v>6.9346429155989124</v>
      </c>
      <c r="BC117" s="17">
        <v>5.2819154986076233</v>
      </c>
      <c r="BD117" s="17">
        <v>2.9817848615524141</v>
      </c>
      <c r="BE117" s="17">
        <v>1.7735567169953153</v>
      </c>
      <c r="BF117" s="17">
        <v>14.035646888299032</v>
      </c>
      <c r="BG117" s="17">
        <v>3.6891626414356669</v>
      </c>
      <c r="BH117" s="17">
        <v>1.4425070666184561</v>
      </c>
      <c r="BI117" s="17">
        <v>2.8551274197720069</v>
      </c>
      <c r="BJ117" s="17">
        <v>4.0652361421235232</v>
      </c>
      <c r="BK117" s="17">
        <v>0.85796494372272136</v>
      </c>
      <c r="BL117" s="17">
        <v>2.906013621</v>
      </c>
      <c r="BM117" s="17">
        <v>0.65598270888888877</v>
      </c>
      <c r="BN117" s="17">
        <v>0.46429419633333346</v>
      </c>
      <c r="BO117" s="17">
        <v>3.1689374850031578</v>
      </c>
      <c r="BP117" s="17">
        <v>1.3018069466617488</v>
      </c>
      <c r="BQ117" s="17">
        <v>1.6115855106848289</v>
      </c>
      <c r="BR117" s="17">
        <v>4.9553279811415365</v>
      </c>
      <c r="BS117" s="17">
        <v>1.6023215606605616</v>
      </c>
      <c r="BT117" s="17">
        <v>3.1045389545210069</v>
      </c>
      <c r="BU117" s="17">
        <v>0.81042429135071958</v>
      </c>
      <c r="BV117" s="17">
        <v>1.8898468260000001</v>
      </c>
      <c r="BW117" s="17">
        <v>0.82463944400000011</v>
      </c>
      <c r="BX117" s="17">
        <v>1.9152542826666668</v>
      </c>
      <c r="BY117" s="17">
        <v>0.87078236999999992</v>
      </c>
      <c r="BZ117" s="17">
        <v>1.3465298243189248</v>
      </c>
      <c r="CA117" s="17">
        <v>1.804961812385774</v>
      </c>
      <c r="CB117" s="17">
        <v>1.6666925080257968</v>
      </c>
      <c r="CC117" s="17">
        <v>3.8411859342679855</v>
      </c>
      <c r="CD117" s="17">
        <v>3.1474017913838006</v>
      </c>
      <c r="CE117" s="17">
        <v>1.756692390717258</v>
      </c>
      <c r="CF117" s="17">
        <v>1.4761203755922818</v>
      </c>
      <c r="CG117" s="17">
        <v>1.6247788700491432</v>
      </c>
      <c r="CH117" s="17">
        <v>2.2148546830121698</v>
      </c>
      <c r="CI117" s="17">
        <v>1.0764031908</v>
      </c>
      <c r="CJ117" s="17">
        <v>1.7977096993333332</v>
      </c>
      <c r="CK117" s="17">
        <v>3.1741035129999995</v>
      </c>
      <c r="CL117" s="17">
        <v>2.4501763463883188</v>
      </c>
      <c r="CM117" s="17">
        <v>2.2444597159034578</v>
      </c>
      <c r="CN117" s="17">
        <v>3.672865660621341</v>
      </c>
      <c r="CO117" s="17">
        <v>0.73801512740517317</v>
      </c>
      <c r="CP117" s="17">
        <v>0.98735545858370666</v>
      </c>
      <c r="CQ117" s="17">
        <v>2.080166946974745</v>
      </c>
      <c r="CR117" s="9">
        <v>2.3141157608033689</v>
      </c>
      <c r="CS117" s="9">
        <v>2.2526771435150836</v>
      </c>
      <c r="CT117" s="9">
        <v>2.042458273834888</v>
      </c>
      <c r="CU117" s="9">
        <v>1.5332179970073412E-13</v>
      </c>
      <c r="CV117" s="30" t="s">
        <v>305</v>
      </c>
    </row>
    <row r="118" spans="1:100" x14ac:dyDescent="0.3">
      <c r="A118" s="66" t="s">
        <v>138</v>
      </c>
      <c r="B118" s="30" t="s">
        <v>242</v>
      </c>
      <c r="C118" s="17">
        <v>2.4928424510104512</v>
      </c>
      <c r="D118" s="17">
        <v>4.0001223182039514</v>
      </c>
      <c r="E118" s="17">
        <v>2.3469311119225327</v>
      </c>
      <c r="F118" s="17">
        <v>3.3504694796630954</v>
      </c>
      <c r="G118" s="17">
        <v>1.9284983879111983</v>
      </c>
      <c r="H118" s="17">
        <v>3.8872552097865172</v>
      </c>
      <c r="I118" s="17">
        <v>4.2672352928163875</v>
      </c>
      <c r="J118" s="17">
        <v>2.8719888787273828</v>
      </c>
      <c r="K118" s="17">
        <v>4.0204506640749376</v>
      </c>
      <c r="L118" s="17">
        <v>3.8165762014714146</v>
      </c>
      <c r="M118" s="17">
        <v>3.5046857452990121</v>
      </c>
      <c r="N118" s="17">
        <v>2.9193267149846283</v>
      </c>
      <c r="O118" s="17">
        <v>1.7223172987123017</v>
      </c>
      <c r="P118" s="17">
        <v>20.921331594924705</v>
      </c>
      <c r="Q118" s="17">
        <v>0.10858219484685679</v>
      </c>
      <c r="R118" s="17">
        <v>1.7507734824935048</v>
      </c>
      <c r="S118" s="17">
        <v>3.1000041622540246</v>
      </c>
      <c r="T118" s="17">
        <v>1.574330291636179</v>
      </c>
      <c r="U118" s="17">
        <v>2.7253632916105488</v>
      </c>
      <c r="V118" s="17">
        <v>2.1008542150856333</v>
      </c>
      <c r="W118" s="17">
        <v>1.6705659503997219</v>
      </c>
      <c r="X118" s="17">
        <v>2.1738384942606586</v>
      </c>
      <c r="Y118" s="17">
        <v>1.7626293566523006</v>
      </c>
      <c r="Z118" s="17">
        <v>2.5965932625459009</v>
      </c>
      <c r="AA118" s="17">
        <v>2.6227293047533538</v>
      </c>
      <c r="AB118" s="17">
        <v>0.72299649078273009</v>
      </c>
      <c r="AC118" s="17">
        <v>4.8635763947554445</v>
      </c>
      <c r="AD118" s="17">
        <v>4.4076444508749875</v>
      </c>
      <c r="AE118" s="17">
        <v>5.2168058817033343</v>
      </c>
      <c r="AF118" s="17">
        <v>1.7548183665806969</v>
      </c>
      <c r="AG118" s="17">
        <v>2.2573752435295171</v>
      </c>
      <c r="AH118" s="17">
        <v>3.3781182312348506</v>
      </c>
      <c r="AI118" s="17">
        <v>1.6327980881444391</v>
      </c>
      <c r="AJ118" s="17">
        <v>2.1151596160681612</v>
      </c>
      <c r="AK118" s="17">
        <v>2.080994584743272</v>
      </c>
      <c r="AL118" s="17">
        <v>2.2731409380980567</v>
      </c>
      <c r="AM118" s="17">
        <v>3.663389055719759</v>
      </c>
      <c r="AN118" s="17">
        <v>0.42399593927116946</v>
      </c>
      <c r="AO118" s="17">
        <v>1.2685239649074491</v>
      </c>
      <c r="AP118" s="17">
        <v>4.0217319368031959</v>
      </c>
      <c r="AQ118" s="17">
        <v>3.0176706416122516</v>
      </c>
      <c r="AR118" s="17">
        <v>3.4735170931234358</v>
      </c>
      <c r="AS118" s="17">
        <v>2.2229420479284117</v>
      </c>
      <c r="AT118" s="17">
        <v>1.7546848930693657</v>
      </c>
      <c r="AU118" s="17">
        <v>2.6319389506674868</v>
      </c>
      <c r="AV118" s="17">
        <v>3.3995313422234958</v>
      </c>
      <c r="AW118" s="17">
        <v>3.6850128787246437</v>
      </c>
      <c r="AX118" s="17">
        <v>2.4353499679867676</v>
      </c>
      <c r="AY118" s="17">
        <v>0.68661576754923304</v>
      </c>
      <c r="AZ118" s="17">
        <v>6.2551731509137731</v>
      </c>
      <c r="BA118" s="17">
        <v>0.69658005409194301</v>
      </c>
      <c r="BB118" s="17">
        <v>2.6759011713100933</v>
      </c>
      <c r="BC118" s="17">
        <v>2.2418577909202142</v>
      </c>
      <c r="BD118" s="17">
        <v>2.8343827510647115</v>
      </c>
      <c r="BE118" s="17">
        <v>1.3315796656754872</v>
      </c>
      <c r="BF118" s="17">
        <v>2.5157460650664647</v>
      </c>
      <c r="BG118" s="17">
        <v>2.1160709120600125</v>
      </c>
      <c r="BH118" s="17">
        <v>3.1151214729219401</v>
      </c>
      <c r="BI118" s="17">
        <v>1.4469398797594688</v>
      </c>
      <c r="BJ118" s="17">
        <v>2.9970077381472104</v>
      </c>
      <c r="BK118" s="17">
        <v>1.4857698626407585</v>
      </c>
      <c r="BL118" s="17">
        <v>6.7389858784811366E-2</v>
      </c>
      <c r="BM118" s="17">
        <v>2.7380897802926438</v>
      </c>
      <c r="BN118" s="17">
        <v>0.21466745943942447</v>
      </c>
      <c r="BO118" s="17">
        <v>1.7811030937479821</v>
      </c>
      <c r="BP118" s="17">
        <v>1.6253488158796645</v>
      </c>
      <c r="BQ118" s="17">
        <v>2.795762292653579</v>
      </c>
      <c r="BR118" s="17">
        <v>2.5214058516905529</v>
      </c>
      <c r="BS118" s="17">
        <v>1.9331289920653609</v>
      </c>
      <c r="BT118" s="17">
        <v>2.1624802504739424</v>
      </c>
      <c r="BU118" s="17">
        <v>3.0113591824344379</v>
      </c>
      <c r="BV118" s="17">
        <v>3.2181772027904301</v>
      </c>
      <c r="BW118" s="17">
        <v>1.0530903852521607E-2</v>
      </c>
      <c r="BX118" s="17">
        <v>3.1105580784652185</v>
      </c>
      <c r="BY118" s="17">
        <v>2.9912459474531361</v>
      </c>
      <c r="BZ118" s="17">
        <v>1.7212585460043861</v>
      </c>
      <c r="CA118" s="17">
        <v>1.9248333220633049</v>
      </c>
      <c r="CB118" s="17">
        <v>1.4569819415821008</v>
      </c>
      <c r="CC118" s="17">
        <v>2.1669111683000546</v>
      </c>
      <c r="CD118" s="17">
        <v>2.9410466424487733</v>
      </c>
      <c r="CE118" s="17">
        <v>2.5631057075665056</v>
      </c>
      <c r="CF118" s="17">
        <v>2.3459770254948746</v>
      </c>
      <c r="CG118" s="17">
        <v>1.6626155174135686</v>
      </c>
      <c r="CH118" s="17">
        <v>2.2803542190924877</v>
      </c>
      <c r="CI118" s="17">
        <v>0.69819375322577382</v>
      </c>
      <c r="CJ118" s="17">
        <v>2.7361604770596646</v>
      </c>
      <c r="CK118" s="17">
        <v>1.1480273018103844</v>
      </c>
      <c r="CL118" s="17">
        <v>1.412011615646396</v>
      </c>
      <c r="CM118" s="17">
        <v>1.9214253268855772</v>
      </c>
      <c r="CN118" s="17">
        <v>1.9040950715661562</v>
      </c>
      <c r="CO118" s="17">
        <v>1.784842171249718</v>
      </c>
      <c r="CP118" s="17">
        <v>2.5043319071970083</v>
      </c>
      <c r="CQ118" s="17">
        <v>1.5832204787847599</v>
      </c>
      <c r="CR118" s="9">
        <v>2.4960965293112971</v>
      </c>
      <c r="CS118" s="9">
        <v>2.07463703725927</v>
      </c>
      <c r="CT118" s="9">
        <v>2.437073362855978</v>
      </c>
      <c r="CU118" s="9">
        <v>0</v>
      </c>
      <c r="CV118" s="30" t="s">
        <v>305</v>
      </c>
    </row>
    <row r="119" spans="1:100" x14ac:dyDescent="0.3">
      <c r="A119" s="66" t="s">
        <v>131</v>
      </c>
      <c r="B119" s="30" t="s">
        <v>241</v>
      </c>
      <c r="C119" s="17">
        <v>2.1766128552156934</v>
      </c>
      <c r="D119" s="17">
        <v>0.14079449342555664</v>
      </c>
      <c r="E119" s="17">
        <v>0.14418162063555096</v>
      </c>
      <c r="F119" s="17">
        <v>8.2411862190973011</v>
      </c>
      <c r="G119" s="17">
        <v>5.2626797439929645</v>
      </c>
      <c r="H119" s="17">
        <v>5.0177631709666439</v>
      </c>
      <c r="I119" s="17">
        <v>9.6133929288320363</v>
      </c>
      <c r="J119" s="17">
        <v>5.2197680162883131</v>
      </c>
      <c r="K119" s="17">
        <v>6.5455271141183609</v>
      </c>
      <c r="L119" s="17">
        <v>10.675487554632342</v>
      </c>
      <c r="M119" s="17">
        <v>12.622187676044565</v>
      </c>
      <c r="N119" s="17">
        <v>5.4764332346284332</v>
      </c>
      <c r="O119" s="17">
        <v>8.5659142516445561E-2</v>
      </c>
      <c r="P119" s="17">
        <v>58.085868040796313</v>
      </c>
      <c r="Q119" s="17">
        <v>8.7473208715789563E-2</v>
      </c>
      <c r="R119" s="17">
        <v>7.7347674468556589</v>
      </c>
      <c r="S119" s="17">
        <v>6.1711498830171951</v>
      </c>
      <c r="T119" s="17">
        <v>3.089326003698341</v>
      </c>
      <c r="U119" s="17">
        <v>6.2646738772077581</v>
      </c>
      <c r="V119" s="17">
        <v>7.7422714870240767</v>
      </c>
      <c r="W119" s="17">
        <v>4.0954518330516798</v>
      </c>
      <c r="X119" s="17">
        <v>5.0644455150792131</v>
      </c>
      <c r="Y119" s="17">
        <v>3.7607949755072227</v>
      </c>
      <c r="Z119" s="17">
        <v>3.5118857353842201</v>
      </c>
      <c r="AA119" s="17">
        <v>3.927812102756937</v>
      </c>
      <c r="AB119" s="17">
        <v>0.16954183443529758</v>
      </c>
      <c r="AC119" s="17">
        <v>9.3818075100480485</v>
      </c>
      <c r="AD119" s="17">
        <v>7.4308203420805103</v>
      </c>
      <c r="AE119" s="17">
        <v>15.699580175524899</v>
      </c>
      <c r="AF119" s="17">
        <v>2.1908370750419559</v>
      </c>
      <c r="AG119" s="17">
        <v>166.30557871096485</v>
      </c>
      <c r="AH119" s="17">
        <v>7.1139296442743865</v>
      </c>
      <c r="AI119" s="17">
        <v>3.0327884453883813</v>
      </c>
      <c r="AJ119" s="17">
        <v>4.0008070966429941</v>
      </c>
      <c r="AK119" s="17">
        <v>4.0470784782234546</v>
      </c>
      <c r="AL119" s="17">
        <v>4.3410104952719806</v>
      </c>
      <c r="AM119" s="17">
        <v>3.9539397405021224</v>
      </c>
      <c r="AN119" s="17">
        <v>0.3792408123481017</v>
      </c>
      <c r="AO119" s="17">
        <v>4.9197113646689195</v>
      </c>
      <c r="AP119" s="17">
        <v>11.316264118474471</v>
      </c>
      <c r="AQ119" s="17">
        <v>3.8104546858053983</v>
      </c>
      <c r="AR119" s="17">
        <v>12.437336575604713</v>
      </c>
      <c r="AS119" s="17">
        <v>6.1892114921608332</v>
      </c>
      <c r="AT119" s="17">
        <v>2.9345015925998155</v>
      </c>
      <c r="AU119" s="17">
        <v>4.824019924448498</v>
      </c>
      <c r="AV119" s="17">
        <v>7.5577599262708972</v>
      </c>
      <c r="AW119" s="17">
        <v>9.09093066306278</v>
      </c>
      <c r="AX119" s="17">
        <v>9.8410553619306054</v>
      </c>
      <c r="AY119" s="17">
        <v>0.18719462798410161</v>
      </c>
      <c r="AZ119" s="17">
        <v>19.23503608150239</v>
      </c>
      <c r="BA119" s="17">
        <v>0.26036803241363488</v>
      </c>
      <c r="BB119" s="17">
        <v>6.2824562604413945</v>
      </c>
      <c r="BC119" s="17">
        <v>5.2948613699277454</v>
      </c>
      <c r="BD119" s="17">
        <v>5.7462493888876391</v>
      </c>
      <c r="BE119" s="17">
        <v>169.6247314661785</v>
      </c>
      <c r="BF119" s="17">
        <v>5.1251377273940415</v>
      </c>
      <c r="BG119" s="17">
        <v>3.8144606201055389</v>
      </c>
      <c r="BH119" s="17">
        <v>9.096449562095982</v>
      </c>
      <c r="BI119" s="17">
        <v>1.3284501573392578</v>
      </c>
      <c r="BJ119" s="17">
        <v>11.837011119712608</v>
      </c>
      <c r="BK119" s="17">
        <v>4.4074489447691372</v>
      </c>
      <c r="BL119" s="17">
        <v>5.5117961836956539E-2</v>
      </c>
      <c r="BM119" s="17">
        <v>10.294334319132503</v>
      </c>
      <c r="BN119" s="17">
        <v>0.32145075977595883</v>
      </c>
      <c r="BO119" s="17">
        <v>7.627818934489957</v>
      </c>
      <c r="BP119" s="17">
        <v>6.7623274876365995</v>
      </c>
      <c r="BQ119" s="17">
        <v>10.174476524123563</v>
      </c>
      <c r="BR119" s="17">
        <v>8.1904943382562294</v>
      </c>
      <c r="BS119" s="17">
        <v>6.9919486283369929</v>
      </c>
      <c r="BT119" s="17">
        <v>5.9236030626492795</v>
      </c>
      <c r="BU119" s="17">
        <v>6.9182561456768727</v>
      </c>
      <c r="BV119" s="17">
        <v>3.5249155565196593</v>
      </c>
      <c r="BW119" s="17">
        <v>12.592016883958149</v>
      </c>
      <c r="BX119" s="17">
        <v>12.961634021532268</v>
      </c>
      <c r="BY119" s="17">
        <v>6.3872862021147547</v>
      </c>
      <c r="BZ119" s="17">
        <v>3.5378749352406169</v>
      </c>
      <c r="CA119" s="17">
        <v>4.5550414241703967</v>
      </c>
      <c r="CB119" s="17">
        <v>2.9720740527732739</v>
      </c>
      <c r="CC119" s="17">
        <v>6.4285507994258539</v>
      </c>
      <c r="CD119" s="17">
        <v>7.2329714244300778</v>
      </c>
      <c r="CE119" s="17">
        <v>5.3101538046396177</v>
      </c>
      <c r="CF119" s="17">
        <v>5.5857405654407124</v>
      </c>
      <c r="CG119" s="17">
        <v>5.1141108441890175</v>
      </c>
      <c r="CH119" s="17">
        <v>4.4744539050750882</v>
      </c>
      <c r="CI119" s="17">
        <v>1.1009952120124604</v>
      </c>
      <c r="CJ119" s="17">
        <v>32.173622256884052</v>
      </c>
      <c r="CK119" s="17">
        <v>10.208162447946989</v>
      </c>
      <c r="CL119" s="17">
        <v>2.3060483260125366</v>
      </c>
      <c r="CM119" s="17">
        <v>4.3342772312853404</v>
      </c>
      <c r="CN119" s="17">
        <v>4.3756979783945571</v>
      </c>
      <c r="CO119" s="17">
        <v>4.3575612399400967</v>
      </c>
      <c r="CP119" s="17">
        <v>4.0550213486218532</v>
      </c>
      <c r="CQ119" s="17">
        <v>3.3036629899803218</v>
      </c>
      <c r="CR119" s="9">
        <v>4.5770208670216155</v>
      </c>
      <c r="CS119" s="9">
        <v>6.1215668985771936</v>
      </c>
      <c r="CT119" s="9">
        <v>5.2425004748146113</v>
      </c>
      <c r="CU119" s="9">
        <v>0</v>
      </c>
      <c r="CV119" s="30" t="s">
        <v>305</v>
      </c>
    </row>
    <row r="120" spans="1:100" x14ac:dyDescent="0.3">
      <c r="A120" s="66" t="s">
        <v>174</v>
      </c>
      <c r="B120" s="30" t="s">
        <v>248</v>
      </c>
      <c r="C120" s="17">
        <v>3.9531286877126433</v>
      </c>
      <c r="D120" s="17">
        <v>3.1905581653631297E-2</v>
      </c>
      <c r="E120" s="17">
        <v>0.36596098848815201</v>
      </c>
      <c r="F120" s="17">
        <v>3.7892596734950126</v>
      </c>
      <c r="G120" s="17">
        <v>1.0505883538629357</v>
      </c>
      <c r="H120" s="17">
        <v>3.8197905562299623</v>
      </c>
      <c r="I120" s="17">
        <v>3.0304446744225975</v>
      </c>
      <c r="J120" s="17">
        <v>3.5678064884083183</v>
      </c>
      <c r="K120" s="17">
        <v>2.7188383367665225</v>
      </c>
      <c r="L120" s="17">
        <v>3.4973981776067289</v>
      </c>
      <c r="M120" s="17">
        <v>2.4764788397613198</v>
      </c>
      <c r="N120" s="17">
        <v>4.0548834068752875</v>
      </c>
      <c r="O120" s="17">
        <v>3.0882373879120878E-2</v>
      </c>
      <c r="P120" s="17">
        <v>3.5561645315876409</v>
      </c>
      <c r="Q120" s="17">
        <v>0.13667688861842114</v>
      </c>
      <c r="R120" s="17">
        <v>2.2086680856071914</v>
      </c>
      <c r="S120" s="17">
        <v>4.3023449038087218</v>
      </c>
      <c r="T120" s="17">
        <v>1.737290479345035</v>
      </c>
      <c r="U120" s="17">
        <v>1.709830813018155</v>
      </c>
      <c r="V120" s="17">
        <v>2.5512799157183936</v>
      </c>
      <c r="W120" s="17">
        <v>1.7825722711994043</v>
      </c>
      <c r="X120" s="17">
        <v>2.6292557748641063</v>
      </c>
      <c r="Y120" s="17">
        <v>1.3985783943164662</v>
      </c>
      <c r="Z120" s="17">
        <v>2.2844256868842301</v>
      </c>
      <c r="AA120" s="17">
        <v>0.25330697240331596</v>
      </c>
      <c r="AB120" s="17">
        <v>1.8467929105442173E-2</v>
      </c>
      <c r="AC120" s="17">
        <v>2.8965940132978714E-2</v>
      </c>
      <c r="AD120" s="17">
        <v>3.2200221482348859</v>
      </c>
      <c r="AE120" s="17">
        <v>5.7046111070054639</v>
      </c>
      <c r="AF120" s="17">
        <v>1.577717795031629</v>
      </c>
      <c r="AG120" s="17">
        <v>52.053705209351612</v>
      </c>
      <c r="AH120" s="17">
        <v>2.4768838265512039</v>
      </c>
      <c r="AI120" s="17">
        <v>1.8269202323505025</v>
      </c>
      <c r="AJ120" s="17">
        <v>2.5552260672271725</v>
      </c>
      <c r="AK120" s="17">
        <v>1.4258854388026885</v>
      </c>
      <c r="AL120" s="17">
        <v>2.2309451415832728</v>
      </c>
      <c r="AM120" s="17">
        <v>1.0452944141557339</v>
      </c>
      <c r="AN120" s="17">
        <v>0.21365679568907137</v>
      </c>
      <c r="AO120" s="17">
        <v>1.2370074311681487</v>
      </c>
      <c r="AP120" s="17">
        <v>1.1794648461675294</v>
      </c>
      <c r="AQ120" s="17">
        <v>2.3294835950454491</v>
      </c>
      <c r="AR120" s="17">
        <v>3.3228808662370337</v>
      </c>
      <c r="AS120" s="17">
        <v>3.2774895292267412</v>
      </c>
      <c r="AT120" s="17">
        <v>1.8921922837528864</v>
      </c>
      <c r="AU120" s="17">
        <v>2.4235360385016369</v>
      </c>
      <c r="AV120" s="17">
        <v>2.3937909037809888</v>
      </c>
      <c r="AW120" s="17">
        <v>2.5475150332650505</v>
      </c>
      <c r="AX120" s="17">
        <v>2.4961212617257038</v>
      </c>
      <c r="AY120" s="17">
        <v>0.44678496844824273</v>
      </c>
      <c r="AZ120" s="17">
        <v>3.3600803221573394</v>
      </c>
      <c r="BA120" s="17">
        <v>0.49193960041285872</v>
      </c>
      <c r="BB120" s="17">
        <v>2.4002677531380745</v>
      </c>
      <c r="BC120" s="17">
        <v>2.0587466091163811</v>
      </c>
      <c r="BD120" s="17">
        <v>2.5688250493374132</v>
      </c>
      <c r="BE120" s="17">
        <v>73.424904848261789</v>
      </c>
      <c r="BF120" s="17">
        <v>1.3033100681991958</v>
      </c>
      <c r="BG120" s="17">
        <v>1.6071153910830187</v>
      </c>
      <c r="BH120" s="17">
        <v>2.0927800934750298</v>
      </c>
      <c r="BI120" s="17">
        <v>0.9240230558534861</v>
      </c>
      <c r="BJ120" s="17">
        <v>2.0446379102619394</v>
      </c>
      <c r="BK120" s="17">
        <v>2.549895811763331</v>
      </c>
      <c r="BL120" s="17">
        <v>0.12650376999955823</v>
      </c>
      <c r="BM120" s="17">
        <v>3.2038377307692309E-2</v>
      </c>
      <c r="BN120" s="17">
        <v>3.5049501617834385E-2</v>
      </c>
      <c r="BO120" s="17">
        <v>2.8550617722028444</v>
      </c>
      <c r="BP120" s="17">
        <v>1.6261377244178907</v>
      </c>
      <c r="BQ120" s="17">
        <v>2.9375790582161274</v>
      </c>
      <c r="BR120" s="17">
        <v>2.0770008545491012</v>
      </c>
      <c r="BS120" s="17">
        <v>1.4249895302317255</v>
      </c>
      <c r="BT120" s="17">
        <v>1.9057565859435874</v>
      </c>
      <c r="BU120" s="17">
        <v>2.2982181396512957</v>
      </c>
      <c r="BV120" s="17">
        <v>4.09384351596914</v>
      </c>
      <c r="BW120" s="17">
        <v>4.4493068776903767E-2</v>
      </c>
      <c r="BX120" s="17">
        <v>0.96235569716485314</v>
      </c>
      <c r="BY120" s="17">
        <v>1.9347979779482269</v>
      </c>
      <c r="BZ120" s="17">
        <v>1.2992831638165068</v>
      </c>
      <c r="CA120" s="17">
        <v>1.9388783339498781</v>
      </c>
      <c r="CB120" s="17">
        <v>1.809005674598942</v>
      </c>
      <c r="CC120" s="17">
        <v>2.1028030691441408</v>
      </c>
      <c r="CD120" s="17">
        <v>2.3093362256307182</v>
      </c>
      <c r="CE120" s="17">
        <v>3.2898980808601674</v>
      </c>
      <c r="CF120" s="17">
        <v>2.9105865606916597</v>
      </c>
      <c r="CG120" s="17">
        <v>1.3774721025948546</v>
      </c>
      <c r="CH120" s="17">
        <v>2.648160799179641</v>
      </c>
      <c r="CI120" s="17">
        <v>24.623565882610087</v>
      </c>
      <c r="CJ120" s="17">
        <v>0.64220885582136289</v>
      </c>
      <c r="CK120" s="17">
        <v>1.4326550583394748</v>
      </c>
      <c r="CL120" s="17">
        <v>1.1308506214099927</v>
      </c>
      <c r="CM120" s="17">
        <v>1.5028121576049251</v>
      </c>
      <c r="CN120" s="17">
        <v>1.0162078902904894</v>
      </c>
      <c r="CO120" s="17">
        <v>1.8065668171907474</v>
      </c>
      <c r="CP120" s="17">
        <v>1.2354007692933962</v>
      </c>
      <c r="CQ120" s="17">
        <v>0.87582732789662565</v>
      </c>
      <c r="CR120" s="9">
        <v>1.655516349538275</v>
      </c>
      <c r="CS120" s="9">
        <v>2.1720461511205604</v>
      </c>
      <c r="CT120" s="9">
        <v>1.8773243729461766</v>
      </c>
      <c r="CU120" s="9">
        <v>1.7621970549441812E-10</v>
      </c>
      <c r="CV120" s="30" t="s">
        <v>305</v>
      </c>
    </row>
    <row r="121" spans="1:100" x14ac:dyDescent="0.3">
      <c r="A121" s="66" t="s">
        <v>39</v>
      </c>
      <c r="B121" s="30" t="s">
        <v>231</v>
      </c>
      <c r="C121" s="17">
        <v>1.7308005836654916</v>
      </c>
      <c r="D121" s="17">
        <v>22.286595021820414</v>
      </c>
      <c r="E121" s="17">
        <v>7.6540860337391284E-2</v>
      </c>
      <c r="F121" s="17">
        <v>3.5476806001975199</v>
      </c>
      <c r="G121" s="17">
        <v>3.6139161606063444</v>
      </c>
      <c r="H121" s="17">
        <v>3.1502516667892402</v>
      </c>
      <c r="I121" s="17">
        <v>3.997223868778395</v>
      </c>
      <c r="J121" s="17">
        <v>3.6353126569990475</v>
      </c>
      <c r="K121" s="17">
        <v>4.3249752319076062</v>
      </c>
      <c r="L121" s="17">
        <v>3.1921407517791027</v>
      </c>
      <c r="M121" s="17">
        <v>7.0141264032991399</v>
      </c>
      <c r="N121" s="17">
        <v>3.5274002692946538</v>
      </c>
      <c r="O121" s="17">
        <v>4.4006207831250872E-2</v>
      </c>
      <c r="P121" s="17">
        <v>0.14371507765217389</v>
      </c>
      <c r="Q121" s="17">
        <v>3.5985813712191915E-2</v>
      </c>
      <c r="R121" s="17">
        <v>3.2232559734171042</v>
      </c>
      <c r="S121" s="17">
        <v>3.1209287955448368</v>
      </c>
      <c r="T121" s="17">
        <v>2.3944657053419389</v>
      </c>
      <c r="U121" s="17">
        <v>2.8975548280321077</v>
      </c>
      <c r="V121" s="17">
        <v>3.6512674188836591</v>
      </c>
      <c r="W121" s="17">
        <v>2.4228264994931492</v>
      </c>
      <c r="X121" s="17">
        <v>2.8415979336365669</v>
      </c>
      <c r="Y121" s="17">
        <v>3.0301851700612077</v>
      </c>
      <c r="Z121" s="17">
        <v>3.0698343019482137</v>
      </c>
      <c r="AA121" s="17">
        <v>5.668732987885142</v>
      </c>
      <c r="AB121" s="17">
        <v>8.5624725016963179</v>
      </c>
      <c r="AC121" s="17">
        <v>19.143673238807708</v>
      </c>
      <c r="AD121" s="17">
        <v>4.9076793296296314E-2</v>
      </c>
      <c r="AE121" s="17">
        <v>5.2606808441670738</v>
      </c>
      <c r="AF121" s="17">
        <v>2.1797489958806491</v>
      </c>
      <c r="AG121" s="17">
        <v>1.7615615702659</v>
      </c>
      <c r="AH121" s="17">
        <v>4.182670375732978</v>
      </c>
      <c r="AI121" s="17">
        <v>2.6471412861010153</v>
      </c>
      <c r="AJ121" s="17">
        <v>3.4403880325560241</v>
      </c>
      <c r="AK121" s="17">
        <v>2.5713285307655136</v>
      </c>
      <c r="AL121" s="17">
        <v>3.9140161989273907</v>
      </c>
      <c r="AM121" s="17">
        <v>2.269462738755228</v>
      </c>
      <c r="AN121" s="17">
        <v>2.3346632569230762E-2</v>
      </c>
      <c r="AO121" s="17">
        <v>2.3794872852509821</v>
      </c>
      <c r="AP121" s="17">
        <v>4.1884873685262658</v>
      </c>
      <c r="AQ121" s="17">
        <v>2.75388386009134</v>
      </c>
      <c r="AR121" s="17">
        <v>5.851074073758971</v>
      </c>
      <c r="AS121" s="17">
        <v>4.2344649281560596</v>
      </c>
      <c r="AT121" s="17">
        <v>2.0085953441283011</v>
      </c>
      <c r="AU121" s="17">
        <v>3.1845616176816578</v>
      </c>
      <c r="AV121" s="17">
        <v>4.9455269596380154</v>
      </c>
      <c r="AW121" s="17">
        <v>5.0576682095977565</v>
      </c>
      <c r="AX121" s="17">
        <v>3.8553464762280347</v>
      </c>
      <c r="AY121" s="17">
        <v>1.304323859502128</v>
      </c>
      <c r="AZ121" s="17">
        <v>1.9771204334645309</v>
      </c>
      <c r="BA121" s="17">
        <v>1.4945125060542646</v>
      </c>
      <c r="BB121" s="17">
        <v>2.6475283999476478</v>
      </c>
      <c r="BC121" s="17">
        <v>3.353782628540682</v>
      </c>
      <c r="BD121" s="17">
        <v>3.6074523844868516</v>
      </c>
      <c r="BE121" s="17">
        <v>105.34761016796257</v>
      </c>
      <c r="BF121" s="17">
        <v>3.6521326086900556</v>
      </c>
      <c r="BG121" s="17">
        <v>3.9183526448254122</v>
      </c>
      <c r="BH121" s="17">
        <v>4.6579864551170518</v>
      </c>
      <c r="BI121" s="17">
        <v>2.2303113822077507</v>
      </c>
      <c r="BJ121" s="17">
        <v>4.794738681402575</v>
      </c>
      <c r="BK121" s="17">
        <v>1.8630621393164355</v>
      </c>
      <c r="BL121" s="17">
        <v>23.33649546210032</v>
      </c>
      <c r="BM121" s="17">
        <v>3.2938339651162794E-2</v>
      </c>
      <c r="BN121" s="17">
        <v>0.2666411832242977</v>
      </c>
      <c r="BO121" s="17">
        <v>3.5972504966748158</v>
      </c>
      <c r="BP121" s="17">
        <v>4.2840579875616749</v>
      </c>
      <c r="BQ121" s="17">
        <v>5.0240787134067801</v>
      </c>
      <c r="BR121" s="17">
        <v>5.0112151388235819</v>
      </c>
      <c r="BS121" s="17">
        <v>4.0801700219308659</v>
      </c>
      <c r="BT121" s="17">
        <v>3.9286529315393115</v>
      </c>
      <c r="BU121" s="17">
        <v>3.500812415018415</v>
      </c>
      <c r="BV121" s="17">
        <v>7.5785684465172642E-2</v>
      </c>
      <c r="BW121" s="17">
        <v>5.8419147930804725</v>
      </c>
      <c r="BX121" s="17">
        <v>1.7384893178653393</v>
      </c>
      <c r="BY121" s="17">
        <v>5.3094929773800281</v>
      </c>
      <c r="BZ121" s="17">
        <v>2.1766485690603412</v>
      </c>
      <c r="CA121" s="17">
        <v>2.8722435797095383</v>
      </c>
      <c r="CB121" s="17">
        <v>2.3777294542208116</v>
      </c>
      <c r="CC121" s="17">
        <v>3.2487318325419059</v>
      </c>
      <c r="CD121" s="17">
        <v>4.6525336862413553</v>
      </c>
      <c r="CE121" s="17">
        <v>3.4724732191031702</v>
      </c>
      <c r="CF121" s="17">
        <v>3.0250882502397674</v>
      </c>
      <c r="CG121" s="17">
        <v>2.8450326426814696</v>
      </c>
      <c r="CH121" s="17">
        <v>2.8980693754409432</v>
      </c>
      <c r="CI121" s="17">
        <v>0.54360407605624184</v>
      </c>
      <c r="CJ121" s="17">
        <v>0.9761574608484711</v>
      </c>
      <c r="CK121" s="17">
        <v>3.2475979438590845</v>
      </c>
      <c r="CL121" s="17">
        <v>2.6316708905652324</v>
      </c>
      <c r="CM121" s="17">
        <v>2.6177955894398752</v>
      </c>
      <c r="CN121" s="17">
        <v>3.6577882153806924</v>
      </c>
      <c r="CO121" s="17">
        <v>3.1466680700019358</v>
      </c>
      <c r="CP121" s="17">
        <v>1.9934108311557417</v>
      </c>
      <c r="CQ121" s="17">
        <v>2.1063325689492709</v>
      </c>
      <c r="CR121" s="9">
        <v>2.1783184219574609</v>
      </c>
      <c r="CS121" s="9">
        <v>3.6372536413643473</v>
      </c>
      <c r="CT121" s="9">
        <v>3.1530142770767693</v>
      </c>
      <c r="CU121" s="9">
        <v>0</v>
      </c>
      <c r="CV121" s="30" t="s">
        <v>305</v>
      </c>
    </row>
    <row r="122" spans="1:100" x14ac:dyDescent="0.3">
      <c r="A122" s="66" t="s">
        <v>16</v>
      </c>
      <c r="B122" s="30" t="s">
        <v>255</v>
      </c>
      <c r="C122" s="17">
        <v>4.9170471126860562</v>
      </c>
      <c r="D122" s="17">
        <v>0.71415769900000003</v>
      </c>
      <c r="E122" s="17">
        <v>0.41241083343749996</v>
      </c>
      <c r="F122" s="17">
        <v>1.3021449393983406</v>
      </c>
      <c r="G122" s="17">
        <v>1.1574278474761153</v>
      </c>
      <c r="H122" s="17">
        <v>1.4189681675762809</v>
      </c>
      <c r="I122" s="17">
        <v>1.3983337569121417</v>
      </c>
      <c r="J122" s="17">
        <v>1.012809136265695</v>
      </c>
      <c r="K122" s="17">
        <v>1.1033540304841605</v>
      </c>
      <c r="L122" s="17">
        <v>2.4459350960494155</v>
      </c>
      <c r="M122" s="17">
        <v>1.3452477648086176</v>
      </c>
      <c r="N122" s="17">
        <v>0.62891632708354273</v>
      </c>
      <c r="O122" s="17">
        <v>0.42596365545454556</v>
      </c>
      <c r="P122" s="17">
        <v>0.44780891868421052</v>
      </c>
      <c r="Q122" s="17">
        <v>0.34212358833333334</v>
      </c>
      <c r="R122" s="17">
        <v>2.496755227208129</v>
      </c>
      <c r="S122" s="17">
        <v>0.92337730815857011</v>
      </c>
      <c r="T122" s="17">
        <v>2.8837744537657479</v>
      </c>
      <c r="U122" s="17">
        <v>1.271568767605586</v>
      </c>
      <c r="V122" s="17">
        <v>1.8844766557755062</v>
      </c>
      <c r="W122" s="17">
        <v>0.73073889722276686</v>
      </c>
      <c r="X122" s="17">
        <v>0.69900270025284561</v>
      </c>
      <c r="Y122" s="17">
        <v>1.1315729081180954</v>
      </c>
      <c r="Z122" s="17">
        <v>0.96220354564749266</v>
      </c>
      <c r="AA122" s="17">
        <v>8.251896804325348</v>
      </c>
      <c r="AB122" s="17">
        <v>0.54316270339999995</v>
      </c>
      <c r="AC122" s="17">
        <v>1.0476266711538462</v>
      </c>
      <c r="AD122" s="17">
        <v>0.6201452513636363</v>
      </c>
      <c r="AE122" s="17">
        <v>1.9307914516018494</v>
      </c>
      <c r="AF122" s="17">
        <v>1.1578412850635338</v>
      </c>
      <c r="AG122" s="17">
        <v>4.2003351676254477</v>
      </c>
      <c r="AH122" s="17">
        <v>0.96005738156444109</v>
      </c>
      <c r="AI122" s="17">
        <v>0.81824337243661904</v>
      </c>
      <c r="AJ122" s="17">
        <v>1.7232264095759395</v>
      </c>
      <c r="AK122" s="17">
        <v>0.47214549615159213</v>
      </c>
      <c r="AL122" s="17">
        <v>1.300465647134031</v>
      </c>
      <c r="AM122" s="17">
        <v>0.57263952788461536</v>
      </c>
      <c r="AN122" s="17">
        <v>0.7812387395</v>
      </c>
      <c r="AO122" s="17">
        <v>0.73665014583333333</v>
      </c>
      <c r="AP122" s="17">
        <v>0.48176539750000008</v>
      </c>
      <c r="AQ122" s="17">
        <v>1.0379733194308607</v>
      </c>
      <c r="AR122" s="17">
        <v>0.84500289121421546</v>
      </c>
      <c r="AS122" s="17">
        <v>1.0998115181770789</v>
      </c>
      <c r="AT122" s="17">
        <v>0.52984056533052215</v>
      </c>
      <c r="AU122" s="17">
        <v>0.58998245611608313</v>
      </c>
      <c r="AV122" s="17">
        <v>1.0604940256038222</v>
      </c>
      <c r="AW122" s="17">
        <v>0.83052946798351346</v>
      </c>
      <c r="AX122" s="17">
        <v>1.3410243155670634</v>
      </c>
      <c r="AY122" s="17">
        <v>0.80868079289131933</v>
      </c>
      <c r="AZ122" s="17">
        <v>0.59306672428571428</v>
      </c>
      <c r="BA122" s="17">
        <v>0.57152477888888886</v>
      </c>
      <c r="BB122" s="17">
        <v>1.0083536892580054</v>
      </c>
      <c r="BC122" s="17">
        <v>1.3204788746519058</v>
      </c>
      <c r="BD122" s="17">
        <v>1.2613896006567202</v>
      </c>
      <c r="BE122" s="17">
        <v>2.9518404317618385</v>
      </c>
      <c r="BF122" s="17">
        <v>0.68281525402535836</v>
      </c>
      <c r="BG122" s="17">
        <v>1.3123503467557704</v>
      </c>
      <c r="BH122" s="17">
        <v>1.1289185738753134</v>
      </c>
      <c r="BI122" s="17">
        <v>0.47044713166697827</v>
      </c>
      <c r="BJ122" s="17">
        <v>2.5882472323554602</v>
      </c>
      <c r="BK122" s="17">
        <v>0.95329438191413463</v>
      </c>
      <c r="BL122" s="17">
        <v>0.62418197673913045</v>
      </c>
      <c r="BM122" s="17">
        <v>0.63404266739130433</v>
      </c>
      <c r="BN122" s="17">
        <v>0.4587379456666667</v>
      </c>
      <c r="BO122" s="17">
        <v>0.95860358921345501</v>
      </c>
      <c r="BP122" s="17">
        <v>1.8378451011695274</v>
      </c>
      <c r="BQ122" s="17">
        <v>0.9859111359483661</v>
      </c>
      <c r="BR122" s="17">
        <v>0.6696389163704779</v>
      </c>
      <c r="BS122" s="17">
        <v>0.94391306482549453</v>
      </c>
      <c r="BT122" s="17">
        <v>0.99769798880333205</v>
      </c>
      <c r="BU122" s="17">
        <v>1.0277119636693905</v>
      </c>
      <c r="BV122" s="17">
        <v>0.40012089814285717</v>
      </c>
      <c r="BW122" s="17">
        <v>1.0968069930769231</v>
      </c>
      <c r="BX122" s="17">
        <v>2.0275009942857145</v>
      </c>
      <c r="BY122" s="17">
        <v>0.57908956442307691</v>
      </c>
      <c r="BZ122" s="17">
        <v>0.92618453524582123</v>
      </c>
      <c r="CA122" s="17">
        <v>1.2556256086161905</v>
      </c>
      <c r="CB122" s="17">
        <v>1.363657506566561</v>
      </c>
      <c r="CC122" s="17">
        <v>0.61458974948287748</v>
      </c>
      <c r="CD122" s="17">
        <v>0.71018296831224192</v>
      </c>
      <c r="CE122" s="17">
        <v>0.64228076802890344</v>
      </c>
      <c r="CF122" s="17">
        <v>1.2780262992140969</v>
      </c>
      <c r="CG122" s="17">
        <v>1.3274055490056664</v>
      </c>
      <c r="CH122" s="17">
        <v>1.3423361715225273</v>
      </c>
      <c r="CI122" s="17">
        <v>0.69968537921052631</v>
      </c>
      <c r="CJ122" s="17">
        <v>0.78361603441176464</v>
      </c>
      <c r="CK122" s="17">
        <v>0.78402968224999992</v>
      </c>
      <c r="CL122" s="17">
        <v>0.5668746754166667</v>
      </c>
      <c r="CM122" s="17">
        <v>1.03381174793129</v>
      </c>
      <c r="CN122" s="17">
        <v>0.99473444975161307</v>
      </c>
      <c r="CO122" s="17">
        <v>1.2980383711420398</v>
      </c>
      <c r="CP122" s="17">
        <v>0.81382025677202485</v>
      </c>
      <c r="CQ122" s="17">
        <v>1.5002416163029981</v>
      </c>
      <c r="CR122" s="9">
        <v>0.47298613436342102</v>
      </c>
      <c r="CS122" s="9">
        <v>2.587620622998215</v>
      </c>
      <c r="CT122" s="9">
        <v>1.1054402234815046</v>
      </c>
      <c r="CU122" s="9">
        <v>0.20619085196184816</v>
      </c>
      <c r="CV122" s="30" t="s">
        <v>363</v>
      </c>
    </row>
    <row r="123" spans="1:100" x14ac:dyDescent="0.3">
      <c r="A123" s="66" t="s">
        <v>141</v>
      </c>
      <c r="B123" s="30" t="s">
        <v>242</v>
      </c>
      <c r="C123" s="17">
        <v>0.42268245683333339</v>
      </c>
      <c r="D123" s="17">
        <v>0.48085602690909096</v>
      </c>
      <c r="E123" s="17">
        <v>0.81454001399999998</v>
      </c>
      <c r="F123" s="17">
        <v>1.4881656450266751</v>
      </c>
      <c r="G123" s="17">
        <v>1.5191240498124012</v>
      </c>
      <c r="H123" s="17">
        <v>1.8680692037788751</v>
      </c>
      <c r="I123" s="17">
        <v>1.6889678318781944</v>
      </c>
      <c r="J123" s="17">
        <v>2.9442126054235316</v>
      </c>
      <c r="K123" s="17">
        <v>2.1132788890321619</v>
      </c>
      <c r="L123" s="17">
        <v>5.1976120791050091</v>
      </c>
      <c r="M123" s="17">
        <v>7.3696181898211215</v>
      </c>
      <c r="N123" s="17">
        <v>1.6406512880440243</v>
      </c>
      <c r="O123" s="17">
        <v>1.0011412281609573</v>
      </c>
      <c r="P123" s="17">
        <v>3.1508662660000004</v>
      </c>
      <c r="Q123" s="17">
        <v>0.33257986825000002</v>
      </c>
      <c r="R123" s="17">
        <v>0.56243650133333334</v>
      </c>
      <c r="S123" s="17">
        <v>2.1536086607966656</v>
      </c>
      <c r="T123" s="17">
        <v>1.6861937005407697</v>
      </c>
      <c r="U123" s="17">
        <v>1.7090101598801575</v>
      </c>
      <c r="V123" s="17">
        <v>1.962700215071848</v>
      </c>
      <c r="W123" s="17">
        <v>2.0599877483613245</v>
      </c>
      <c r="X123" s="17">
        <v>2.1539920165400184</v>
      </c>
      <c r="Y123" s="17">
        <v>1.4283140553518616</v>
      </c>
      <c r="Z123" s="17">
        <v>4.9003951258012357</v>
      </c>
      <c r="AA123" s="17">
        <v>0.77989079333333333</v>
      </c>
      <c r="AB123" s="17">
        <v>0.41905626183333333</v>
      </c>
      <c r="AC123" s="17">
        <v>0.21014656125</v>
      </c>
      <c r="AD123" s="17">
        <v>0.63155291950000003</v>
      </c>
      <c r="AE123" s="17">
        <v>3.9443311082723502</v>
      </c>
      <c r="AF123" s="17">
        <v>1.1909224646367778</v>
      </c>
      <c r="AG123" s="17">
        <v>3.3857548458239566</v>
      </c>
      <c r="AH123" s="17">
        <v>1.9034181130147179</v>
      </c>
      <c r="AI123" s="17">
        <v>1.1802540766055474</v>
      </c>
      <c r="AJ123" s="17">
        <v>2.2640261870492395</v>
      </c>
      <c r="AK123" s="17">
        <v>0.8473696294568166</v>
      </c>
      <c r="AL123" s="17">
        <v>6.1107901913717377</v>
      </c>
      <c r="AM123" s="17">
        <v>0.30631325944444443</v>
      </c>
      <c r="AN123" s="17">
        <v>0.41330376485714287</v>
      </c>
      <c r="AO123" s="17">
        <v>0.37772355000000002</v>
      </c>
      <c r="AP123" s="17">
        <v>0.55505338622222222</v>
      </c>
      <c r="AQ123" s="17">
        <v>1.2809338332588602</v>
      </c>
      <c r="AR123" s="17">
        <v>2.6433423776444678</v>
      </c>
      <c r="AS123" s="17">
        <v>2.4534256943950226</v>
      </c>
      <c r="AT123" s="17">
        <v>0.4483266322027496</v>
      </c>
      <c r="AU123" s="17">
        <v>1.5621709381508464</v>
      </c>
      <c r="AV123" s="17">
        <v>1.5829432882174699</v>
      </c>
      <c r="AW123" s="17">
        <v>12.506916730395458</v>
      </c>
      <c r="AX123" s="17">
        <v>1.5086523550129465</v>
      </c>
      <c r="AY123" s="17">
        <v>0.34106237785714288</v>
      </c>
      <c r="AZ123" s="17">
        <v>1.0249294426666666</v>
      </c>
      <c r="BA123" s="17">
        <v>1.1429111111999999</v>
      </c>
      <c r="BB123" s="17">
        <v>0.69346429155989153</v>
      </c>
      <c r="BC123" s="17">
        <v>1.8486704245126682</v>
      </c>
      <c r="BD123" s="17">
        <v>1.0607139823704241</v>
      </c>
      <c r="BE123" s="17">
        <v>3.0160293112308811</v>
      </c>
      <c r="BF123" s="17">
        <v>2.1053470332448554</v>
      </c>
      <c r="BG123" s="17">
        <v>2.439115795990523</v>
      </c>
      <c r="BH123" s="17">
        <v>3.6783930198770629</v>
      </c>
      <c r="BI123" s="17">
        <v>0.80552184256890447</v>
      </c>
      <c r="BJ123" s="17">
        <v>1.2753682014505168</v>
      </c>
      <c r="BK123" s="17">
        <v>0.64061382464629846</v>
      </c>
      <c r="BL123" s="17">
        <v>0.35443078119999993</v>
      </c>
      <c r="BM123" s="17">
        <v>1.0800900039999999</v>
      </c>
      <c r="BN123" s="17">
        <v>0.56627454711111114</v>
      </c>
      <c r="BO123" s="17">
        <v>1.3943324934013894</v>
      </c>
      <c r="BP123" s="17">
        <v>3.6050038522940735</v>
      </c>
      <c r="BQ123" s="17">
        <v>4.5392991884289353</v>
      </c>
      <c r="BR123" s="17">
        <v>3.2660116239341952</v>
      </c>
      <c r="BS123" s="17">
        <v>1.553766361852666</v>
      </c>
      <c r="BT123" s="17">
        <v>2.1731772681647046</v>
      </c>
      <c r="BU123" s="17">
        <v>2.2511785870853322</v>
      </c>
      <c r="BV123" s="17">
        <v>0.27295390326315794</v>
      </c>
      <c r="BW123" s="17">
        <v>0.58669810355555552</v>
      </c>
      <c r="BX123" s="17">
        <v>0.65698092400000008</v>
      </c>
      <c r="BY123" s="17">
        <v>0.78410233843164978</v>
      </c>
      <c r="BZ123" s="17">
        <v>1.8167465883668035</v>
      </c>
      <c r="CA123" s="17">
        <v>1.1107457306989377</v>
      </c>
      <c r="CB123" s="17">
        <v>1.0732489635014602</v>
      </c>
      <c r="CC123" s="17">
        <v>1.690121811077913</v>
      </c>
      <c r="CD123" s="17">
        <v>4.6269496420343046</v>
      </c>
      <c r="CE123" s="17">
        <v>1.3886553157038704</v>
      </c>
      <c r="CF123" s="17">
        <v>1.6167032685058327</v>
      </c>
      <c r="CG123" s="17">
        <v>2.2358068211787354</v>
      </c>
      <c r="CH123" s="17">
        <v>2.0710329503490419</v>
      </c>
      <c r="CI123" s="17">
        <v>0.35334264943655713</v>
      </c>
      <c r="CJ123" s="17">
        <v>0.98665622840000011</v>
      </c>
      <c r="CK123" s="17">
        <v>29.614366496255968</v>
      </c>
      <c r="CL123" s="17">
        <v>0.91881612989561945</v>
      </c>
      <c r="CM123" s="17">
        <v>3.7033585312407062</v>
      </c>
      <c r="CN123" s="17">
        <v>2.4485771070808937</v>
      </c>
      <c r="CO123" s="17">
        <v>3.997581940111353</v>
      </c>
      <c r="CP123" s="17">
        <v>0.53075234137305982</v>
      </c>
      <c r="CQ123" s="17">
        <v>2.1572101672330688</v>
      </c>
      <c r="CR123" s="9">
        <v>2.3141157608033689</v>
      </c>
      <c r="CS123" s="9">
        <v>3.4915564899486768</v>
      </c>
      <c r="CT123" s="9">
        <v>1.7676791455014496</v>
      </c>
      <c r="CU123" s="9">
        <v>1.5978154022100455E-8</v>
      </c>
      <c r="CV123" s="30" t="s">
        <v>305</v>
      </c>
    </row>
    <row r="124" spans="1:100" x14ac:dyDescent="0.3">
      <c r="A124" s="66" t="s">
        <v>182</v>
      </c>
      <c r="B124" s="30" t="s">
        <v>249</v>
      </c>
      <c r="C124" s="17">
        <v>0.70475054185714292</v>
      </c>
      <c r="D124" s="17">
        <v>5.1445304039999993</v>
      </c>
      <c r="E124" s="17">
        <v>2.3766852329999999</v>
      </c>
      <c r="F124" s="17">
        <v>7.6534233172800423</v>
      </c>
      <c r="G124" s="17">
        <v>15.842293662329325</v>
      </c>
      <c r="H124" s="17">
        <v>2.6802732054218636</v>
      </c>
      <c r="I124" s="17">
        <v>8.060982833964113</v>
      </c>
      <c r="J124" s="17">
        <v>4.8363599065090561</v>
      </c>
      <c r="K124" s="17">
        <v>14.533426745624688</v>
      </c>
      <c r="L124" s="17">
        <v>32.918209834331719</v>
      </c>
      <c r="M124" s="17">
        <v>40.269699394379707</v>
      </c>
      <c r="N124" s="17">
        <v>2.714532131127386</v>
      </c>
      <c r="O124" s="17">
        <v>1.6876673579999999</v>
      </c>
      <c r="P124" s="17">
        <v>1</v>
      </c>
      <c r="Q124" s="17">
        <v>0.86258654299999993</v>
      </c>
      <c r="R124" s="17">
        <v>0.65256102529303373</v>
      </c>
      <c r="S124" s="17">
        <v>8.1077031935874491</v>
      </c>
      <c r="T124" s="17">
        <v>1.7623066106346235</v>
      </c>
      <c r="U124" s="17">
        <v>9.6508809028526539</v>
      </c>
      <c r="V124" s="17">
        <v>4.9067505376796205</v>
      </c>
      <c r="W124" s="17">
        <v>6.9095422392952726</v>
      </c>
      <c r="X124" s="17">
        <v>27.899325166613568</v>
      </c>
      <c r="Y124" s="17">
        <v>1.4116086278038866</v>
      </c>
      <c r="Z124" s="17">
        <v>6.8443535228132975</v>
      </c>
      <c r="AA124" s="17">
        <v>21.341112424979357</v>
      </c>
      <c r="AB124" s="17">
        <v>61.398364327639904</v>
      </c>
      <c r="AC124" s="17">
        <v>0.81756119250000003</v>
      </c>
      <c r="AD124" s="17">
        <v>0.54600323266666673</v>
      </c>
      <c r="AE124" s="17">
        <v>14.880885544845688</v>
      </c>
      <c r="AF124" s="17">
        <v>4.3306271441337367</v>
      </c>
      <c r="AG124" s="17">
        <v>8.1806042157548049</v>
      </c>
      <c r="AH124" s="17">
        <v>19.430726570358576</v>
      </c>
      <c r="AI124" s="17">
        <v>2.7820274662845041</v>
      </c>
      <c r="AJ124" s="17">
        <v>5.3110990252583665</v>
      </c>
      <c r="AK124" s="17">
        <v>2.6501069783992595</v>
      </c>
      <c r="AL124" s="17">
        <v>5.3801522337077259</v>
      </c>
      <c r="AM124" s="17">
        <v>0.44688424625000001</v>
      </c>
      <c r="AN124" s="17">
        <v>0.80396537742857144</v>
      </c>
      <c r="AO124" s="17">
        <v>18.649231598154582</v>
      </c>
      <c r="AP124" s="17">
        <v>2.4293229869999999</v>
      </c>
      <c r="AQ124" s="17">
        <v>5.0571933157232909</v>
      </c>
      <c r="AR124" s="17">
        <v>6.6692223804385087</v>
      </c>
      <c r="AS124" s="17">
        <v>5.4872316605824158</v>
      </c>
      <c r="AT124" s="17">
        <v>6.3580867839662671</v>
      </c>
      <c r="AU124" s="17">
        <v>5.6721682873334283</v>
      </c>
      <c r="AV124" s="17">
        <v>6.1056383974102406</v>
      </c>
      <c r="AW124" s="17">
        <v>2.9201171220747106</v>
      </c>
      <c r="AX124" s="17">
        <v>24.138437680207137</v>
      </c>
      <c r="AY124" s="17">
        <v>1.5480271949999997</v>
      </c>
      <c r="AZ124" s="17">
        <v>0.99685492399999998</v>
      </c>
      <c r="BA124" s="17">
        <v>2.7790121969999997</v>
      </c>
      <c r="BB124" s="17">
        <v>1.3621620012783582</v>
      </c>
      <c r="BC124" s="17">
        <v>4.8417558737236543</v>
      </c>
      <c r="BD124" s="17">
        <v>48.227129065108613</v>
      </c>
      <c r="BE124" s="17">
        <v>11.296390814231893</v>
      </c>
      <c r="BF124" s="17">
        <v>6.2157864791038602</v>
      </c>
      <c r="BG124" s="17">
        <v>3.3932405044221094</v>
      </c>
      <c r="BH124" s="17">
        <v>6.5334240037790199</v>
      </c>
      <c r="BI124" s="17">
        <v>2.5192300762694173</v>
      </c>
      <c r="BJ124" s="17">
        <v>29.971152734087156</v>
      </c>
      <c r="BK124" s="17">
        <v>3.7178480894651256</v>
      </c>
      <c r="BL124" s="17">
        <v>1.7236116689999998</v>
      </c>
      <c r="BM124" s="17">
        <v>0.58361363666666666</v>
      </c>
      <c r="BN124" s="17">
        <v>0.55076334733333332</v>
      </c>
      <c r="BO124" s="17">
        <v>10.922271198310888</v>
      </c>
      <c r="BP124" s="17">
        <v>5.9159037576107867</v>
      </c>
      <c r="BQ124" s="17">
        <v>23.04567280279306</v>
      </c>
      <c r="BR124" s="17">
        <v>11.768903955211153</v>
      </c>
      <c r="BS124" s="17">
        <v>5.9431563340864466</v>
      </c>
      <c r="BT124" s="17">
        <v>2.9803573963401657</v>
      </c>
      <c r="BU124" s="17">
        <v>5.2339902149733986</v>
      </c>
      <c r="BV124" s="17">
        <v>1.0088135225999999</v>
      </c>
      <c r="BW124" s="17">
        <v>2.567823609</v>
      </c>
      <c r="BX124" s="17">
        <v>1.703960336</v>
      </c>
      <c r="BY124" s="17">
        <v>5.0966651998057229</v>
      </c>
      <c r="BZ124" s="17">
        <v>6.4832917467207469</v>
      </c>
      <c r="CA124" s="17">
        <v>2.0305820389339955</v>
      </c>
      <c r="CB124" s="17">
        <v>1.6835277858846431</v>
      </c>
      <c r="CC124" s="17">
        <v>17.669455297632727</v>
      </c>
      <c r="CD124" s="17">
        <v>23.242351690218833</v>
      </c>
      <c r="CE124" s="17">
        <v>7.2004349703163646</v>
      </c>
      <c r="CF124" s="17">
        <v>10.844966024759621</v>
      </c>
      <c r="CG124" s="17">
        <v>12.248333020370467</v>
      </c>
      <c r="CH124" s="17">
        <v>11.812558309398236</v>
      </c>
      <c r="CI124" s="17">
        <v>0.79804387650000008</v>
      </c>
      <c r="CJ124" s="17">
        <v>2.1963542869090609</v>
      </c>
      <c r="CK124" s="17">
        <v>21.212537799284483</v>
      </c>
      <c r="CL124" s="17">
        <v>8.5756172123591199</v>
      </c>
      <c r="CM124" s="17">
        <v>5.3867033181683013</v>
      </c>
      <c r="CN124" s="17">
        <v>9.9692067931150703</v>
      </c>
      <c r="CO124" s="17">
        <v>5.9697223638996206</v>
      </c>
      <c r="CP124" s="17">
        <v>2.6030280271752266</v>
      </c>
      <c r="CQ124" s="17">
        <v>7.4423750769540904</v>
      </c>
      <c r="CR124" s="9">
        <v>2.648183023549123</v>
      </c>
      <c r="CS124" s="9">
        <v>8.7537928631938957</v>
      </c>
      <c r="CT124" s="9">
        <v>6.4011069401332579</v>
      </c>
      <c r="CU124" s="9">
        <v>0</v>
      </c>
      <c r="CV124" s="30" t="s">
        <v>305</v>
      </c>
    </row>
    <row r="125" spans="1:100" ht="16.2" thickBot="1" x14ac:dyDescent="0.35">
      <c r="A125" s="67" t="s">
        <v>72</v>
      </c>
      <c r="B125" s="31" t="s">
        <v>235</v>
      </c>
      <c r="C125" s="28">
        <v>12.539332777193776</v>
      </c>
      <c r="D125" s="28">
        <v>20.584909195031148</v>
      </c>
      <c r="E125" s="28">
        <v>2.941084582165605E-2</v>
      </c>
      <c r="F125" s="28">
        <v>3.4327280933773889</v>
      </c>
      <c r="G125" s="28">
        <v>2.8480527932277448</v>
      </c>
      <c r="H125" s="28">
        <v>3.971550661158961</v>
      </c>
      <c r="I125" s="28">
        <v>2.0561814355033321</v>
      </c>
      <c r="J125" s="28">
        <v>4.2847380484855062</v>
      </c>
      <c r="K125" s="28">
        <v>3.6937983942747019</v>
      </c>
      <c r="L125" s="28">
        <v>3.6597418384709437</v>
      </c>
      <c r="M125" s="28">
        <v>2.2976122283839269</v>
      </c>
      <c r="N125" s="28">
        <v>3.0146967417808961</v>
      </c>
      <c r="O125" s="28">
        <v>3.6163853426470605E-2</v>
      </c>
      <c r="P125" s="28">
        <v>3.2713881109890125E-2</v>
      </c>
      <c r="Q125" s="28">
        <v>3.5405529028169007E-2</v>
      </c>
      <c r="R125" s="28">
        <v>2.4032913527638197E-2</v>
      </c>
      <c r="S125" s="28">
        <v>1.8605363671851791</v>
      </c>
      <c r="T125" s="28">
        <v>1.4597235359734586</v>
      </c>
      <c r="U125" s="28">
        <v>2.3133941685168868</v>
      </c>
      <c r="V125" s="28">
        <v>2.8407503112882022</v>
      </c>
      <c r="W125" s="28">
        <v>1.354502178107464</v>
      </c>
      <c r="X125" s="28">
        <v>2.8478549910557107</v>
      </c>
      <c r="Y125" s="28">
        <v>1.7118578558137991</v>
      </c>
      <c r="Z125" s="28">
        <v>1.8838424960627937</v>
      </c>
      <c r="AA125" s="28">
        <v>0.12779109236514591</v>
      </c>
      <c r="AB125" s="28">
        <v>3.639705436500881</v>
      </c>
      <c r="AC125" s="28">
        <v>3.1767699300000007E-2</v>
      </c>
      <c r="AD125" s="28">
        <v>0.97925539391758631</v>
      </c>
      <c r="AE125" s="28">
        <v>4.8522838904935082</v>
      </c>
      <c r="AF125" s="28">
        <v>1.8694385733305439</v>
      </c>
      <c r="AG125" s="28">
        <v>45.869286593220728</v>
      </c>
      <c r="AH125" s="28">
        <v>3.9390180394332361</v>
      </c>
      <c r="AI125" s="28">
        <v>3.1869234825043153</v>
      </c>
      <c r="AJ125" s="28">
        <v>2.1366490331499173</v>
      </c>
      <c r="AK125" s="28">
        <v>3.9193153013874094</v>
      </c>
      <c r="AL125" s="28">
        <v>2.8184027108726664</v>
      </c>
      <c r="AM125" s="28">
        <v>1.7831492947362511</v>
      </c>
      <c r="AN125" s="28">
        <v>52.801990026927974</v>
      </c>
      <c r="AO125" s="28">
        <v>3.1409232165312981E-2</v>
      </c>
      <c r="AP125" s="28">
        <v>5.7624294243844663</v>
      </c>
      <c r="AQ125" s="28">
        <v>2.8175085806837288</v>
      </c>
      <c r="AR125" s="28">
        <v>2.130804534735057</v>
      </c>
      <c r="AS125" s="28">
        <v>3.0272107358261158</v>
      </c>
      <c r="AT125" s="28">
        <v>3.1408337358294909</v>
      </c>
      <c r="AU125" s="28">
        <v>3.2162342844282108</v>
      </c>
      <c r="AV125" s="28">
        <v>2.5843972052530138</v>
      </c>
      <c r="AW125" s="28">
        <v>4.3424033064114314</v>
      </c>
      <c r="AX125" s="28">
        <v>2.9870307497246307</v>
      </c>
      <c r="AY125" s="28">
        <v>1.0314806031777028</v>
      </c>
      <c r="AZ125" s="28">
        <v>1.3600996270477479</v>
      </c>
      <c r="BA125" s="28">
        <v>0.33534312028143543</v>
      </c>
      <c r="BB125" s="28">
        <v>1.9090265879011203</v>
      </c>
      <c r="BC125" s="28">
        <v>2.2741580619005042</v>
      </c>
      <c r="BD125" s="28">
        <v>1.8963811052208936</v>
      </c>
      <c r="BE125" s="28">
        <v>49.935355296541104</v>
      </c>
      <c r="BF125" s="28">
        <v>1.8298810662782394</v>
      </c>
      <c r="BG125" s="28">
        <v>1.4526888552915946</v>
      </c>
      <c r="BH125" s="28">
        <v>1.9316220454983555</v>
      </c>
      <c r="BI125" s="28">
        <v>2.7589123107984967</v>
      </c>
      <c r="BJ125" s="28">
        <v>3.1884205036262934</v>
      </c>
      <c r="BK125" s="28">
        <v>1.318197794328948</v>
      </c>
      <c r="BL125" s="28">
        <v>0.12724790982308512</v>
      </c>
      <c r="BM125" s="28">
        <v>4.9061418942307693E-2</v>
      </c>
      <c r="BN125" s="28">
        <v>8.7548831527272719E-2</v>
      </c>
      <c r="BO125" s="28">
        <v>2.2255691721599105</v>
      </c>
      <c r="BP125" s="28">
        <v>1.8608506324177634</v>
      </c>
      <c r="BQ125" s="28">
        <v>2.5659694071500176</v>
      </c>
      <c r="BR125" s="28">
        <v>1.6737411000132318</v>
      </c>
      <c r="BS125" s="28">
        <v>1.1912652200676903</v>
      </c>
      <c r="BT125" s="28">
        <v>1.7454407899862554</v>
      </c>
      <c r="BU125" s="28">
        <v>5.2447671337413562</v>
      </c>
      <c r="BV125" s="28">
        <v>4.7114334778846162E-2</v>
      </c>
      <c r="BW125" s="28">
        <v>7.9188139079365061E-2</v>
      </c>
      <c r="BX125" s="28">
        <v>0.44504196272050528</v>
      </c>
      <c r="BY125" s="28">
        <v>4.8916476159038673</v>
      </c>
      <c r="BZ125" s="28">
        <v>1.7432139417788324</v>
      </c>
      <c r="CA125" s="28">
        <v>2.2673900453110551</v>
      </c>
      <c r="CB125" s="28">
        <v>1.3000201562601219</v>
      </c>
      <c r="CC125" s="28">
        <v>1.3953695842851044</v>
      </c>
      <c r="CD125" s="28">
        <v>1.674336078085545</v>
      </c>
      <c r="CE125" s="28">
        <v>2.9541335917177522</v>
      </c>
      <c r="CF125" s="28">
        <v>2.8691223984400556</v>
      </c>
      <c r="CG125" s="28">
        <v>2.8318514314014411</v>
      </c>
      <c r="CH125" s="28">
        <v>2.9296486943479154</v>
      </c>
      <c r="CI125" s="28">
        <v>0.58350162292275498</v>
      </c>
      <c r="CJ125" s="28">
        <v>1.4642361912727064</v>
      </c>
      <c r="CK125" s="28">
        <v>0.22766810434732579</v>
      </c>
      <c r="CL125" s="28">
        <v>1.561987420822553</v>
      </c>
      <c r="CM125" s="28">
        <v>2.5982921887635322</v>
      </c>
      <c r="CN125" s="28">
        <v>1.38397836487181</v>
      </c>
      <c r="CO125" s="28">
        <v>1.611635990042922</v>
      </c>
      <c r="CP125" s="28">
        <v>2.1661980364078897</v>
      </c>
      <c r="CQ125" s="28">
        <v>1.5057572104805819</v>
      </c>
      <c r="CR125" s="28">
        <v>2.9540765045857804</v>
      </c>
      <c r="CS125" s="28">
        <v>4.9141724213755316</v>
      </c>
      <c r="CT125" s="28">
        <v>1.9395510757337635</v>
      </c>
      <c r="CU125" s="28">
        <v>1.0904906588837804E-7</v>
      </c>
      <c r="CV125" s="31" t="s">
        <v>305</v>
      </c>
    </row>
    <row r="126" spans="1:100" ht="16.2" thickBot="1" x14ac:dyDescent="0.35"/>
    <row r="127" spans="1:100" ht="16.2" thickBot="1" x14ac:dyDescent="0.35">
      <c r="A127" s="110" t="s">
        <v>2</v>
      </c>
      <c r="B127" s="71"/>
      <c r="C127" s="72"/>
      <c r="D127" s="73"/>
    </row>
    <row r="128" spans="1:100" ht="141" thickBot="1" x14ac:dyDescent="0.35">
      <c r="A128" s="74" t="s">
        <v>261</v>
      </c>
      <c r="B128" s="75" t="s">
        <v>349</v>
      </c>
      <c r="C128" s="111" t="s">
        <v>357</v>
      </c>
      <c r="D128" s="76" t="s">
        <v>351</v>
      </c>
    </row>
    <row r="129" spans="1:4" x14ac:dyDescent="0.3">
      <c r="A129" s="66" t="s">
        <v>107</v>
      </c>
      <c r="B129" s="30" t="s">
        <v>240</v>
      </c>
      <c r="C129" s="17">
        <v>0.29978181298543255</v>
      </c>
      <c r="D129" s="30" t="s">
        <v>306</v>
      </c>
    </row>
    <row r="130" spans="1:4" x14ac:dyDescent="0.3">
      <c r="A130" s="66" t="s">
        <v>135</v>
      </c>
      <c r="B130" s="30" t="s">
        <v>242</v>
      </c>
      <c r="C130" s="17">
        <v>220.57028819804879</v>
      </c>
      <c r="D130" s="30" t="s">
        <v>305</v>
      </c>
    </row>
    <row r="131" spans="1:4" x14ac:dyDescent="0.3">
      <c r="A131" s="66" t="s">
        <v>178</v>
      </c>
      <c r="B131" s="30" t="s">
        <v>249</v>
      </c>
      <c r="C131" s="17">
        <v>109.58823955495474</v>
      </c>
      <c r="D131" s="30" t="s">
        <v>305</v>
      </c>
    </row>
    <row r="132" spans="1:4" x14ac:dyDescent="0.3">
      <c r="A132" s="66" t="s">
        <v>105</v>
      </c>
      <c r="B132" s="30" t="s">
        <v>240</v>
      </c>
      <c r="C132" s="17">
        <v>4.7912187404789428</v>
      </c>
      <c r="D132" s="30" t="s">
        <v>305</v>
      </c>
    </row>
    <row r="133" spans="1:4" x14ac:dyDescent="0.3">
      <c r="A133" s="66" t="s">
        <v>121</v>
      </c>
      <c r="B133" s="30" t="s">
        <v>241</v>
      </c>
      <c r="C133" s="17">
        <v>49.305996492928756</v>
      </c>
      <c r="D133" s="30" t="s">
        <v>305</v>
      </c>
    </row>
    <row r="134" spans="1:4" x14ac:dyDescent="0.3">
      <c r="A134" s="66" t="s">
        <v>124</v>
      </c>
      <c r="B134" s="30" t="s">
        <v>241</v>
      </c>
      <c r="C134" s="17">
        <v>135.73799869720509</v>
      </c>
      <c r="D134" s="30" t="s">
        <v>305</v>
      </c>
    </row>
    <row r="135" spans="1:4" x14ac:dyDescent="0.3">
      <c r="A135" s="66" t="s">
        <v>128</v>
      </c>
      <c r="B135" s="30" t="s">
        <v>241</v>
      </c>
      <c r="C135" s="17">
        <v>165.7637236965702</v>
      </c>
      <c r="D135" s="30" t="s">
        <v>305</v>
      </c>
    </row>
    <row r="136" spans="1:4" x14ac:dyDescent="0.3">
      <c r="A136" s="66" t="s">
        <v>47</v>
      </c>
      <c r="B136" s="30" t="s">
        <v>231</v>
      </c>
      <c r="C136" s="17">
        <v>99.405689827714639</v>
      </c>
      <c r="D136" s="30" t="s">
        <v>305</v>
      </c>
    </row>
    <row r="137" spans="1:4" ht="16.2" thickBot="1" x14ac:dyDescent="0.35">
      <c r="A137" s="66" t="s">
        <v>49</v>
      </c>
      <c r="B137" s="30" t="s">
        <v>231</v>
      </c>
      <c r="C137" s="17">
        <v>30.945119204561248</v>
      </c>
      <c r="D137" s="30" t="s">
        <v>305</v>
      </c>
    </row>
    <row r="138" spans="1:4" ht="16.2" thickBot="1" x14ac:dyDescent="0.35">
      <c r="A138" s="79" t="s">
        <v>140</v>
      </c>
      <c r="B138" s="80" t="s">
        <v>242</v>
      </c>
      <c r="C138" s="81">
        <v>23.167927848982597</v>
      </c>
      <c r="D138" s="80" t="s">
        <v>305</v>
      </c>
    </row>
    <row r="139" spans="1:4" ht="16.2" thickBot="1" x14ac:dyDescent="0.35">
      <c r="A139" s="66" t="s">
        <v>407</v>
      </c>
      <c r="B139" s="30" t="s">
        <v>249</v>
      </c>
      <c r="C139" s="17">
        <v>6.9224755615724929</v>
      </c>
      <c r="D139" s="30" t="s">
        <v>305</v>
      </c>
    </row>
    <row r="140" spans="1:4" ht="16.2" thickBot="1" x14ac:dyDescent="0.35">
      <c r="A140" s="79" t="s">
        <v>185</v>
      </c>
      <c r="B140" s="80" t="s">
        <v>249</v>
      </c>
      <c r="C140" s="81">
        <v>26.225558824803393</v>
      </c>
      <c r="D140" s="80" t="s">
        <v>305</v>
      </c>
    </row>
    <row r="141" spans="1:4" x14ac:dyDescent="0.3">
      <c r="A141" s="66" t="s">
        <v>88</v>
      </c>
      <c r="B141" s="30" t="s">
        <v>238</v>
      </c>
      <c r="C141" s="17">
        <v>17.422613601741613</v>
      </c>
      <c r="D141" s="30" t="s">
        <v>305</v>
      </c>
    </row>
    <row r="142" spans="1:4" x14ac:dyDescent="0.3">
      <c r="A142" s="66" t="s">
        <v>138</v>
      </c>
      <c r="B142" s="30" t="s">
        <v>242</v>
      </c>
      <c r="C142" s="17">
        <v>38.018254710951922</v>
      </c>
      <c r="D142" s="30" t="s">
        <v>305</v>
      </c>
    </row>
    <row r="143" spans="1:4" x14ac:dyDescent="0.3">
      <c r="A143" s="66" t="s">
        <v>131</v>
      </c>
      <c r="B143" s="30" t="s">
        <v>241</v>
      </c>
      <c r="C143" s="17">
        <v>152.99958511262759</v>
      </c>
      <c r="D143" s="30" t="s">
        <v>305</v>
      </c>
    </row>
    <row r="144" spans="1:4" x14ac:dyDescent="0.3">
      <c r="A144" s="66" t="s">
        <v>174</v>
      </c>
      <c r="B144" s="30" t="s">
        <v>248</v>
      </c>
      <c r="C144" s="17">
        <v>2.4448276102887045</v>
      </c>
      <c r="D144" s="30" t="s">
        <v>305</v>
      </c>
    </row>
    <row r="145" spans="1:4" x14ac:dyDescent="0.3">
      <c r="A145" s="66" t="s">
        <v>39</v>
      </c>
      <c r="B145" s="30" t="s">
        <v>231</v>
      </c>
      <c r="C145" s="17">
        <v>478.25074336780716</v>
      </c>
      <c r="D145" s="30" t="s">
        <v>305</v>
      </c>
    </row>
    <row r="146" spans="1:4" x14ac:dyDescent="0.3">
      <c r="A146" s="66" t="s">
        <v>16</v>
      </c>
      <c r="B146" s="30" t="s">
        <v>255</v>
      </c>
      <c r="C146" s="17">
        <v>2.1992479464493506</v>
      </c>
      <c r="D146" s="30" t="s">
        <v>305</v>
      </c>
    </row>
    <row r="147" spans="1:4" x14ac:dyDescent="0.3">
      <c r="A147" s="66" t="s">
        <v>141</v>
      </c>
      <c r="B147" s="30" t="s">
        <v>242</v>
      </c>
      <c r="C147" s="17">
        <v>4.6460302937977636</v>
      </c>
      <c r="D147" s="30" t="s">
        <v>305</v>
      </c>
    </row>
    <row r="148" spans="1:4" x14ac:dyDescent="0.3">
      <c r="A148" s="66" t="s">
        <v>182</v>
      </c>
      <c r="B148" s="30" t="s">
        <v>249</v>
      </c>
      <c r="C148" s="17">
        <v>4.4282476237759925</v>
      </c>
      <c r="D148" s="30" t="s">
        <v>305</v>
      </c>
    </row>
    <row r="149" spans="1:4" x14ac:dyDescent="0.3">
      <c r="A149" s="66" t="s">
        <v>72</v>
      </c>
      <c r="B149" s="30" t="s">
        <v>235</v>
      </c>
      <c r="C149" s="17">
        <v>3.6290097735672742</v>
      </c>
      <c r="D149" s="30" t="s">
        <v>305</v>
      </c>
    </row>
  </sheetData>
  <sortState ref="A126:J146">
    <sortCondition ref="A126:A146"/>
  </sortState>
  <mergeCells count="22">
    <mergeCell ref="CT103:CU103"/>
    <mergeCell ref="C103:CS103"/>
    <mergeCell ref="CV103:CV104"/>
    <mergeCell ref="A4:A5"/>
    <mergeCell ref="B4:B5"/>
    <mergeCell ref="C4:D4"/>
    <mergeCell ref="E4:F4"/>
    <mergeCell ref="I29:J29"/>
    <mergeCell ref="K29:L29"/>
    <mergeCell ref="M29:N29"/>
    <mergeCell ref="O29:P29"/>
    <mergeCell ref="A29:A30"/>
    <mergeCell ref="B29:B30"/>
    <mergeCell ref="C29:D29"/>
    <mergeCell ref="E29:F29"/>
    <mergeCell ref="G29:H29"/>
    <mergeCell ref="B3:F3"/>
    <mergeCell ref="C53:M53"/>
    <mergeCell ref="B77:G77"/>
    <mergeCell ref="C78:F78"/>
    <mergeCell ref="N53:O53"/>
    <mergeCell ref="C28:P28"/>
  </mergeCells>
  <conditionalFormatting sqref="A56:B75">
    <cfRule type="cellIs" dxfId="48" priority="89" operator="equal">
      <formula>0</formula>
    </cfRule>
  </conditionalFormatting>
  <conditionalFormatting sqref="P56:P75">
    <cfRule type="containsText" dxfId="47" priority="82" operator="containsText" text="U">
      <formula>NOT(ISERROR(SEARCH("U",P56)))</formula>
    </cfRule>
    <cfRule type="containsText" dxfId="46" priority="83" operator="containsText" text="D">
      <formula>NOT(ISERROR(SEARCH("D",P56)))</formula>
    </cfRule>
    <cfRule type="containsText" dxfId="45" priority="84" operator="containsText" text="D">
      <formula>NOT(ISERROR(SEARCH("D",P56)))</formula>
    </cfRule>
  </conditionalFormatting>
  <conditionalFormatting sqref="P56:P75">
    <cfRule type="duplicateValues" dxfId="44" priority="85"/>
  </conditionalFormatting>
  <conditionalFormatting sqref="G80:G99">
    <cfRule type="containsText" dxfId="43" priority="78" operator="containsText" text="U">
      <formula>NOT(ISERROR(SEARCH("U",G80)))</formula>
    </cfRule>
    <cfRule type="containsText" dxfId="42" priority="79" operator="containsText" text="D">
      <formula>NOT(ISERROR(SEARCH("D",G80)))</formula>
    </cfRule>
    <cfRule type="containsText" dxfId="41" priority="80" operator="containsText" text="D">
      <formula>NOT(ISERROR(SEARCH("D",G80)))</formula>
    </cfRule>
  </conditionalFormatting>
  <conditionalFormatting sqref="G80:G99">
    <cfRule type="duplicateValues" dxfId="40" priority="81"/>
  </conditionalFormatting>
  <conditionalFormatting sqref="G3:G5 G7:G20 E27 G22:G26">
    <cfRule type="cellIs" dxfId="39" priority="76" operator="equal">
      <formula>"down"</formula>
    </cfRule>
    <cfRule type="cellIs" dxfId="38" priority="77" operator="equal">
      <formula>"up"</formula>
    </cfRule>
  </conditionalFormatting>
  <conditionalFormatting sqref="CV105 CV107:CV125">
    <cfRule type="cellIs" dxfId="37" priority="74" operator="equal">
      <formula>"Down"</formula>
    </cfRule>
    <cfRule type="cellIs" dxfId="36" priority="75" operator="equal">
      <formula>"Up"</formula>
    </cfRule>
  </conditionalFormatting>
  <conditionalFormatting sqref="C127:C128">
    <cfRule type="duplicateValues" dxfId="35" priority="73"/>
  </conditionalFormatting>
  <conditionalFormatting sqref="D127">
    <cfRule type="containsText" dxfId="34" priority="69" operator="containsText" text="U">
      <formula>NOT(ISERROR(SEARCH("U",D127)))</formula>
    </cfRule>
    <cfRule type="containsText" dxfId="33" priority="70" operator="containsText" text="D">
      <formula>NOT(ISERROR(SEARCH("D",D127)))</formula>
    </cfRule>
    <cfRule type="containsText" dxfId="32" priority="71" operator="containsText" text="D">
      <formula>NOT(ISERROR(SEARCH("D",D127)))</formula>
    </cfRule>
  </conditionalFormatting>
  <conditionalFormatting sqref="A127:A128">
    <cfRule type="duplicateValues" dxfId="31" priority="72"/>
  </conditionalFormatting>
  <conditionalFormatting sqref="D128">
    <cfRule type="duplicateValues" dxfId="30" priority="68"/>
  </conditionalFormatting>
  <conditionalFormatting sqref="D127:D128 D130:D148">
    <cfRule type="cellIs" dxfId="29" priority="66" operator="equal">
      <formula>"down"</formula>
    </cfRule>
    <cfRule type="cellIs" dxfId="28" priority="67" operator="equal">
      <formula>"up"</formula>
    </cfRule>
  </conditionalFormatting>
  <conditionalFormatting sqref="D130:D148">
    <cfRule type="cellIs" dxfId="27" priority="64" operator="lessThan">
      <formula>0.5</formula>
    </cfRule>
    <cfRule type="cellIs" dxfId="26" priority="65" operator="greaterThan">
      <formula>2</formula>
    </cfRule>
  </conditionalFormatting>
  <conditionalFormatting sqref="D129">
    <cfRule type="cellIs" dxfId="25" priority="57" operator="equal">
      <formula>"down"</formula>
    </cfRule>
    <cfRule type="cellIs" dxfId="24" priority="58" operator="equal">
      <formula>"up"</formula>
    </cfRule>
  </conditionalFormatting>
  <conditionalFormatting sqref="CV106">
    <cfRule type="cellIs" dxfId="23" priority="47" operator="equal">
      <formula>"Down"</formula>
    </cfRule>
    <cfRule type="cellIs" dxfId="22" priority="48" operator="equal">
      <formula>"Up"</formula>
    </cfRule>
  </conditionalFormatting>
  <conditionalFormatting sqref="G6">
    <cfRule type="cellIs" dxfId="21" priority="41" operator="equal">
      <formula>"down"</formula>
    </cfRule>
    <cfRule type="cellIs" dxfId="20" priority="42" operator="equal">
      <formula>"up"</formula>
    </cfRule>
  </conditionalFormatting>
  <conditionalFormatting sqref="G100">
    <cfRule type="containsText" dxfId="19" priority="37" operator="containsText" text="U">
      <formula>NOT(ISERROR(SEARCH("U",G100)))</formula>
    </cfRule>
    <cfRule type="containsText" dxfId="18" priority="38" operator="containsText" text="D">
      <formula>NOT(ISERROR(SEARCH("D",G100)))</formula>
    </cfRule>
    <cfRule type="containsText" dxfId="17" priority="39" operator="containsText" text="D">
      <formula>NOT(ISERROR(SEARCH("D",G100)))</formula>
    </cfRule>
  </conditionalFormatting>
  <conditionalFormatting sqref="G100">
    <cfRule type="duplicateValues" dxfId="16" priority="40"/>
  </conditionalFormatting>
  <conditionalFormatting sqref="A55:B55">
    <cfRule type="cellIs" dxfId="15" priority="36" operator="equal">
      <formula>0</formula>
    </cfRule>
  </conditionalFormatting>
  <conditionalFormatting sqref="P55">
    <cfRule type="containsText" dxfId="14" priority="32" operator="containsText" text="U">
      <formula>NOT(ISERROR(SEARCH("U",P55)))</formula>
    </cfRule>
    <cfRule type="containsText" dxfId="13" priority="33" operator="containsText" text="D">
      <formula>NOT(ISERROR(SEARCH("D",P55)))</formula>
    </cfRule>
    <cfRule type="containsText" dxfId="12" priority="34" operator="containsText" text="D">
      <formula>NOT(ISERROR(SEARCH("D",P55)))</formula>
    </cfRule>
  </conditionalFormatting>
  <conditionalFormatting sqref="P55">
    <cfRule type="duplicateValues" dxfId="11" priority="35"/>
  </conditionalFormatting>
  <conditionalFormatting sqref="G21">
    <cfRule type="cellIs" dxfId="10" priority="30" operator="equal">
      <formula>"down"</formula>
    </cfRule>
    <cfRule type="cellIs" dxfId="9" priority="31" operator="equal">
      <formula>"up"</formula>
    </cfRule>
  </conditionalFormatting>
  <conditionalFormatting sqref="D149">
    <cfRule type="cellIs" dxfId="8" priority="28" operator="equal">
      <formula>"down"</formula>
    </cfRule>
    <cfRule type="cellIs" dxfId="7" priority="29" operator="equal">
      <formula>"up"</formula>
    </cfRule>
  </conditionalFormatting>
  <conditionalFormatting sqref="D149">
    <cfRule type="cellIs" dxfId="6" priority="26" operator="lessThan">
      <formula>0.5</formula>
    </cfRule>
    <cfRule type="cellIs" dxfId="5" priority="27" operator="greaterThan">
      <formula>2</formula>
    </cfRule>
  </conditionalFormatting>
  <conditionalFormatting sqref="Q29:Q30">
    <cfRule type="duplicateValues" dxfId="4" priority="12"/>
  </conditionalFormatting>
  <conditionalFormatting sqref="A28">
    <cfRule type="duplicateValues" dxfId="3" priority="11"/>
  </conditionalFormatting>
  <conditionalFormatting sqref="A28:A29">
    <cfRule type="duplicateValues" dxfId="2" priority="10"/>
  </conditionalFormatting>
  <conditionalFormatting sqref="A29">
    <cfRule type="duplicateValues" dxfId="1" priority="13"/>
  </conditionalFormatting>
  <conditionalFormatting sqref="Q28">
    <cfRule type="duplicateValues" dxfId="0" priority="1"/>
  </conditionalFormatting>
  <pageMargins left="0.7" right="0.7" top="0.75" bottom="0.75" header="0.3" footer="0.3"/>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Bioprojects</vt:lpstr>
      <vt:lpstr>Gene Expression Methodolgy</vt:lpstr>
      <vt:lpstr>PRJNA544432</vt:lpstr>
      <vt:lpstr>PRJNA574764</vt:lpstr>
      <vt:lpstr>PRJNA210431</vt:lpstr>
      <vt:lpstr>PRJNA318321</vt:lpstr>
      <vt:lpstr>PRJNA478334</vt:lpstr>
      <vt:lpstr>PRJNA324419</vt:lpstr>
      <vt:lpstr>21 Common</vt:lpstr>
      <vt:lpstr>Common DEGs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2022-03-30T16:50:51Z</dcterms:modified>
</cp:coreProperties>
</file>