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iegere17\ucloud\Documents\Papers\AQP\fIGURES\Figures\Suppplementary Files\"/>
    </mc:Choice>
  </mc:AlternateContent>
  <bookViews>
    <workbookView xWindow="0" yWindow="0" windowWidth="28800" windowHeight="12330" activeTab="4"/>
  </bookViews>
  <sheets>
    <sheet name="Raw Counts" sheetId="1" r:id="rId1"/>
    <sheet name="Formatted" sheetId="2" r:id="rId2"/>
    <sheet name="Formatted %" sheetId="6" r:id="rId3"/>
    <sheet name="Total Cell Vol" sheetId="4" r:id="rId4"/>
    <sheet name="Stats code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E3" i="4"/>
  <c r="F3" i="4"/>
  <c r="F39" i="4" s="1"/>
  <c r="B4" i="4"/>
  <c r="E4" i="4"/>
  <c r="E39" i="4" s="1"/>
  <c r="F4" i="4"/>
  <c r="B5" i="4"/>
  <c r="B40" i="4" s="1"/>
  <c r="E5" i="4"/>
  <c r="E40" i="4" s="1"/>
  <c r="F5" i="4"/>
  <c r="B6" i="4"/>
  <c r="E6" i="4"/>
  <c r="F6" i="4"/>
  <c r="B7" i="4"/>
  <c r="E7" i="4"/>
  <c r="F7" i="4"/>
  <c r="B8" i="4"/>
  <c r="E8" i="4"/>
  <c r="F8" i="4"/>
  <c r="B9" i="4"/>
  <c r="E9" i="4"/>
  <c r="F9" i="4"/>
  <c r="B10" i="4"/>
  <c r="E10" i="4"/>
  <c r="F10" i="4"/>
  <c r="B11" i="4"/>
  <c r="E11" i="4"/>
  <c r="F11" i="4"/>
  <c r="B12" i="4"/>
  <c r="E12" i="4"/>
  <c r="F12" i="4"/>
  <c r="B13" i="4"/>
  <c r="E13" i="4"/>
  <c r="F13" i="4"/>
  <c r="B14" i="4"/>
  <c r="E14" i="4"/>
  <c r="F14" i="4"/>
  <c r="B15" i="4"/>
  <c r="E15" i="4"/>
  <c r="F15" i="4"/>
  <c r="B16" i="4"/>
  <c r="F16" i="4"/>
  <c r="B17" i="4"/>
  <c r="F17" i="4"/>
  <c r="B18" i="4"/>
  <c r="F18" i="4"/>
  <c r="B19" i="4"/>
  <c r="F19" i="4"/>
  <c r="B20" i="4"/>
  <c r="F20" i="4"/>
  <c r="B21" i="4"/>
  <c r="F21" i="4"/>
  <c r="B22" i="4"/>
  <c r="F22" i="4"/>
  <c r="B23" i="4"/>
  <c r="F23" i="4"/>
  <c r="B24" i="4"/>
  <c r="F24" i="4"/>
  <c r="B25" i="4"/>
  <c r="F25" i="4"/>
  <c r="F26" i="4"/>
  <c r="F27" i="4"/>
  <c r="F28" i="4"/>
  <c r="F29" i="4"/>
  <c r="F30" i="4"/>
  <c r="F31" i="4"/>
  <c r="F32" i="4"/>
  <c r="F33" i="4"/>
  <c r="F34" i="4"/>
  <c r="F35" i="4"/>
  <c r="C39" i="4"/>
  <c r="D39" i="4"/>
  <c r="C40" i="4"/>
  <c r="D40" i="4"/>
  <c r="F40" i="4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2" i="2"/>
  <c r="K62" i="1"/>
  <c r="L62" i="1"/>
  <c r="K63" i="1"/>
  <c r="L63" i="1"/>
  <c r="J63" i="1"/>
  <c r="J62" i="1"/>
  <c r="B39" i="4" l="1"/>
  <c r="P51" i="1"/>
  <c r="O51" i="1"/>
  <c r="N51" i="1"/>
  <c r="P50" i="1"/>
  <c r="O50" i="1"/>
  <c r="N50" i="1"/>
  <c r="H54" i="1"/>
  <c r="H53" i="1"/>
  <c r="F45" i="1"/>
  <c r="F44" i="1"/>
  <c r="D41" i="1"/>
  <c r="D40" i="1"/>
  <c r="C41" i="1"/>
  <c r="B41" i="1"/>
  <c r="C40" i="1"/>
  <c r="B40" i="1"/>
  <c r="H9" i="1"/>
  <c r="G9" i="1"/>
  <c r="F9" i="1"/>
  <c r="E9" i="1"/>
  <c r="D9" i="1"/>
  <c r="C9" i="1"/>
  <c r="H11" i="1" l="1"/>
  <c r="H13" i="1"/>
  <c r="H12" i="1"/>
  <c r="E11" i="1"/>
  <c r="E13" i="1"/>
  <c r="E12" i="1"/>
  <c r="G11" i="1"/>
  <c r="G13" i="1"/>
  <c r="G12" i="1"/>
  <c r="F11" i="1"/>
  <c r="F13" i="1"/>
  <c r="F12" i="1"/>
  <c r="C11" i="1"/>
  <c r="C10" i="1"/>
  <c r="C13" i="1"/>
  <c r="C12" i="1"/>
  <c r="D11" i="1"/>
  <c r="D13" i="1"/>
  <c r="D12" i="1"/>
  <c r="D10" i="1"/>
  <c r="E10" i="1"/>
  <c r="F10" i="1"/>
  <c r="G10" i="1"/>
  <c r="H10" i="1"/>
</calcChain>
</file>

<file path=xl/sharedStrings.xml><?xml version="1.0" encoding="utf-8"?>
<sst xmlns="http://schemas.openxmlformats.org/spreadsheetml/2006/main" count="376" uniqueCount="162">
  <si>
    <t>CELL NUMBER</t>
  </si>
  <si>
    <t>Control</t>
  </si>
  <si>
    <t>Treatment</t>
  </si>
  <si>
    <t>1 cell</t>
  </si>
  <si>
    <t>2 cells</t>
  </si>
  <si>
    <t>4 cells</t>
  </si>
  <si>
    <t>n =</t>
  </si>
  <si>
    <t>% 1 cell</t>
  </si>
  <si>
    <t>% 2 cells</t>
  </si>
  <si>
    <t>% 4 cells</t>
  </si>
  <si>
    <t>T 1h  S 2h</t>
  </si>
  <si>
    <t>AB</t>
  </si>
  <si>
    <t>CD</t>
  </si>
  <si>
    <t>Cell Vol</t>
  </si>
  <si>
    <t>Control S 1.5h</t>
  </si>
  <si>
    <t>Cavity</t>
  </si>
  <si>
    <t>T45 S 1.5h</t>
  </si>
  <si>
    <t>Cell</t>
  </si>
  <si>
    <t>T45 S 2h</t>
  </si>
  <si>
    <t>n</t>
  </si>
  <si>
    <t>Total Vol.</t>
  </si>
  <si>
    <t>T 1h  S 1.5h</t>
  </si>
  <si>
    <t>Average</t>
  </si>
  <si>
    <t>Strd-Deviation</t>
  </si>
  <si>
    <t>Control 1.5h</t>
  </si>
  <si>
    <t>3 cell</t>
  </si>
  <si>
    <t>% 3 cells</t>
  </si>
  <si>
    <t>Total Cell Volume</t>
  </si>
  <si>
    <t>T1h  S: 2h</t>
  </si>
  <si>
    <t xml:space="preserve"> T1h  S: 1.5h</t>
  </si>
  <si>
    <t>T45min  S: 2h</t>
  </si>
  <si>
    <t>T45min S: 1.5h</t>
  </si>
  <si>
    <t>C S: 2h</t>
  </si>
  <si>
    <t>C S: 1,5h</t>
  </si>
  <si>
    <t>Embryo</t>
  </si>
  <si>
    <t>Control 1,5h</t>
  </si>
  <si>
    <t>Control 2h</t>
  </si>
  <si>
    <t>T (45min) 1.5h</t>
  </si>
  <si>
    <t>T (45min) 2h</t>
  </si>
  <si>
    <t xml:space="preserve"> T (1h) 1.5h</t>
  </si>
  <si>
    <t>T (1h) 2h</t>
  </si>
  <si>
    <t xml:space="preserve">  </t>
  </si>
  <si>
    <t>---</t>
  </si>
  <si>
    <t>title: "AQP plots"</t>
  </si>
  <si>
    <t>output: html_document</t>
  </si>
  <si>
    <t>```{r setup, include=FALSE}</t>
  </si>
  <si>
    <t>knitr::opts_chunk$set(echo = TRUE)</t>
  </si>
  <si>
    <t>```</t>
  </si>
  <si>
    <t>```{r}</t>
  </si>
  <si>
    <t>library(readr)</t>
  </si>
  <si>
    <t>library(tidyr)</t>
  </si>
  <si>
    <t>library(ggplot2)</t>
  </si>
  <si>
    <t>library(gridExtra)</t>
  </si>
  <si>
    <t>library(reshape2)</t>
  </si>
  <si>
    <t>library(scales)</t>
  </si>
  <si>
    <t>library(grid)</t>
  </si>
  <si>
    <t>library(stringr)</t>
  </si>
  <si>
    <t>library(ggpubr)</t>
  </si>
  <si>
    <t>library(cowplot)</t>
  </si>
  <si>
    <t>library(RColorBrewer)</t>
  </si>
  <si>
    <t>df_cell_nb &lt;- readr::read_delim('Cells_percentages.tsv', delim = '\t')</t>
  </si>
  <si>
    <t>add a column called "percentage_of_cells" in df_cells_nb that counts the percentages for each Treatment/fixation time combination</t>
  </si>
  <si>
    <t>Transform Fixation time and treatment time into factors, set up the levels to have them ordered</t>
  </si>
  <si>
    <t xml:space="preserve">df_cell_nb &lt;- df_cell_nb %&gt;% </t>
  </si>
  <si>
    <t xml:space="preserve">                      dplyr::group_by(stage, Treatment_time) %&gt;%</t>
  </si>
  <si>
    <t xml:space="preserve">                      dplyr::mutate(percentage_of_cells=round(n/sum(n)*100, 0))</t>
  </si>
  <si>
    <t>df_cell_nb$stage &lt;- factor(df_cell_nb$stage, levels = c("1.5hpf", "2hpf"))</t>
  </si>
  <si>
    <t>df_cell_nb$Treatment_time &lt;- factor(df_cell_nb$Treatment_time, levels = c("Control", "Nocodazole (45mpf)", "Nocodazole (1hpf)"))</t>
  </si>
  <si>
    <t>Pie chart. Pie charts accept percentages, facetting makes it so that one facet gets a Treatment/stage combination (sum of percentages there are 100%, as we set it up in the prveious operations)</t>
  </si>
  <si>
    <t>p &lt;- ggplot(df_cell_nb, aes(x="", y=percentage_of_cells, fill=Number_of_cells)) +</t>
  </si>
  <si>
    <t xml:space="preserve">     geom_bar(stat="identity", width=1) +</t>
  </si>
  <si>
    <t xml:space="preserve">     coord_polar("y", start=0) +</t>
  </si>
  <si>
    <t xml:space="preserve">     facet_grid(Treatment_time ~ stage,</t>
  </si>
  <si>
    <t xml:space="preserve">                switch = 'y', #Moves the facet labels of Y (default on the right) to the left</t>
  </si>
  <si>
    <t xml:space="preserve">                labeller = label_wrap_gen(width = 2, multi_line = TRUE)) + #If one label is too long, wraps the text to facet label width</t>
  </si>
  <si>
    <t xml:space="preserve">     labs(x = "", y = "", fill = NULL) + #no labels for x and y axis, the facets labels are already clear enough</t>
  </si>
  <si>
    <t xml:space="preserve">     cowplot::theme_cowplot(font_size = 8) +</t>
  </si>
  <si>
    <t xml:space="preserve">     theme(axis.line = element_blank(),</t>
  </si>
  <si>
    <t xml:space="preserve">           axis.text = element_blank(),</t>
  </si>
  <si>
    <t xml:space="preserve">           axis.ticks = element_blank()) +</t>
  </si>
  <si>
    <t xml:space="preserve">     scale_fill_manual(values=c('#a6611a','#dfc27d','#80cdc1','#018571'))</t>
  </si>
  <si>
    <t>ggsave('percent_of_cells.pdf',</t>
  </si>
  <si>
    <t xml:space="preserve">       plot = p,</t>
  </si>
  <si>
    <t xml:space="preserve">       width = 8,</t>
  </si>
  <si>
    <t xml:space="preserve">       height = 10,</t>
  </si>
  <si>
    <t xml:space="preserve">       unit = 'cm')</t>
  </si>
  <si>
    <t>df_vol &lt;- readr::read_delim('Volumes.tsv', delim = '\t')</t>
  </si>
  <si>
    <t>df_vol$Treatment &lt;- factor(df_vol$Treatment, levels = c('Control 1.5hpf', 'Nocodazole (45mpf) 1.5hpf', 'Nocodazole (45mpf) 2hpf', 'Nocodazole (1hpf) 1.5hpf' , 'Nocodazole (1hpf) 2hpf'))</t>
  </si>
  <si>
    <t>df_vol$AB &lt;- as.numeric(df_vol$AB)</t>
  </si>
  <si>
    <t>df_vol$CD &lt;- as.numeric(df_vol$CD)</t>
  </si>
  <si>
    <t>df_vol$Cavity &lt;- as.numeric(df_vol$Cavity)</t>
  </si>
  <si>
    <t>transform dataframe to have one measure (i.e. one volume) by row</t>
  </si>
  <si>
    <t>df_vol &lt;- tibble::tibble(reshape2::melt(df_vol,</t>
  </si>
  <si>
    <t xml:space="preserve">                                        id.vars = c('Treatment'),</t>
  </si>
  <si>
    <t xml:space="preserve">                                        value.name = 'volume',</t>
  </si>
  <si>
    <t xml:space="preserve">                                        variable = 'object'))</t>
  </si>
  <si>
    <t>df_vol &lt;- drop_na(df_vol)</t>
  </si>
  <si>
    <t>Make the custom color palette</t>
  </si>
  <si>
    <t>my_colors &lt;- c("#f7f7f7", "#b2abd2", "#5e3c99", "#fdb863", "#e66101")</t>
  </si>
  <si>
    <t>names(my_colors) &lt;- c('Control 1.5hpf', 'Nocodazole (45mpf) 1.5hpf', 'Nocodazole (45mpf) 2hpf', 'Nocodazole (1hpf) 1.5hpf' , 'Nocodazole (1hpf) 2hpf')</t>
  </si>
  <si>
    <t>my_scale &lt;- ggplot2::scale_fill_manual(name = 'Treatment', values = my_colors)               # Specify scale_fill_manual</t>
  </si>
  <si>
    <t>function to make the plot</t>
  </si>
  <si>
    <t>map_signif_level &lt;- c(`****` = 1e-04, `***` = 0.001,  `**` = 0.01, `*` = 0.05, ns = 1)</t>
  </si>
  <si>
    <t>make_plot &lt;- function(tbl,</t>
  </si>
  <si>
    <t xml:space="preserve">                      comparisons,</t>
  </si>
  <si>
    <t xml:space="preserve">                      myobject, </t>
  </si>
  <si>
    <t xml:space="preserve">                      ylims) {</t>
  </si>
  <si>
    <t>h = ylims[2] - ylims[1]</t>
  </si>
  <si>
    <t>bracket_y = c(.9,.85,.8,.75)*h + ylims[1]</t>
  </si>
  <si>
    <t>mydf &lt;- tbl %&gt;% dplyr::filter(object == myobject)</t>
  </si>
  <si>
    <t>ggplot2::ggplot(mydf, aes(x = Treatment, y = volume, fill = Treatment)) +</t>
  </si>
  <si>
    <t xml:space="preserve">  geom_violin(lwd = .25,</t>
  </si>
  <si>
    <t xml:space="preserve">              trim = F) +</t>
  </si>
  <si>
    <t xml:space="preserve">  geom_boxplot(width = .1,</t>
  </si>
  <si>
    <t xml:space="preserve">               outlier.shape = NA,</t>
  </si>
  <si>
    <t xml:space="preserve">               lwd = .25,</t>
  </si>
  <si>
    <t xml:space="preserve">               fill = 'white') +</t>
  </si>
  <si>
    <t xml:space="preserve">  ggplot2::theme_grey(base_size = 6) +</t>
  </si>
  <si>
    <t xml:space="preserve">  theme(legend.position = 'none') +</t>
  </si>
  <si>
    <t xml:space="preserve">  scale_x_discrete(labels = function(x) stringr::str_wrap(x, width = 10)) +#wraps labels longer than 10 characters</t>
  </si>
  <si>
    <t xml:space="preserve">  scale_y_continuous(limits = ylims,</t>
  </si>
  <si>
    <t xml:space="preserve">                     labels = scales::comma) +</t>
  </si>
  <si>
    <t xml:space="preserve">  my_scale +</t>
  </si>
  <si>
    <t xml:space="preserve">  geom_signif(comparisons = comparisons,</t>
  </si>
  <si>
    <t xml:space="preserve">              test = "wilcox.test", test.args = list(paired = FALSE, exact = FALSE), na.rm = TRUE,</t>
  </si>
  <si>
    <t xml:space="preserve">              map_signif_level = map_signif_level,</t>
  </si>
  <si>
    <t xml:space="preserve">              color="black",</t>
  </si>
  <si>
    <t xml:space="preserve">              tip_length = 0.01,</t>
  </si>
  <si>
    <t xml:space="preserve">              size = .25,</t>
  </si>
  <si>
    <t xml:space="preserve">              textsize = 1.25,</t>
  </si>
  <si>
    <t xml:space="preserve">              y_position = bracket_y,  data = NULL) +</t>
  </si>
  <si>
    <t xml:space="preserve">  labs(x = '',</t>
  </si>
  <si>
    <t xml:space="preserve">       y = '',</t>
  </si>
  <si>
    <t xml:space="preserve">       title = myobject)</t>
  </si>
  <si>
    <t xml:space="preserve">  }</t>
  </si>
  <si>
    <t>pAB &lt;- make_plot(df_vol,</t>
  </si>
  <si>
    <t xml:space="preserve">                 comparisons = list(c('Control 1.5hpf', 'Nocodazole (1hpf) 1.5hpf'),</t>
  </si>
  <si>
    <t xml:space="preserve">                                    c('Nocodazole (1hpf) 1.5hpf', 'Nocodazole (1hpf) 2hpf')),</t>
  </si>
  <si>
    <t xml:space="preserve">                 myobject = 'AB',</t>
  </si>
  <si>
    <t xml:space="preserve">                 ylims = c(0,70000))</t>
  </si>
  <si>
    <t>pCD &lt;- make_plot(df_vol,</t>
  </si>
  <si>
    <t xml:space="preserve">                 myobject = 'CD',</t>
  </si>
  <si>
    <t xml:space="preserve">                 ylims = c(0,140000))#30000</t>
  </si>
  <si>
    <t>ptot &lt;- make_plot(df_vol,</t>
  </si>
  <si>
    <t xml:space="preserve">                  comparisons = list(c('Control 1.5hpf', 'Nocodazole (45mpf) 1.5hpf'),</t>
  </si>
  <si>
    <t xml:space="preserve">                                     c('Nocodazole (45mpf) 1.5hpf', 'Nocodazole (1hpf) 1.5hpf'),</t>
  </si>
  <si>
    <t xml:space="preserve">                                     c('Nocodazole (45mpf) 1.5hpf', 'Nocodazole (45mpf) 2hpf'),</t>
  </si>
  <si>
    <t xml:space="preserve">                                     c('Control 1.5hpf', 'Nocodazole (1hpf) 1.5hpf'),</t>
  </si>
  <si>
    <t xml:space="preserve">                                     c('Nocodazole (1hpf) 1.5hpf', 'Nocodazole (1hpf) 2hpf'),</t>
  </si>
  <si>
    <t xml:space="preserve">                                     c('Nocodazole (45mpf) 2hpf', 'Nocodazole (1hpf) 2hpf'))</t>
  </si>
  <si>
    <t xml:space="preserve">                  myobject = 'Total_Cell_Volume',</t>
  </si>
  <si>
    <t xml:space="preserve">                  ylims = c(0,220000))#30000</t>
  </si>
  <si>
    <t>pcav &lt;- make_plot(df_vol,</t>
  </si>
  <si>
    <t xml:space="preserve">                  comparisons = list(c('Control 1.5hpf', 'Nocodazole (1hpf) 1.5hpf'),</t>
  </si>
  <si>
    <t xml:space="preserve">                                     c('Nocodazole (1hpf) 1.5hpf', 'Nocodazole (1hpf) 2hpf')),</t>
  </si>
  <si>
    <t xml:space="preserve">                  myobject = 'Cavity',</t>
  </si>
  <si>
    <t xml:space="preserve">                  ylims = c(0,11500))</t>
  </si>
  <si>
    <t>gridplot &lt;- gridExtra::grid.arrange(grobs = list(pAB,pCD,ptot,pcav), ncol = 2)</t>
  </si>
  <si>
    <t>ggsave('volumes.pdf',</t>
  </si>
  <si>
    <t xml:space="preserve">       plot = gridplot,</t>
  </si>
  <si>
    <t xml:space="preserve">       width = 13,</t>
  </si>
  <si>
    <t xml:space="preserve">       height = 13,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</si>
</sst>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4" borderId="12" applyNumberFormat="0" applyAlignment="0" applyProtection="0"/>
  </cellStyleXfs>
  <cellXfs count="50">
    <xf numFmtId="0" fontId="0" fillId="0" borderId="0" xfId="0"/>
    <xf numFmtId="0" fontId="0" fillId="0" borderId="4" xfId="0" applyBorder="1"/>
    <xf numFmtId="0" fontId="6" fillId="3" borderId="5" xfId="2" applyFont="1" applyBorder="1" applyAlignment="1">
      <alignment horizontal="center"/>
    </xf>
    <xf numFmtId="0" fontId="6" fillId="3" borderId="7" xfId="2" applyFont="1" applyBorder="1" applyAlignment="1">
      <alignment horizontal="center"/>
    </xf>
    <xf numFmtId="0" fontId="7" fillId="3" borderId="5" xfId="2" applyFont="1" applyBorder="1" applyAlignment="1">
      <alignment horizontal="center"/>
    </xf>
    <xf numFmtId="1" fontId="6" fillId="2" borderId="5" xfId="1" applyNumberFormat="1" applyFont="1" applyBorder="1" applyAlignment="1">
      <alignment horizontal="center"/>
    </xf>
    <xf numFmtId="1" fontId="6" fillId="3" borderId="5" xfId="2" applyNumberFormat="1" applyFont="1" applyBorder="1" applyAlignment="1">
      <alignment horizontal="center"/>
    </xf>
    <xf numFmtId="0" fontId="0" fillId="0" borderId="8" xfId="0" applyBorder="1"/>
    <xf numFmtId="1" fontId="6" fillId="2" borderId="9" xfId="1" applyNumberFormat="1" applyFont="1" applyBorder="1" applyAlignment="1">
      <alignment horizontal="center"/>
    </xf>
    <xf numFmtId="1" fontId="6" fillId="3" borderId="9" xfId="2" applyNumberFormat="1" applyFont="1" applyBorder="1" applyAlignment="1">
      <alignment horizontal="center"/>
    </xf>
    <xf numFmtId="0" fontId="4" fillId="2" borderId="5" xfId="1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5" xfId="1" applyBorder="1" applyAlignment="1">
      <alignment horizontal="center"/>
    </xf>
    <xf numFmtId="0" fontId="4" fillId="2" borderId="5" xfId="1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/>
    <xf numFmtId="0" fontId="5" fillId="3" borderId="5" xfId="2" applyFont="1" applyBorder="1" applyAlignment="1">
      <alignment horizontal="center"/>
    </xf>
    <xf numFmtId="0" fontId="2" fillId="3" borderId="5" xfId="2" applyBorder="1" applyAlignment="1">
      <alignment horizontal="center"/>
    </xf>
    <xf numFmtId="164" fontId="3" fillId="3" borderId="5" xfId="2" applyNumberFormat="1" applyFont="1" applyBorder="1" applyAlignment="1">
      <alignment horizontal="center"/>
    </xf>
    <xf numFmtId="164" fontId="8" fillId="2" borderId="5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6" fillId="3" borderId="5" xfId="2" applyNumberFormat="1" applyFont="1" applyBorder="1" applyAlignment="1">
      <alignment horizontal="center"/>
    </xf>
    <xf numFmtId="164" fontId="8" fillId="3" borderId="5" xfId="2" applyNumberFormat="1" applyFont="1" applyBorder="1" applyAlignment="1">
      <alignment horizontal="center"/>
    </xf>
    <xf numFmtId="0" fontId="5" fillId="3" borderId="10" xfId="2" applyFont="1" applyBorder="1" applyAlignment="1">
      <alignment horizontal="center"/>
    </xf>
    <xf numFmtId="0" fontId="5" fillId="3" borderId="11" xfId="2" applyFont="1" applyBorder="1" applyAlignment="1">
      <alignment horizontal="center"/>
    </xf>
    <xf numFmtId="164" fontId="6" fillId="2" borderId="5" xfId="1" applyNumberFormat="1" applyFont="1" applyBorder="1" applyAlignment="1">
      <alignment horizontal="center"/>
    </xf>
    <xf numFmtId="0" fontId="2" fillId="3" borderId="5" xfId="2" applyBorder="1"/>
    <xf numFmtId="0" fontId="5" fillId="3" borderId="5" xfId="2" applyFont="1" applyBorder="1"/>
    <xf numFmtId="0" fontId="5" fillId="3" borderId="6" xfId="2" applyFont="1" applyBorder="1"/>
    <xf numFmtId="0" fontId="2" fillId="3" borderId="6" xfId="2" applyBorder="1"/>
    <xf numFmtId="0" fontId="9" fillId="4" borderId="5" xfId="3" applyBorder="1" applyAlignment="1">
      <alignment horizontal="center"/>
    </xf>
    <xf numFmtId="0" fontId="7" fillId="3" borderId="7" xfId="2" applyFont="1" applyBorder="1" applyAlignment="1">
      <alignment horizontal="center"/>
    </xf>
    <xf numFmtId="0" fontId="9" fillId="4" borderId="4" xfId="3" applyBorder="1"/>
    <xf numFmtId="0" fontId="9" fillId="4" borderId="7" xfId="3" applyBorder="1" applyAlignment="1">
      <alignment horizontal="center"/>
    </xf>
    <xf numFmtId="1" fontId="6" fillId="3" borderId="7" xfId="2" applyNumberFormat="1" applyFont="1" applyBorder="1" applyAlignment="1">
      <alignment horizontal="center"/>
    </xf>
    <xf numFmtId="1" fontId="6" fillId="3" borderId="13" xfId="2" applyNumberFormat="1" applyFont="1" applyBorder="1" applyAlignment="1">
      <alignment horizontal="center"/>
    </xf>
    <xf numFmtId="0" fontId="1" fillId="2" borderId="5" xfId="1" applyBorder="1" applyAlignment="1">
      <alignment horizontal="center" vertical="center"/>
    </xf>
    <xf numFmtId="0" fontId="2" fillId="3" borderId="5" xfId="2" applyBorder="1" applyAlignment="1">
      <alignment horizontal="center" vertical="center"/>
    </xf>
    <xf numFmtId="0" fontId="2" fillId="3" borderId="7" xfId="2" applyBorder="1" applyAlignment="1">
      <alignment horizontal="center" vertical="center"/>
    </xf>
    <xf numFmtId="1" fontId="6" fillId="5" borderId="5" xfId="1" applyNumberFormat="1" applyFont="1" applyFill="1" applyBorder="1" applyAlignment="1">
      <alignment horizontal="center"/>
    </xf>
    <xf numFmtId="1" fontId="6" fillId="5" borderId="7" xfId="1" applyNumberFormat="1" applyFont="1" applyFill="1" applyBorder="1" applyAlignment="1">
      <alignment horizontal="center"/>
    </xf>
    <xf numFmtId="1" fontId="0" fillId="0" borderId="0" xfId="0" applyNumberFormat="1"/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5" xfId="1" applyFont="1" applyBorder="1" applyAlignment="1">
      <alignment horizontal="center"/>
    </xf>
    <xf numFmtId="0" fontId="5" fillId="3" borderId="5" xfId="2" applyFont="1" applyBorder="1" applyAlignment="1">
      <alignment horizontal="center"/>
    </xf>
    <xf numFmtId="0" fontId="5" fillId="3" borderId="7" xfId="2" applyFont="1" applyBorder="1" applyAlignment="1">
      <alignment horizontal="center"/>
    </xf>
  </cellXfs>
  <cellStyles count="4">
    <cellStyle name="Ausgabe" xfId="3" builtinId="21"/>
    <cellStyle name="Gut" xfId="1" builtinId="26"/>
    <cellStyle name="Neutral" xfId="2" builtinId="2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E32" sqref="E32"/>
    </sheetView>
  </sheetViews>
  <sheetFormatPr baseColWidth="10" defaultRowHeight="15" x14ac:dyDescent="0.25"/>
  <cols>
    <col min="1" max="1" width="13.7109375" customWidth="1"/>
    <col min="5" max="5" width="15.140625" customWidth="1"/>
    <col min="6" max="6" width="17.7109375" customWidth="1"/>
  </cols>
  <sheetData>
    <row r="1" spans="1:16" ht="15.75" thickBot="1" x14ac:dyDescent="0.3"/>
    <row r="2" spans="1:16" x14ac:dyDescent="0.25">
      <c r="B2" s="44" t="s">
        <v>0</v>
      </c>
      <c r="C2" s="45"/>
      <c r="D2" s="45"/>
      <c r="E2" s="45"/>
      <c r="F2" s="45"/>
      <c r="G2" s="45"/>
      <c r="H2" s="46"/>
    </row>
    <row r="3" spans="1:16" x14ac:dyDescent="0.25">
      <c r="B3" s="1"/>
      <c r="C3" s="47" t="s">
        <v>1</v>
      </c>
      <c r="D3" s="47"/>
      <c r="E3" s="48" t="s">
        <v>2</v>
      </c>
      <c r="F3" s="48"/>
      <c r="G3" s="48"/>
      <c r="H3" s="49"/>
    </row>
    <row r="4" spans="1:16" x14ac:dyDescent="0.25">
      <c r="B4" s="1"/>
      <c r="C4" s="12" t="s">
        <v>33</v>
      </c>
      <c r="D4" s="12" t="s">
        <v>32</v>
      </c>
      <c r="E4" s="2" t="s">
        <v>31</v>
      </c>
      <c r="F4" s="2" t="s">
        <v>30</v>
      </c>
      <c r="G4" s="2" t="s">
        <v>29</v>
      </c>
      <c r="H4" s="3" t="s">
        <v>28</v>
      </c>
    </row>
    <row r="5" spans="1:16" x14ac:dyDescent="0.25">
      <c r="B5" s="1" t="s">
        <v>3</v>
      </c>
      <c r="C5" s="12">
        <v>2</v>
      </c>
      <c r="D5" s="12">
        <v>2</v>
      </c>
      <c r="E5" s="4">
        <v>63</v>
      </c>
      <c r="F5" s="4">
        <v>36</v>
      </c>
      <c r="G5" s="4">
        <v>46</v>
      </c>
      <c r="H5" s="32">
        <v>46</v>
      </c>
      <c r="N5" t="s">
        <v>41</v>
      </c>
    </row>
    <row r="6" spans="1:16" x14ac:dyDescent="0.25">
      <c r="B6" s="1" t="s">
        <v>4</v>
      </c>
      <c r="C6" s="12">
        <v>36</v>
      </c>
      <c r="D6" s="12">
        <v>1</v>
      </c>
      <c r="E6" s="4">
        <v>0</v>
      </c>
      <c r="F6" s="4">
        <v>0</v>
      </c>
      <c r="G6" s="4">
        <v>8</v>
      </c>
      <c r="H6" s="32">
        <v>18</v>
      </c>
    </row>
    <row r="7" spans="1:16" x14ac:dyDescent="0.25">
      <c r="B7" s="1" t="s">
        <v>25</v>
      </c>
      <c r="C7" s="37">
        <v>0</v>
      </c>
      <c r="D7" s="37">
        <v>3</v>
      </c>
      <c r="E7" s="38">
        <v>0</v>
      </c>
      <c r="F7" s="38">
        <v>0</v>
      </c>
      <c r="G7" s="38">
        <v>0</v>
      </c>
      <c r="H7" s="39">
        <v>0</v>
      </c>
    </row>
    <row r="8" spans="1:16" x14ac:dyDescent="0.25">
      <c r="B8" s="1" t="s">
        <v>5</v>
      </c>
      <c r="C8" s="12">
        <v>0</v>
      </c>
      <c r="D8" s="12">
        <v>57</v>
      </c>
      <c r="E8" s="4">
        <v>0</v>
      </c>
      <c r="F8" s="4">
        <v>0</v>
      </c>
      <c r="G8" s="4">
        <v>0</v>
      </c>
      <c r="H8" s="32">
        <v>0</v>
      </c>
    </row>
    <row r="9" spans="1:16" x14ac:dyDescent="0.25">
      <c r="B9" s="33" t="s">
        <v>6</v>
      </c>
      <c r="C9" s="31">
        <f>SUM(C5:C8)</f>
        <v>38</v>
      </c>
      <c r="D9" s="31">
        <f t="shared" ref="D9:G9" si="0">SUM(D5:D8)</f>
        <v>63</v>
      </c>
      <c r="E9" s="31">
        <f t="shared" si="0"/>
        <v>63</v>
      </c>
      <c r="F9" s="31">
        <f t="shared" si="0"/>
        <v>36</v>
      </c>
      <c r="G9" s="31">
        <f t="shared" si="0"/>
        <v>54</v>
      </c>
      <c r="H9" s="34">
        <f>SUM(H5:H8)</f>
        <v>64</v>
      </c>
    </row>
    <row r="10" spans="1:16" x14ac:dyDescent="0.25">
      <c r="B10" s="1" t="s">
        <v>7</v>
      </c>
      <c r="C10" s="5">
        <f>C5/C9*100</f>
        <v>5.2631578947368416</v>
      </c>
      <c r="D10" s="5">
        <f t="shared" ref="D10:G10" si="1">D5/D9*100</f>
        <v>3.1746031746031744</v>
      </c>
      <c r="E10" s="6">
        <f t="shared" si="1"/>
        <v>100</v>
      </c>
      <c r="F10" s="6">
        <f t="shared" si="1"/>
        <v>100</v>
      </c>
      <c r="G10" s="6">
        <f t="shared" si="1"/>
        <v>85.18518518518519</v>
      </c>
      <c r="H10" s="35">
        <f>H5/H9*100</f>
        <v>71.875</v>
      </c>
    </row>
    <row r="11" spans="1:16" x14ac:dyDescent="0.25">
      <c r="B11" s="1" t="s">
        <v>8</v>
      </c>
      <c r="C11" s="5">
        <f>C6/C9*100</f>
        <v>94.73684210526315</v>
      </c>
      <c r="D11" s="5">
        <f t="shared" ref="D11:H11" si="2">D6/D9*100</f>
        <v>1.5873015873015872</v>
      </c>
      <c r="E11" s="40">
        <f t="shared" si="2"/>
        <v>0</v>
      </c>
      <c r="F11" s="40">
        <f t="shared" si="2"/>
        <v>0</v>
      </c>
      <c r="G11" s="40">
        <f t="shared" si="2"/>
        <v>14.814814814814813</v>
      </c>
      <c r="H11" s="41">
        <f t="shared" si="2"/>
        <v>28.125</v>
      </c>
    </row>
    <row r="12" spans="1:16" x14ac:dyDescent="0.25">
      <c r="B12" s="1" t="s">
        <v>26</v>
      </c>
      <c r="C12" s="5">
        <f>C7/C9*100</f>
        <v>0</v>
      </c>
      <c r="D12" s="5">
        <f t="shared" ref="D12:H12" si="3">D7/D9*100</f>
        <v>4.7619047619047619</v>
      </c>
      <c r="E12" s="40">
        <f t="shared" si="3"/>
        <v>0</v>
      </c>
      <c r="F12" s="40">
        <f t="shared" si="3"/>
        <v>0</v>
      </c>
      <c r="G12" s="40">
        <f t="shared" si="3"/>
        <v>0</v>
      </c>
      <c r="H12" s="41">
        <f t="shared" si="3"/>
        <v>0</v>
      </c>
    </row>
    <row r="13" spans="1:16" ht="15.75" thickBot="1" x14ac:dyDescent="0.3">
      <c r="B13" s="7" t="s">
        <v>9</v>
      </c>
      <c r="C13" s="8">
        <f>C8/C9*100</f>
        <v>0</v>
      </c>
      <c r="D13" s="8">
        <f t="shared" ref="D13:G13" si="4">D8/D9*100</f>
        <v>90.476190476190482</v>
      </c>
      <c r="E13" s="9">
        <f t="shared" si="4"/>
        <v>0</v>
      </c>
      <c r="F13" s="9">
        <f t="shared" si="4"/>
        <v>0</v>
      </c>
      <c r="G13" s="9">
        <f t="shared" si="4"/>
        <v>0</v>
      </c>
      <c r="H13" s="36">
        <f>H8/H9*100</f>
        <v>0</v>
      </c>
    </row>
    <row r="15" spans="1:16" x14ac:dyDescent="0.25">
      <c r="B15" s="43" t="s">
        <v>14</v>
      </c>
      <c r="C15" s="43"/>
      <c r="D15" s="43"/>
      <c r="F15" s="15" t="s">
        <v>16</v>
      </c>
      <c r="H15" s="15" t="s">
        <v>18</v>
      </c>
      <c r="J15" s="43" t="s">
        <v>21</v>
      </c>
      <c r="K15" s="43"/>
      <c r="L15" s="43"/>
      <c r="N15" s="43" t="s">
        <v>10</v>
      </c>
      <c r="O15" s="43"/>
      <c r="P15" s="43"/>
    </row>
    <row r="16" spans="1:16" x14ac:dyDescent="0.25">
      <c r="A16" s="21" t="s">
        <v>19</v>
      </c>
      <c r="B16" s="13" t="s">
        <v>11</v>
      </c>
      <c r="C16" s="13" t="s">
        <v>12</v>
      </c>
      <c r="D16" s="10" t="s">
        <v>15</v>
      </c>
      <c r="E16" s="21" t="s">
        <v>19</v>
      </c>
      <c r="F16" s="16" t="s">
        <v>17</v>
      </c>
      <c r="G16" s="21" t="s">
        <v>19</v>
      </c>
      <c r="H16" s="16" t="s">
        <v>17</v>
      </c>
      <c r="I16" s="21" t="s">
        <v>19</v>
      </c>
      <c r="J16" s="27" t="s">
        <v>11</v>
      </c>
      <c r="K16" s="27" t="s">
        <v>12</v>
      </c>
      <c r="L16" s="27" t="s">
        <v>15</v>
      </c>
      <c r="M16" s="21" t="s">
        <v>19</v>
      </c>
      <c r="N16" s="16" t="s">
        <v>11</v>
      </c>
      <c r="O16" s="16" t="s">
        <v>12</v>
      </c>
      <c r="P16" s="16" t="s">
        <v>15</v>
      </c>
    </row>
    <row r="17" spans="1:16" x14ac:dyDescent="0.25">
      <c r="A17">
        <v>1</v>
      </c>
      <c r="B17" s="12">
        <v>21455</v>
      </c>
      <c r="C17" s="12">
        <v>50078</v>
      </c>
      <c r="D17" s="12">
        <v>2316</v>
      </c>
      <c r="E17">
        <v>1</v>
      </c>
      <c r="F17" s="17">
        <v>90124</v>
      </c>
      <c r="G17">
        <v>1</v>
      </c>
      <c r="H17" s="17">
        <v>87572</v>
      </c>
      <c r="I17">
        <v>1</v>
      </c>
      <c r="J17" s="27">
        <v>25888</v>
      </c>
      <c r="K17" s="27">
        <v>49240</v>
      </c>
      <c r="L17" s="27">
        <v>2898</v>
      </c>
      <c r="M17">
        <v>1</v>
      </c>
      <c r="N17" s="17">
        <v>18997</v>
      </c>
      <c r="O17" s="17">
        <v>52935</v>
      </c>
      <c r="P17" s="17">
        <v>154</v>
      </c>
    </row>
    <row r="18" spans="1:16" x14ac:dyDescent="0.25">
      <c r="A18">
        <v>2</v>
      </c>
      <c r="B18" s="12">
        <v>21651</v>
      </c>
      <c r="C18" s="12">
        <v>52887</v>
      </c>
      <c r="D18" s="12">
        <v>4050</v>
      </c>
      <c r="E18">
        <v>2</v>
      </c>
      <c r="F18" s="17">
        <v>84150</v>
      </c>
      <c r="G18">
        <v>2</v>
      </c>
      <c r="H18" s="17">
        <v>108489</v>
      </c>
      <c r="I18">
        <v>2</v>
      </c>
      <c r="J18" s="27">
        <v>24330</v>
      </c>
      <c r="K18" s="27">
        <v>56275</v>
      </c>
      <c r="L18" s="27">
        <v>231</v>
      </c>
      <c r="M18">
        <v>2</v>
      </c>
      <c r="N18" s="17">
        <v>17865</v>
      </c>
      <c r="O18" s="17">
        <v>52046</v>
      </c>
      <c r="P18" s="17">
        <v>288</v>
      </c>
    </row>
    <row r="19" spans="1:16" x14ac:dyDescent="0.25">
      <c r="A19">
        <v>3</v>
      </c>
      <c r="B19" s="12">
        <v>24189</v>
      </c>
      <c r="C19" s="12">
        <v>46325</v>
      </c>
      <c r="D19" s="12">
        <v>4111</v>
      </c>
      <c r="E19">
        <v>3</v>
      </c>
      <c r="F19" s="17">
        <v>99156</v>
      </c>
      <c r="G19">
        <v>3</v>
      </c>
      <c r="H19" s="17">
        <v>88085</v>
      </c>
      <c r="I19">
        <v>3</v>
      </c>
      <c r="J19" s="27">
        <v>24263</v>
      </c>
      <c r="K19" s="27">
        <v>74280</v>
      </c>
      <c r="L19" s="27">
        <v>1513</v>
      </c>
      <c r="M19">
        <v>3</v>
      </c>
      <c r="N19" s="17">
        <v>18055</v>
      </c>
      <c r="O19" s="17">
        <v>54090</v>
      </c>
      <c r="P19" s="17">
        <v>196</v>
      </c>
    </row>
    <row r="20" spans="1:16" x14ac:dyDescent="0.25">
      <c r="A20">
        <v>4</v>
      </c>
      <c r="B20" s="12">
        <v>20921</v>
      </c>
      <c r="C20" s="12">
        <v>46556</v>
      </c>
      <c r="D20" s="12">
        <v>4389</v>
      </c>
      <c r="E20">
        <v>4</v>
      </c>
      <c r="F20" s="17">
        <v>81876</v>
      </c>
      <c r="G20">
        <v>4</v>
      </c>
      <c r="H20" s="17">
        <v>81745</v>
      </c>
      <c r="I20">
        <v>4</v>
      </c>
      <c r="J20" s="27">
        <v>12767</v>
      </c>
      <c r="K20" s="27">
        <v>52510</v>
      </c>
      <c r="L20" s="27">
        <v>365</v>
      </c>
      <c r="M20">
        <v>4</v>
      </c>
      <c r="N20" s="17">
        <v>18172</v>
      </c>
      <c r="O20" s="17">
        <v>47944</v>
      </c>
      <c r="P20" s="17">
        <v>341</v>
      </c>
    </row>
    <row r="21" spans="1:16" x14ac:dyDescent="0.25">
      <c r="A21">
        <v>5</v>
      </c>
      <c r="B21" s="12">
        <v>20863</v>
      </c>
      <c r="C21" s="12">
        <v>52508</v>
      </c>
      <c r="D21" s="12">
        <v>3762</v>
      </c>
      <c r="E21">
        <v>5</v>
      </c>
      <c r="F21" s="17">
        <v>82743</v>
      </c>
      <c r="G21">
        <v>5</v>
      </c>
      <c r="H21" s="17">
        <v>82256</v>
      </c>
      <c r="I21">
        <v>5</v>
      </c>
      <c r="J21" s="27">
        <v>19441</v>
      </c>
      <c r="K21" s="27">
        <v>57526</v>
      </c>
      <c r="L21" s="27">
        <v>415</v>
      </c>
      <c r="M21">
        <v>5</v>
      </c>
      <c r="N21" s="17">
        <v>15117</v>
      </c>
      <c r="O21" s="17">
        <v>52515</v>
      </c>
      <c r="P21" s="17">
        <v>1234</v>
      </c>
    </row>
    <row r="22" spans="1:16" x14ac:dyDescent="0.25">
      <c r="A22">
        <v>6</v>
      </c>
      <c r="B22" s="12">
        <v>18640</v>
      </c>
      <c r="C22" s="12">
        <v>49258</v>
      </c>
      <c r="D22" s="12">
        <v>4644</v>
      </c>
      <c r="E22">
        <v>6</v>
      </c>
      <c r="F22" s="17">
        <v>82853</v>
      </c>
      <c r="G22">
        <v>6</v>
      </c>
      <c r="H22" s="17">
        <v>88478</v>
      </c>
      <c r="I22">
        <v>6</v>
      </c>
      <c r="J22" s="27">
        <v>22204</v>
      </c>
      <c r="K22" s="27">
        <v>46318</v>
      </c>
      <c r="L22" s="27">
        <v>482</v>
      </c>
      <c r="M22">
        <v>6</v>
      </c>
      <c r="N22" s="17">
        <v>17745</v>
      </c>
      <c r="O22" s="17">
        <v>54572</v>
      </c>
      <c r="P22" s="17">
        <v>259</v>
      </c>
    </row>
    <row r="23" spans="1:16" x14ac:dyDescent="0.25">
      <c r="A23">
        <v>7</v>
      </c>
      <c r="B23" s="12">
        <v>20136</v>
      </c>
      <c r="C23" s="12">
        <v>60282</v>
      </c>
      <c r="D23" s="12">
        <v>2225</v>
      </c>
      <c r="E23">
        <v>7</v>
      </c>
      <c r="F23" s="17">
        <v>76659</v>
      </c>
      <c r="G23">
        <v>7</v>
      </c>
      <c r="H23" s="17">
        <v>75033</v>
      </c>
      <c r="I23">
        <v>7</v>
      </c>
      <c r="J23" s="27">
        <v>22569</v>
      </c>
      <c r="K23" s="27">
        <v>45824</v>
      </c>
      <c r="L23" s="27">
        <v>501</v>
      </c>
      <c r="M23">
        <v>7</v>
      </c>
      <c r="N23" s="17">
        <v>17658</v>
      </c>
      <c r="O23" s="17">
        <v>53110</v>
      </c>
      <c r="P23" s="17">
        <v>42</v>
      </c>
    </row>
    <row r="24" spans="1:16" x14ac:dyDescent="0.25">
      <c r="A24">
        <v>8</v>
      </c>
      <c r="B24" s="12">
        <v>18912</v>
      </c>
      <c r="C24" s="12">
        <v>46710</v>
      </c>
      <c r="D24" s="12">
        <v>2368</v>
      </c>
      <c r="E24">
        <v>8</v>
      </c>
      <c r="F24" s="17">
        <v>79819</v>
      </c>
      <c r="G24">
        <v>8</v>
      </c>
      <c r="H24" s="17">
        <v>89411</v>
      </c>
      <c r="I24">
        <v>8</v>
      </c>
      <c r="J24" s="27">
        <v>23829</v>
      </c>
      <c r="K24" s="27">
        <v>49160</v>
      </c>
      <c r="L24" s="27">
        <v>1380</v>
      </c>
      <c r="M24">
        <v>8</v>
      </c>
      <c r="N24" s="17">
        <v>17173</v>
      </c>
      <c r="O24" s="17">
        <v>53305</v>
      </c>
      <c r="P24" s="17">
        <v>412</v>
      </c>
    </row>
    <row r="25" spans="1:16" x14ac:dyDescent="0.25">
      <c r="A25">
        <v>9</v>
      </c>
      <c r="B25" s="12">
        <v>21560</v>
      </c>
      <c r="C25" s="12">
        <v>57288</v>
      </c>
      <c r="D25" s="12">
        <v>4686</v>
      </c>
      <c r="E25">
        <v>9</v>
      </c>
      <c r="F25" s="17">
        <v>73999</v>
      </c>
      <c r="G25">
        <v>9</v>
      </c>
      <c r="H25" s="17">
        <v>81454</v>
      </c>
      <c r="I25">
        <v>9</v>
      </c>
      <c r="J25" s="27">
        <v>17022</v>
      </c>
      <c r="K25" s="27">
        <v>45426</v>
      </c>
      <c r="L25" s="27">
        <v>1275</v>
      </c>
      <c r="M25">
        <v>9</v>
      </c>
      <c r="N25" s="17">
        <v>16308</v>
      </c>
      <c r="O25" s="17">
        <v>57575</v>
      </c>
      <c r="P25" s="17">
        <v>1250</v>
      </c>
    </row>
    <row r="26" spans="1:16" x14ac:dyDescent="0.25">
      <c r="A26">
        <v>10</v>
      </c>
      <c r="B26" s="12">
        <v>20840</v>
      </c>
      <c r="C26" s="12">
        <v>53637</v>
      </c>
      <c r="D26" s="12">
        <v>4307</v>
      </c>
      <c r="E26">
        <v>10</v>
      </c>
      <c r="F26" s="17">
        <v>84788</v>
      </c>
      <c r="G26">
        <v>10</v>
      </c>
      <c r="H26" s="17">
        <v>79936</v>
      </c>
      <c r="I26">
        <v>10</v>
      </c>
      <c r="J26" s="27">
        <v>29005</v>
      </c>
      <c r="K26" s="27">
        <v>47758</v>
      </c>
      <c r="L26" s="27">
        <v>149</v>
      </c>
      <c r="M26">
        <v>10</v>
      </c>
      <c r="N26" s="17">
        <v>14517</v>
      </c>
      <c r="O26" s="17">
        <v>50380</v>
      </c>
      <c r="P26" s="17">
        <v>261</v>
      </c>
    </row>
    <row r="27" spans="1:16" x14ac:dyDescent="0.25">
      <c r="A27">
        <v>11</v>
      </c>
      <c r="B27" s="12">
        <v>22432</v>
      </c>
      <c r="C27" s="12">
        <v>59656</v>
      </c>
      <c r="D27" s="12">
        <v>2938</v>
      </c>
      <c r="E27">
        <v>11</v>
      </c>
      <c r="F27" s="17">
        <v>77906</v>
      </c>
      <c r="G27">
        <v>11</v>
      </c>
      <c r="H27" s="17">
        <v>84724</v>
      </c>
      <c r="I27">
        <v>11</v>
      </c>
      <c r="J27" s="27">
        <v>19999</v>
      </c>
      <c r="K27" s="27">
        <v>51681</v>
      </c>
      <c r="L27" s="27">
        <v>1545</v>
      </c>
      <c r="M27">
        <v>11</v>
      </c>
      <c r="N27" s="17">
        <v>17896</v>
      </c>
      <c r="O27" s="17">
        <v>63664</v>
      </c>
      <c r="P27" s="17">
        <v>486</v>
      </c>
    </row>
    <row r="28" spans="1:16" x14ac:dyDescent="0.25">
      <c r="A28">
        <v>12</v>
      </c>
      <c r="B28" s="12">
        <v>22441</v>
      </c>
      <c r="C28" s="12">
        <v>51401</v>
      </c>
      <c r="D28" s="12">
        <v>5553</v>
      </c>
      <c r="E28">
        <v>12</v>
      </c>
      <c r="F28" s="17">
        <v>84454</v>
      </c>
      <c r="G28">
        <v>12</v>
      </c>
      <c r="H28" s="17">
        <v>88116</v>
      </c>
      <c r="I28">
        <v>12</v>
      </c>
      <c r="J28" s="27">
        <v>26397</v>
      </c>
      <c r="K28" s="27">
        <v>68643</v>
      </c>
      <c r="L28" s="27">
        <v>279</v>
      </c>
      <c r="M28">
        <v>12</v>
      </c>
      <c r="N28" s="17">
        <v>17457</v>
      </c>
      <c r="O28" s="17">
        <v>51909</v>
      </c>
      <c r="P28" s="17">
        <v>835</v>
      </c>
    </row>
    <row r="29" spans="1:16" x14ac:dyDescent="0.25">
      <c r="A29">
        <v>13</v>
      </c>
      <c r="B29" s="12">
        <v>22581</v>
      </c>
      <c r="C29" s="12">
        <v>53162</v>
      </c>
      <c r="D29" s="12">
        <v>2175</v>
      </c>
      <c r="E29">
        <v>13</v>
      </c>
      <c r="F29" s="17">
        <v>90287</v>
      </c>
      <c r="G29">
        <v>13</v>
      </c>
      <c r="H29" s="17">
        <v>89453</v>
      </c>
      <c r="I29">
        <v>13</v>
      </c>
      <c r="J29" s="27">
        <v>17541</v>
      </c>
      <c r="K29" s="27">
        <v>51829</v>
      </c>
      <c r="L29" s="27">
        <v>1245</v>
      </c>
      <c r="M29">
        <v>13</v>
      </c>
      <c r="N29" s="17">
        <v>17083</v>
      </c>
      <c r="O29" s="17">
        <v>54089</v>
      </c>
      <c r="P29" s="17">
        <v>453</v>
      </c>
    </row>
    <row r="30" spans="1:16" x14ac:dyDescent="0.25">
      <c r="A30">
        <v>14</v>
      </c>
      <c r="B30" s="12">
        <v>18825</v>
      </c>
      <c r="C30" s="12">
        <v>60618</v>
      </c>
      <c r="D30" s="12">
        <v>1390</v>
      </c>
      <c r="E30">
        <v>14</v>
      </c>
      <c r="F30" s="17">
        <v>87755</v>
      </c>
      <c r="G30">
        <v>14</v>
      </c>
      <c r="H30" s="17">
        <v>76227</v>
      </c>
      <c r="I30">
        <v>14</v>
      </c>
      <c r="J30" s="27">
        <v>32609</v>
      </c>
      <c r="K30" s="27">
        <v>75016</v>
      </c>
      <c r="L30" s="27">
        <v>361</v>
      </c>
      <c r="M30">
        <v>14</v>
      </c>
      <c r="N30" s="17">
        <v>17643</v>
      </c>
      <c r="O30" s="17">
        <v>53585</v>
      </c>
      <c r="P30" s="17">
        <v>43</v>
      </c>
    </row>
    <row r="31" spans="1:16" x14ac:dyDescent="0.25">
      <c r="A31">
        <v>15</v>
      </c>
      <c r="B31" s="12">
        <v>18272</v>
      </c>
      <c r="C31" s="12">
        <v>50583</v>
      </c>
      <c r="D31" s="12">
        <v>1421</v>
      </c>
      <c r="E31">
        <v>15</v>
      </c>
      <c r="F31" s="17">
        <v>103106</v>
      </c>
      <c r="G31">
        <v>15</v>
      </c>
      <c r="H31" s="17">
        <v>108767</v>
      </c>
      <c r="I31">
        <v>15</v>
      </c>
      <c r="J31" s="27">
        <v>26781</v>
      </c>
      <c r="K31" s="27">
        <v>72846</v>
      </c>
      <c r="L31" s="27">
        <v>711</v>
      </c>
      <c r="M31">
        <v>15</v>
      </c>
      <c r="N31" s="17">
        <v>16354</v>
      </c>
      <c r="O31" s="17">
        <v>57301</v>
      </c>
      <c r="P31" s="17">
        <v>750</v>
      </c>
    </row>
    <row r="32" spans="1:16" x14ac:dyDescent="0.25">
      <c r="A32">
        <v>16</v>
      </c>
      <c r="B32" s="12">
        <v>19362</v>
      </c>
      <c r="C32" s="12">
        <v>56644</v>
      </c>
      <c r="D32" s="12">
        <v>2378</v>
      </c>
      <c r="E32">
        <v>16</v>
      </c>
      <c r="F32" s="17">
        <v>95903</v>
      </c>
      <c r="G32">
        <v>16</v>
      </c>
      <c r="H32" s="17">
        <v>97806</v>
      </c>
      <c r="I32">
        <v>16</v>
      </c>
      <c r="J32" s="27">
        <v>37570</v>
      </c>
      <c r="K32" s="27">
        <v>61921</v>
      </c>
      <c r="L32" s="27">
        <v>2543</v>
      </c>
      <c r="M32">
        <v>16</v>
      </c>
      <c r="N32" s="17">
        <v>16764</v>
      </c>
      <c r="O32" s="17">
        <v>50437</v>
      </c>
      <c r="P32" s="17">
        <v>561</v>
      </c>
    </row>
    <row r="33" spans="1:16" x14ac:dyDescent="0.25">
      <c r="A33">
        <v>17</v>
      </c>
      <c r="B33" s="12">
        <v>20335</v>
      </c>
      <c r="C33" s="12">
        <v>75266</v>
      </c>
      <c r="D33" s="12">
        <v>4023</v>
      </c>
      <c r="E33">
        <v>17</v>
      </c>
      <c r="F33" s="17">
        <v>82214</v>
      </c>
      <c r="G33">
        <v>17</v>
      </c>
      <c r="H33" s="17">
        <v>119888</v>
      </c>
      <c r="I33">
        <v>17</v>
      </c>
      <c r="J33" s="27">
        <v>27237</v>
      </c>
      <c r="K33" s="27">
        <v>72152</v>
      </c>
      <c r="L33" s="27">
        <v>1815</v>
      </c>
      <c r="M33">
        <v>17</v>
      </c>
      <c r="N33" s="17">
        <v>17456</v>
      </c>
      <c r="O33" s="17">
        <v>50210</v>
      </c>
      <c r="P33" s="17">
        <v>361</v>
      </c>
    </row>
    <row r="34" spans="1:16" x14ac:dyDescent="0.25">
      <c r="A34">
        <v>18</v>
      </c>
      <c r="B34" s="12">
        <v>24166</v>
      </c>
      <c r="C34" s="12">
        <v>62040</v>
      </c>
      <c r="D34" s="12">
        <v>7127</v>
      </c>
      <c r="E34">
        <v>18</v>
      </c>
      <c r="F34" s="17">
        <v>86424</v>
      </c>
      <c r="G34">
        <v>18</v>
      </c>
      <c r="H34" s="17">
        <v>80311</v>
      </c>
      <c r="I34">
        <v>18</v>
      </c>
      <c r="J34" s="27">
        <v>26181</v>
      </c>
      <c r="K34" s="27">
        <v>77325</v>
      </c>
      <c r="L34" s="27">
        <v>1052</v>
      </c>
      <c r="M34">
        <v>18</v>
      </c>
      <c r="N34" s="17">
        <v>22330</v>
      </c>
      <c r="O34" s="17">
        <v>53877</v>
      </c>
      <c r="P34" s="17">
        <v>121</v>
      </c>
    </row>
    <row r="35" spans="1:16" x14ac:dyDescent="0.25">
      <c r="A35">
        <v>19</v>
      </c>
      <c r="B35" s="12">
        <v>22353</v>
      </c>
      <c r="C35" s="12">
        <v>67784</v>
      </c>
      <c r="D35" s="12">
        <v>3376</v>
      </c>
      <c r="E35">
        <v>19</v>
      </c>
      <c r="F35" s="17">
        <v>82154</v>
      </c>
      <c r="G35">
        <v>19</v>
      </c>
      <c r="H35" s="17">
        <v>77625</v>
      </c>
      <c r="I35">
        <v>19</v>
      </c>
      <c r="J35" s="27">
        <v>27224</v>
      </c>
      <c r="K35" s="27">
        <v>71564</v>
      </c>
      <c r="L35" s="27">
        <v>537</v>
      </c>
      <c r="M35">
        <v>19</v>
      </c>
      <c r="N35" s="17">
        <v>16979</v>
      </c>
      <c r="O35" s="17">
        <v>53955</v>
      </c>
      <c r="P35" s="17">
        <v>678</v>
      </c>
    </row>
    <row r="36" spans="1:16" x14ac:dyDescent="0.25">
      <c r="A36">
        <v>20</v>
      </c>
      <c r="B36" s="12">
        <v>23127</v>
      </c>
      <c r="C36" s="12">
        <v>61283</v>
      </c>
      <c r="D36" s="12">
        <v>3283</v>
      </c>
      <c r="E36">
        <v>20</v>
      </c>
      <c r="F36" s="17">
        <v>86242</v>
      </c>
      <c r="G36">
        <v>20</v>
      </c>
      <c r="H36" s="17">
        <v>91116</v>
      </c>
      <c r="I36">
        <v>20</v>
      </c>
      <c r="J36" s="27">
        <v>33870</v>
      </c>
      <c r="K36" s="27">
        <v>77001</v>
      </c>
      <c r="L36" s="27">
        <v>552</v>
      </c>
      <c r="M36">
        <v>20</v>
      </c>
      <c r="N36" s="17">
        <v>12557</v>
      </c>
      <c r="O36" s="17">
        <v>57149</v>
      </c>
      <c r="P36" s="17">
        <v>974</v>
      </c>
    </row>
    <row r="37" spans="1:16" x14ac:dyDescent="0.25">
      <c r="A37">
        <v>21</v>
      </c>
      <c r="B37" s="12">
        <v>26286</v>
      </c>
      <c r="C37" s="12">
        <v>52400</v>
      </c>
      <c r="D37" s="12">
        <v>6236</v>
      </c>
      <c r="E37">
        <v>21</v>
      </c>
      <c r="F37" s="17">
        <v>96352</v>
      </c>
      <c r="G37">
        <v>21</v>
      </c>
      <c r="H37" s="17">
        <v>87193</v>
      </c>
      <c r="I37">
        <v>21</v>
      </c>
      <c r="J37" s="27">
        <v>50516</v>
      </c>
      <c r="K37" s="27">
        <v>79976</v>
      </c>
      <c r="L37" s="27">
        <v>258</v>
      </c>
      <c r="M37">
        <v>21</v>
      </c>
      <c r="N37" s="17">
        <v>16124</v>
      </c>
      <c r="O37" s="17">
        <v>51230</v>
      </c>
      <c r="P37" s="17">
        <v>137</v>
      </c>
    </row>
    <row r="38" spans="1:16" x14ac:dyDescent="0.25">
      <c r="A38">
        <v>22</v>
      </c>
      <c r="B38" s="12">
        <v>23856</v>
      </c>
      <c r="C38" s="12">
        <v>71829</v>
      </c>
      <c r="D38" s="12">
        <v>7336</v>
      </c>
      <c r="E38">
        <v>22</v>
      </c>
      <c r="F38" s="17">
        <v>84027</v>
      </c>
      <c r="G38">
        <v>22</v>
      </c>
      <c r="H38" s="17">
        <v>87278</v>
      </c>
      <c r="I38">
        <v>22</v>
      </c>
      <c r="J38" s="27">
        <v>29572</v>
      </c>
      <c r="K38" s="27">
        <v>90061</v>
      </c>
      <c r="L38" s="27">
        <v>2425</v>
      </c>
      <c r="M38">
        <v>22</v>
      </c>
      <c r="N38" s="17">
        <v>12503</v>
      </c>
      <c r="O38" s="17">
        <v>62921</v>
      </c>
      <c r="P38" s="17">
        <v>1291</v>
      </c>
    </row>
    <row r="39" spans="1:16" x14ac:dyDescent="0.25">
      <c r="A39">
        <v>23</v>
      </c>
      <c r="B39" s="12">
        <v>24508</v>
      </c>
      <c r="C39" s="12">
        <v>56285</v>
      </c>
      <c r="D39" s="12">
        <v>4967</v>
      </c>
      <c r="E39">
        <v>23</v>
      </c>
      <c r="F39" s="17">
        <v>82574</v>
      </c>
      <c r="G39">
        <v>23</v>
      </c>
      <c r="H39" s="17">
        <v>86526</v>
      </c>
      <c r="I39">
        <v>23</v>
      </c>
      <c r="J39" s="27">
        <v>36045</v>
      </c>
      <c r="K39" s="27">
        <v>95757</v>
      </c>
      <c r="L39" s="27">
        <v>2721</v>
      </c>
      <c r="M39">
        <v>23</v>
      </c>
      <c r="N39" s="17">
        <v>16834</v>
      </c>
      <c r="O39" s="17">
        <v>53099</v>
      </c>
      <c r="P39" s="17">
        <v>462</v>
      </c>
    </row>
    <row r="40" spans="1:16" x14ac:dyDescent="0.25">
      <c r="A40" s="20" t="s">
        <v>22</v>
      </c>
      <c r="B40" s="19">
        <f>AVERAGE(B17:B39)</f>
        <v>21639.608695652172</v>
      </c>
      <c r="C40" s="19">
        <f t="shared" ref="C40" si="5">AVERAGE(C17:C39)</f>
        <v>56281.739130434784</v>
      </c>
      <c r="D40" s="19">
        <f t="shared" ref="D40" si="6">AVERAGE(D17:D39)</f>
        <v>3872.217391304348</v>
      </c>
      <c r="E40">
        <v>24</v>
      </c>
      <c r="F40" s="17">
        <v>75090</v>
      </c>
      <c r="G40">
        <v>24</v>
      </c>
      <c r="H40" s="17">
        <v>83774</v>
      </c>
      <c r="I40">
        <v>24</v>
      </c>
      <c r="J40" s="27">
        <v>29895</v>
      </c>
      <c r="K40" s="27">
        <v>66555</v>
      </c>
      <c r="L40" s="27">
        <v>1570</v>
      </c>
      <c r="M40">
        <v>24</v>
      </c>
      <c r="N40" s="17">
        <v>17114</v>
      </c>
      <c r="O40" s="17">
        <v>52483</v>
      </c>
      <c r="P40" s="17">
        <v>735</v>
      </c>
    </row>
    <row r="41" spans="1:16" x14ac:dyDescent="0.25">
      <c r="A41" s="14" t="s">
        <v>23</v>
      </c>
      <c r="B41" s="26">
        <f>_xlfn.STDEV.P(B17:B39)</f>
        <v>2076.1455452693526</v>
      </c>
      <c r="C41" s="26">
        <f t="shared" ref="C41" si="7">_xlfn.STDEV.P(C17:C39)</f>
        <v>7595.6177481114291</v>
      </c>
      <c r="D41" s="26">
        <f t="shared" ref="D41" si="8">_xlfn.STDEV.P(D17:D39)</f>
        <v>1617.6610317401435</v>
      </c>
      <c r="E41">
        <v>25</v>
      </c>
      <c r="F41" s="17">
        <v>86244</v>
      </c>
      <c r="G41">
        <v>25</v>
      </c>
      <c r="H41" s="17">
        <v>89519</v>
      </c>
      <c r="I41">
        <v>25</v>
      </c>
      <c r="J41" s="27">
        <v>27235</v>
      </c>
      <c r="K41" s="27">
        <v>94229</v>
      </c>
      <c r="L41" s="27">
        <v>754</v>
      </c>
      <c r="M41">
        <v>25</v>
      </c>
      <c r="N41" s="17">
        <v>18505</v>
      </c>
      <c r="O41" s="17">
        <v>59212</v>
      </c>
      <c r="P41" s="17">
        <v>716</v>
      </c>
    </row>
    <row r="42" spans="1:16" x14ac:dyDescent="0.25">
      <c r="E42">
        <v>26</v>
      </c>
      <c r="F42" s="17">
        <v>78506</v>
      </c>
      <c r="G42">
        <v>26</v>
      </c>
      <c r="H42" s="17">
        <v>105227</v>
      </c>
      <c r="I42">
        <v>26</v>
      </c>
      <c r="J42" s="27">
        <v>37103</v>
      </c>
      <c r="K42" s="27">
        <v>84715</v>
      </c>
      <c r="L42" s="27">
        <v>661</v>
      </c>
      <c r="M42">
        <v>26</v>
      </c>
      <c r="N42" s="17">
        <v>19667</v>
      </c>
      <c r="O42" s="17">
        <v>54426</v>
      </c>
      <c r="P42" s="17">
        <v>612</v>
      </c>
    </row>
    <row r="43" spans="1:16" x14ac:dyDescent="0.25">
      <c r="E43">
        <v>27</v>
      </c>
      <c r="F43" s="17">
        <v>79275</v>
      </c>
      <c r="G43">
        <v>27</v>
      </c>
      <c r="H43" s="17">
        <v>83417</v>
      </c>
      <c r="I43">
        <v>27</v>
      </c>
      <c r="J43" s="27">
        <v>32200</v>
      </c>
      <c r="K43" s="27">
        <v>73481</v>
      </c>
      <c r="L43" s="27">
        <v>450</v>
      </c>
      <c r="M43">
        <v>27</v>
      </c>
      <c r="N43" s="17">
        <v>20255</v>
      </c>
      <c r="O43" s="17">
        <v>60823</v>
      </c>
      <c r="P43" s="17">
        <v>402</v>
      </c>
    </row>
    <row r="44" spans="1:16" x14ac:dyDescent="0.25">
      <c r="F44" s="23">
        <f>AVERAGE(F17:F43)</f>
        <v>84988.148148148146</v>
      </c>
      <c r="G44">
        <v>28</v>
      </c>
      <c r="H44" s="17">
        <v>88028</v>
      </c>
      <c r="I44">
        <v>28</v>
      </c>
      <c r="J44" s="27">
        <v>23965</v>
      </c>
      <c r="K44" s="27">
        <v>74516</v>
      </c>
      <c r="L44" s="27">
        <v>1192</v>
      </c>
      <c r="M44">
        <v>28</v>
      </c>
      <c r="N44" s="17">
        <v>18261</v>
      </c>
      <c r="O44" s="17">
        <v>52185</v>
      </c>
      <c r="P44" s="17">
        <v>423</v>
      </c>
    </row>
    <row r="45" spans="1:16" x14ac:dyDescent="0.25">
      <c r="F45" s="18">
        <f>_xlfn.STDEV.P(F17:F43)</f>
        <v>7010.6128262994498</v>
      </c>
      <c r="G45">
        <v>29</v>
      </c>
      <c r="H45" s="17">
        <v>92735</v>
      </c>
      <c r="I45">
        <v>29</v>
      </c>
      <c r="J45" s="27">
        <v>25276</v>
      </c>
      <c r="K45" s="27">
        <v>83755</v>
      </c>
      <c r="L45" s="27">
        <v>1030</v>
      </c>
      <c r="M45">
        <v>29</v>
      </c>
      <c r="N45" s="17">
        <v>19201</v>
      </c>
      <c r="O45" s="17">
        <v>63871</v>
      </c>
      <c r="P45" s="17">
        <v>294</v>
      </c>
    </row>
    <row r="46" spans="1:16" x14ac:dyDescent="0.25">
      <c r="G46">
        <v>30</v>
      </c>
      <c r="H46" s="17">
        <v>83188</v>
      </c>
      <c r="I46">
        <v>30</v>
      </c>
      <c r="J46" s="27">
        <v>29303</v>
      </c>
      <c r="K46" s="27">
        <v>64152</v>
      </c>
      <c r="L46" s="27">
        <v>814</v>
      </c>
      <c r="M46">
        <v>30</v>
      </c>
      <c r="N46" s="17">
        <v>17139</v>
      </c>
      <c r="O46" s="17">
        <v>52131</v>
      </c>
      <c r="P46" s="17">
        <v>656</v>
      </c>
    </row>
    <row r="47" spans="1:16" x14ac:dyDescent="0.25">
      <c r="G47">
        <v>31</v>
      </c>
      <c r="H47" s="17">
        <v>80797</v>
      </c>
      <c r="I47">
        <v>31</v>
      </c>
      <c r="J47" s="27">
        <v>28163</v>
      </c>
      <c r="K47" s="27">
        <v>60877</v>
      </c>
      <c r="L47" s="27">
        <v>559</v>
      </c>
      <c r="M47">
        <v>31</v>
      </c>
      <c r="N47" s="17">
        <v>15630</v>
      </c>
      <c r="O47" s="17">
        <v>56360</v>
      </c>
      <c r="P47" s="17">
        <v>297</v>
      </c>
    </row>
    <row r="48" spans="1:16" x14ac:dyDescent="0.25">
      <c r="G48">
        <v>32</v>
      </c>
      <c r="H48" s="17">
        <v>81541</v>
      </c>
      <c r="I48">
        <v>32</v>
      </c>
      <c r="J48" s="27">
        <v>29260</v>
      </c>
      <c r="K48" s="27">
        <v>79331</v>
      </c>
      <c r="L48" s="27">
        <v>993</v>
      </c>
      <c r="M48">
        <v>32</v>
      </c>
      <c r="N48" s="17">
        <v>18528</v>
      </c>
      <c r="O48" s="17">
        <v>62912</v>
      </c>
      <c r="P48" s="17">
        <v>302</v>
      </c>
    </row>
    <row r="49" spans="7:16" x14ac:dyDescent="0.25">
      <c r="G49">
        <v>33</v>
      </c>
      <c r="H49" s="17">
        <v>84594</v>
      </c>
      <c r="I49">
        <v>33</v>
      </c>
      <c r="J49" s="27">
        <v>29604</v>
      </c>
      <c r="K49" s="27">
        <v>83541</v>
      </c>
      <c r="L49" s="27">
        <v>415</v>
      </c>
      <c r="M49">
        <v>33</v>
      </c>
      <c r="N49" s="17">
        <v>16661</v>
      </c>
      <c r="O49" s="17">
        <v>60624</v>
      </c>
      <c r="P49" s="17">
        <v>1704</v>
      </c>
    </row>
    <row r="50" spans="7:16" x14ac:dyDescent="0.25">
      <c r="G50">
        <v>34</v>
      </c>
      <c r="H50" s="17">
        <v>88277</v>
      </c>
      <c r="I50">
        <v>34</v>
      </c>
      <c r="J50" s="27">
        <v>22705</v>
      </c>
      <c r="K50" s="27">
        <v>89408</v>
      </c>
      <c r="L50" s="27">
        <v>1699</v>
      </c>
      <c r="M50">
        <v>34</v>
      </c>
      <c r="N50" s="23">
        <f>AVERAGE(N17:N49)</f>
        <v>17289.333333333332</v>
      </c>
      <c r="O50" s="23">
        <f t="shared" ref="O50:P50" si="9">AVERAGE(O17:O49)</f>
        <v>55058.333333333336</v>
      </c>
      <c r="P50" s="23">
        <f t="shared" si="9"/>
        <v>537.27272727272725</v>
      </c>
    </row>
    <row r="51" spans="7:16" x14ac:dyDescent="0.25">
      <c r="G51">
        <v>35</v>
      </c>
      <c r="H51" s="17">
        <v>84926</v>
      </c>
      <c r="I51">
        <v>35</v>
      </c>
      <c r="J51" s="27">
        <v>25475</v>
      </c>
      <c r="K51" s="27">
        <v>75053</v>
      </c>
      <c r="L51" s="27">
        <v>1026</v>
      </c>
      <c r="M51">
        <v>35</v>
      </c>
      <c r="N51" s="22">
        <f>_xlfn.STDEV.P(N17:N49)</f>
        <v>1888.6817058092624</v>
      </c>
      <c r="O51" s="22">
        <f t="shared" ref="O51:P51" si="10">_xlfn.STDEV.P(O17:O49)</f>
        <v>4183.5352577126978</v>
      </c>
      <c r="P51" s="22">
        <f t="shared" si="10"/>
        <v>387.89066506436728</v>
      </c>
    </row>
    <row r="52" spans="7:16" x14ac:dyDescent="0.25">
      <c r="G52">
        <v>36</v>
      </c>
      <c r="H52" s="17">
        <v>83745</v>
      </c>
      <c r="I52">
        <v>36</v>
      </c>
      <c r="J52" s="27">
        <v>31327</v>
      </c>
      <c r="K52" s="27">
        <v>77500</v>
      </c>
      <c r="L52" s="27">
        <v>846</v>
      </c>
      <c r="M52">
        <v>36</v>
      </c>
      <c r="N52" s="24" t="s">
        <v>20</v>
      </c>
      <c r="O52" s="25" t="s">
        <v>13</v>
      </c>
      <c r="P52" s="11"/>
    </row>
    <row r="53" spans="7:16" x14ac:dyDescent="0.25">
      <c r="H53" s="23">
        <f>AVERAGE(H17:H52)</f>
        <v>87979.361111111109</v>
      </c>
      <c r="I53">
        <v>37</v>
      </c>
      <c r="J53" s="27">
        <v>34020</v>
      </c>
      <c r="K53" s="27">
        <v>61261</v>
      </c>
      <c r="L53" s="27">
        <v>486</v>
      </c>
    </row>
    <row r="54" spans="7:16" x14ac:dyDescent="0.25">
      <c r="H54" s="22">
        <f>_xlfn.STDEV.P(H17:H52)</f>
        <v>9372.2854978352061</v>
      </c>
      <c r="I54">
        <v>38</v>
      </c>
      <c r="J54" s="27">
        <v>49844</v>
      </c>
      <c r="K54" s="27">
        <v>79628</v>
      </c>
      <c r="L54" s="27">
        <v>1132</v>
      </c>
    </row>
    <row r="55" spans="7:16" x14ac:dyDescent="0.25">
      <c r="I55">
        <v>39</v>
      </c>
      <c r="J55" s="27">
        <v>33167</v>
      </c>
      <c r="K55" s="27">
        <v>72687</v>
      </c>
      <c r="L55" s="27">
        <v>2651</v>
      </c>
    </row>
    <row r="56" spans="7:16" x14ac:dyDescent="0.25">
      <c r="I56">
        <v>40</v>
      </c>
      <c r="J56" s="27">
        <v>36184</v>
      </c>
      <c r="K56" s="27">
        <v>59799</v>
      </c>
      <c r="L56" s="27">
        <v>686</v>
      </c>
    </row>
    <row r="57" spans="7:16" x14ac:dyDescent="0.25">
      <c r="I57">
        <v>41</v>
      </c>
      <c r="J57" s="27">
        <v>30208</v>
      </c>
      <c r="K57" s="27">
        <v>63700</v>
      </c>
      <c r="L57" s="27">
        <v>1466</v>
      </c>
    </row>
    <row r="58" spans="7:16" x14ac:dyDescent="0.25">
      <c r="I58">
        <v>42</v>
      </c>
      <c r="J58" s="27">
        <v>29344</v>
      </c>
      <c r="K58" s="27">
        <v>70305</v>
      </c>
      <c r="L58" s="27">
        <v>719</v>
      </c>
    </row>
    <row r="59" spans="7:16" x14ac:dyDescent="0.25">
      <c r="I59">
        <v>43</v>
      </c>
      <c r="J59" s="27">
        <v>22227</v>
      </c>
      <c r="K59" s="27">
        <v>57250</v>
      </c>
      <c r="L59" s="27">
        <v>678</v>
      </c>
    </row>
    <row r="60" spans="7:16" x14ac:dyDescent="0.25">
      <c r="I60">
        <v>44</v>
      </c>
      <c r="J60" s="27">
        <v>34995</v>
      </c>
      <c r="K60" s="27">
        <v>68579</v>
      </c>
      <c r="L60" s="27">
        <v>410</v>
      </c>
    </row>
    <row r="61" spans="7:16" x14ac:dyDescent="0.25">
      <c r="I61">
        <v>45</v>
      </c>
      <c r="J61" s="27">
        <v>29674</v>
      </c>
      <c r="K61" s="27">
        <v>79808</v>
      </c>
      <c r="L61" s="27">
        <v>1634</v>
      </c>
    </row>
    <row r="62" spans="7:16" x14ac:dyDescent="0.25">
      <c r="J62" s="23">
        <f>AVERAGE(J17:J61)</f>
        <v>28534.088888888888</v>
      </c>
      <c r="K62" s="23">
        <f t="shared" ref="K62:L62" si="11">AVERAGE(K17:K61)</f>
        <v>68671.53333333334</v>
      </c>
      <c r="L62" s="23">
        <f t="shared" si="11"/>
        <v>1047.2</v>
      </c>
    </row>
    <row r="63" spans="7:16" x14ac:dyDescent="0.25">
      <c r="J63" s="22">
        <f>_xlfn.STDEV.P(J17:J61)</f>
        <v>7162.1571326031917</v>
      </c>
      <c r="K63" s="22">
        <f t="shared" ref="K63:L63" si="12">_xlfn.STDEV.P(K17:K61)</f>
        <v>13501.946770908426</v>
      </c>
      <c r="L63" s="22">
        <f t="shared" si="12"/>
        <v>716.76922056932358</v>
      </c>
    </row>
  </sheetData>
  <mergeCells count="6">
    <mergeCell ref="N15:P15"/>
    <mergeCell ref="B2:H2"/>
    <mergeCell ref="C3:D3"/>
    <mergeCell ref="E3:H3"/>
    <mergeCell ref="B15:D15"/>
    <mergeCell ref="J15:L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65"/>
  <sheetViews>
    <sheetView workbookViewId="0">
      <selection activeCell="K7" sqref="K7"/>
    </sheetView>
  </sheetViews>
  <sheetFormatPr baseColWidth="10" defaultRowHeight="15" x14ac:dyDescent="0.25"/>
  <cols>
    <col min="4" max="4" width="12.5703125" customWidth="1"/>
    <col min="7" max="7" width="18.140625" customWidth="1"/>
  </cols>
  <sheetData>
    <row r="1" spans="3:8" x14ac:dyDescent="0.25">
      <c r="C1" s="14" t="s">
        <v>34</v>
      </c>
      <c r="D1" s="14" t="s">
        <v>11</v>
      </c>
      <c r="E1" s="14" t="s">
        <v>12</v>
      </c>
      <c r="F1" s="14" t="s">
        <v>15</v>
      </c>
      <c r="G1" s="14" t="s">
        <v>27</v>
      </c>
      <c r="H1" s="14"/>
    </row>
    <row r="2" spans="3:8" x14ac:dyDescent="0.25">
      <c r="C2" t="s">
        <v>35</v>
      </c>
      <c r="D2">
        <v>21455</v>
      </c>
      <c r="E2">
        <v>50078</v>
      </c>
      <c r="F2">
        <v>2316</v>
      </c>
      <c r="G2">
        <f t="shared" ref="G2:G33" si="0">D2+E2</f>
        <v>71533</v>
      </c>
    </row>
    <row r="3" spans="3:8" x14ac:dyDescent="0.25">
      <c r="C3" t="s">
        <v>35</v>
      </c>
      <c r="D3">
        <v>21651</v>
      </c>
      <c r="E3">
        <v>52887</v>
      </c>
      <c r="F3">
        <v>4050</v>
      </c>
      <c r="G3">
        <f t="shared" si="0"/>
        <v>74538</v>
      </c>
    </row>
    <row r="4" spans="3:8" x14ac:dyDescent="0.25">
      <c r="C4" t="s">
        <v>35</v>
      </c>
      <c r="D4">
        <v>24189</v>
      </c>
      <c r="E4">
        <v>46325</v>
      </c>
      <c r="F4">
        <v>4111</v>
      </c>
      <c r="G4">
        <f t="shared" si="0"/>
        <v>70514</v>
      </c>
    </row>
    <row r="5" spans="3:8" x14ac:dyDescent="0.25">
      <c r="C5" t="s">
        <v>35</v>
      </c>
      <c r="D5">
        <v>20921</v>
      </c>
      <c r="E5">
        <v>46556</v>
      </c>
      <c r="F5">
        <v>4389</v>
      </c>
      <c r="G5">
        <f t="shared" si="0"/>
        <v>67477</v>
      </c>
    </row>
    <row r="6" spans="3:8" x14ac:dyDescent="0.25">
      <c r="C6" t="s">
        <v>35</v>
      </c>
      <c r="D6">
        <v>20863</v>
      </c>
      <c r="E6">
        <v>52508</v>
      </c>
      <c r="F6">
        <v>3762</v>
      </c>
      <c r="G6">
        <f t="shared" si="0"/>
        <v>73371</v>
      </c>
    </row>
    <row r="7" spans="3:8" x14ac:dyDescent="0.25">
      <c r="C7" t="s">
        <v>35</v>
      </c>
      <c r="D7">
        <v>18640</v>
      </c>
      <c r="E7">
        <v>49258</v>
      </c>
      <c r="F7">
        <v>4644</v>
      </c>
      <c r="G7">
        <f t="shared" si="0"/>
        <v>67898</v>
      </c>
    </row>
    <row r="8" spans="3:8" x14ac:dyDescent="0.25">
      <c r="C8" t="s">
        <v>35</v>
      </c>
      <c r="D8">
        <v>20136</v>
      </c>
      <c r="E8">
        <v>60282</v>
      </c>
      <c r="F8">
        <v>2225</v>
      </c>
      <c r="G8">
        <f t="shared" si="0"/>
        <v>80418</v>
      </c>
    </row>
    <row r="9" spans="3:8" x14ac:dyDescent="0.25">
      <c r="C9" t="s">
        <v>35</v>
      </c>
      <c r="D9">
        <v>18912</v>
      </c>
      <c r="E9">
        <v>46710</v>
      </c>
      <c r="F9">
        <v>2368</v>
      </c>
      <c r="G9">
        <f t="shared" si="0"/>
        <v>65622</v>
      </c>
    </row>
    <row r="10" spans="3:8" x14ac:dyDescent="0.25">
      <c r="C10" t="s">
        <v>35</v>
      </c>
      <c r="D10">
        <v>21560</v>
      </c>
      <c r="E10">
        <v>57288</v>
      </c>
      <c r="F10">
        <v>4686</v>
      </c>
      <c r="G10">
        <f t="shared" si="0"/>
        <v>78848</v>
      </c>
    </row>
    <row r="11" spans="3:8" x14ac:dyDescent="0.25">
      <c r="C11" t="s">
        <v>35</v>
      </c>
      <c r="D11">
        <v>20840</v>
      </c>
      <c r="E11">
        <v>53637</v>
      </c>
      <c r="F11">
        <v>4307</v>
      </c>
      <c r="G11">
        <f t="shared" si="0"/>
        <v>74477</v>
      </c>
    </row>
    <row r="12" spans="3:8" x14ac:dyDescent="0.25">
      <c r="C12" t="s">
        <v>35</v>
      </c>
      <c r="D12">
        <v>22432</v>
      </c>
      <c r="E12">
        <v>59656</v>
      </c>
      <c r="F12">
        <v>2938</v>
      </c>
      <c r="G12">
        <f t="shared" si="0"/>
        <v>82088</v>
      </c>
    </row>
    <row r="13" spans="3:8" x14ac:dyDescent="0.25">
      <c r="C13" t="s">
        <v>35</v>
      </c>
      <c r="D13">
        <v>22441</v>
      </c>
      <c r="E13">
        <v>51401</v>
      </c>
      <c r="F13">
        <v>5553</v>
      </c>
      <c r="G13">
        <f t="shared" si="0"/>
        <v>73842</v>
      </c>
    </row>
    <row r="14" spans="3:8" x14ac:dyDescent="0.25">
      <c r="C14" t="s">
        <v>35</v>
      </c>
      <c r="D14">
        <v>22581</v>
      </c>
      <c r="E14">
        <v>53162</v>
      </c>
      <c r="F14">
        <v>2175</v>
      </c>
      <c r="G14">
        <f t="shared" si="0"/>
        <v>75743</v>
      </c>
    </row>
    <row r="15" spans="3:8" x14ac:dyDescent="0.25">
      <c r="C15" t="s">
        <v>35</v>
      </c>
      <c r="D15">
        <v>18825</v>
      </c>
      <c r="E15">
        <v>60618</v>
      </c>
      <c r="F15">
        <v>1390</v>
      </c>
      <c r="G15">
        <f t="shared" si="0"/>
        <v>79443</v>
      </c>
    </row>
    <row r="16" spans="3:8" x14ac:dyDescent="0.25">
      <c r="C16" t="s">
        <v>35</v>
      </c>
      <c r="D16">
        <v>18272</v>
      </c>
      <c r="E16">
        <v>50583</v>
      </c>
      <c r="F16">
        <v>1421</v>
      </c>
      <c r="G16">
        <f t="shared" si="0"/>
        <v>68855</v>
      </c>
    </row>
    <row r="17" spans="3:7" x14ac:dyDescent="0.25">
      <c r="C17" t="s">
        <v>35</v>
      </c>
      <c r="D17">
        <v>19362</v>
      </c>
      <c r="E17">
        <v>56644</v>
      </c>
      <c r="F17">
        <v>2378</v>
      </c>
      <c r="G17">
        <f t="shared" si="0"/>
        <v>76006</v>
      </c>
    </row>
    <row r="18" spans="3:7" x14ac:dyDescent="0.25">
      <c r="C18" t="s">
        <v>35</v>
      </c>
      <c r="D18">
        <v>20335</v>
      </c>
      <c r="E18">
        <v>75266</v>
      </c>
      <c r="F18">
        <v>4023</v>
      </c>
      <c r="G18">
        <f t="shared" si="0"/>
        <v>95601</v>
      </c>
    </row>
    <row r="19" spans="3:7" x14ac:dyDescent="0.25">
      <c r="C19" t="s">
        <v>35</v>
      </c>
      <c r="D19">
        <v>24166</v>
      </c>
      <c r="E19">
        <v>62040</v>
      </c>
      <c r="F19">
        <v>7127</v>
      </c>
      <c r="G19">
        <f t="shared" si="0"/>
        <v>86206</v>
      </c>
    </row>
    <row r="20" spans="3:7" x14ac:dyDescent="0.25">
      <c r="C20" t="s">
        <v>35</v>
      </c>
      <c r="D20">
        <v>22353</v>
      </c>
      <c r="E20">
        <v>67784</v>
      </c>
      <c r="F20">
        <v>3376</v>
      </c>
      <c r="G20">
        <f t="shared" si="0"/>
        <v>90137</v>
      </c>
    </row>
    <row r="21" spans="3:7" x14ac:dyDescent="0.25">
      <c r="C21" t="s">
        <v>35</v>
      </c>
      <c r="D21">
        <v>23127</v>
      </c>
      <c r="E21">
        <v>61283</v>
      </c>
      <c r="F21">
        <v>3283</v>
      </c>
      <c r="G21">
        <f t="shared" si="0"/>
        <v>84410</v>
      </c>
    </row>
    <row r="22" spans="3:7" x14ac:dyDescent="0.25">
      <c r="C22" t="s">
        <v>35</v>
      </c>
      <c r="D22">
        <v>26286</v>
      </c>
      <c r="E22">
        <v>52400</v>
      </c>
      <c r="F22">
        <v>6236</v>
      </c>
      <c r="G22">
        <f t="shared" si="0"/>
        <v>78686</v>
      </c>
    </row>
    <row r="23" spans="3:7" x14ac:dyDescent="0.25">
      <c r="C23" t="s">
        <v>35</v>
      </c>
      <c r="D23">
        <v>23856</v>
      </c>
      <c r="E23">
        <v>71829</v>
      </c>
      <c r="F23">
        <v>7336</v>
      </c>
      <c r="G23">
        <f t="shared" si="0"/>
        <v>95685</v>
      </c>
    </row>
    <row r="24" spans="3:7" x14ac:dyDescent="0.25">
      <c r="C24" t="s">
        <v>35</v>
      </c>
      <c r="D24">
        <v>24508</v>
      </c>
      <c r="E24">
        <v>56285</v>
      </c>
      <c r="F24">
        <v>4967</v>
      </c>
      <c r="G24">
        <f t="shared" si="0"/>
        <v>80793</v>
      </c>
    </row>
    <row r="25" spans="3:7" x14ac:dyDescent="0.25">
      <c r="C25" t="s">
        <v>39</v>
      </c>
      <c r="D25">
        <v>25888</v>
      </c>
      <c r="E25">
        <v>49240</v>
      </c>
      <c r="F25">
        <v>2898</v>
      </c>
      <c r="G25">
        <f t="shared" si="0"/>
        <v>75128</v>
      </c>
    </row>
    <row r="26" spans="3:7" x14ac:dyDescent="0.25">
      <c r="C26" t="s">
        <v>39</v>
      </c>
      <c r="D26">
        <v>24330</v>
      </c>
      <c r="E26">
        <v>56275</v>
      </c>
      <c r="F26">
        <v>231</v>
      </c>
      <c r="G26">
        <f t="shared" si="0"/>
        <v>80605</v>
      </c>
    </row>
    <row r="27" spans="3:7" x14ac:dyDescent="0.25">
      <c r="C27" t="s">
        <v>39</v>
      </c>
      <c r="D27">
        <v>24263</v>
      </c>
      <c r="E27">
        <v>74280</v>
      </c>
      <c r="F27">
        <v>1513</v>
      </c>
      <c r="G27">
        <f t="shared" si="0"/>
        <v>98543</v>
      </c>
    </row>
    <row r="28" spans="3:7" x14ac:dyDescent="0.25">
      <c r="C28" t="s">
        <v>39</v>
      </c>
      <c r="D28">
        <v>12767</v>
      </c>
      <c r="E28">
        <v>52510</v>
      </c>
      <c r="F28">
        <v>365</v>
      </c>
      <c r="G28">
        <f t="shared" si="0"/>
        <v>65277</v>
      </c>
    </row>
    <row r="29" spans="3:7" x14ac:dyDescent="0.25">
      <c r="C29" t="s">
        <v>39</v>
      </c>
      <c r="D29">
        <v>19441</v>
      </c>
      <c r="E29">
        <v>57526</v>
      </c>
      <c r="F29">
        <v>415</v>
      </c>
      <c r="G29">
        <f t="shared" si="0"/>
        <v>76967</v>
      </c>
    </row>
    <row r="30" spans="3:7" x14ac:dyDescent="0.25">
      <c r="C30" t="s">
        <v>39</v>
      </c>
      <c r="D30">
        <v>22204</v>
      </c>
      <c r="E30">
        <v>46318</v>
      </c>
      <c r="F30">
        <v>482</v>
      </c>
      <c r="G30">
        <f t="shared" si="0"/>
        <v>68522</v>
      </c>
    </row>
    <row r="31" spans="3:7" x14ac:dyDescent="0.25">
      <c r="C31" t="s">
        <v>39</v>
      </c>
      <c r="D31">
        <v>22569</v>
      </c>
      <c r="E31">
        <v>45824</v>
      </c>
      <c r="F31">
        <v>501</v>
      </c>
      <c r="G31">
        <f t="shared" si="0"/>
        <v>68393</v>
      </c>
    </row>
    <row r="32" spans="3:7" x14ac:dyDescent="0.25">
      <c r="C32" t="s">
        <v>39</v>
      </c>
      <c r="D32">
        <v>23829</v>
      </c>
      <c r="E32">
        <v>49160</v>
      </c>
      <c r="F32">
        <v>1380</v>
      </c>
      <c r="G32">
        <f t="shared" si="0"/>
        <v>72989</v>
      </c>
    </row>
    <row r="33" spans="3:7" x14ac:dyDescent="0.25">
      <c r="C33" t="s">
        <v>39</v>
      </c>
      <c r="D33">
        <v>17022</v>
      </c>
      <c r="E33">
        <v>45426</v>
      </c>
      <c r="F33">
        <v>1275</v>
      </c>
      <c r="G33">
        <f t="shared" si="0"/>
        <v>62448</v>
      </c>
    </row>
    <row r="34" spans="3:7" x14ac:dyDescent="0.25">
      <c r="C34" t="s">
        <v>39</v>
      </c>
      <c r="D34">
        <v>29005</v>
      </c>
      <c r="E34">
        <v>47758</v>
      </c>
      <c r="F34">
        <v>149</v>
      </c>
      <c r="G34">
        <f t="shared" ref="G34:G65" si="1">D34+E34</f>
        <v>76763</v>
      </c>
    </row>
    <row r="35" spans="3:7" x14ac:dyDescent="0.25">
      <c r="C35" t="s">
        <v>39</v>
      </c>
      <c r="D35">
        <v>19999</v>
      </c>
      <c r="E35">
        <v>51681</v>
      </c>
      <c r="F35">
        <v>1545</v>
      </c>
      <c r="G35">
        <f t="shared" si="1"/>
        <v>71680</v>
      </c>
    </row>
    <row r="36" spans="3:7" x14ac:dyDescent="0.25">
      <c r="C36" t="s">
        <v>39</v>
      </c>
      <c r="D36">
        <v>26397</v>
      </c>
      <c r="E36">
        <v>68643</v>
      </c>
      <c r="F36">
        <v>279</v>
      </c>
      <c r="G36">
        <f t="shared" si="1"/>
        <v>95040</v>
      </c>
    </row>
    <row r="37" spans="3:7" x14ac:dyDescent="0.25">
      <c r="C37" t="s">
        <v>39</v>
      </c>
      <c r="D37">
        <v>17541</v>
      </c>
      <c r="E37">
        <v>51829</v>
      </c>
      <c r="F37">
        <v>1245</v>
      </c>
      <c r="G37">
        <f t="shared" si="1"/>
        <v>69370</v>
      </c>
    </row>
    <row r="38" spans="3:7" x14ac:dyDescent="0.25">
      <c r="C38" t="s">
        <v>39</v>
      </c>
      <c r="D38">
        <v>32609</v>
      </c>
      <c r="E38">
        <v>75016</v>
      </c>
      <c r="F38">
        <v>361</v>
      </c>
      <c r="G38">
        <f t="shared" si="1"/>
        <v>107625</v>
      </c>
    </row>
    <row r="39" spans="3:7" x14ac:dyDescent="0.25">
      <c r="C39" t="s">
        <v>39</v>
      </c>
      <c r="D39">
        <v>26781</v>
      </c>
      <c r="E39">
        <v>72846</v>
      </c>
      <c r="F39">
        <v>711</v>
      </c>
      <c r="G39">
        <f t="shared" si="1"/>
        <v>99627</v>
      </c>
    </row>
    <row r="40" spans="3:7" x14ac:dyDescent="0.25">
      <c r="C40" t="s">
        <v>39</v>
      </c>
      <c r="D40">
        <v>37570</v>
      </c>
      <c r="E40">
        <v>61921</v>
      </c>
      <c r="F40">
        <v>2543</v>
      </c>
      <c r="G40">
        <f t="shared" si="1"/>
        <v>99491</v>
      </c>
    </row>
    <row r="41" spans="3:7" x14ac:dyDescent="0.25">
      <c r="C41" t="s">
        <v>39</v>
      </c>
      <c r="D41">
        <v>27237</v>
      </c>
      <c r="E41">
        <v>72152</v>
      </c>
      <c r="F41">
        <v>1815</v>
      </c>
      <c r="G41">
        <f t="shared" si="1"/>
        <v>99389</v>
      </c>
    </row>
    <row r="42" spans="3:7" x14ac:dyDescent="0.25">
      <c r="C42" t="s">
        <v>39</v>
      </c>
      <c r="D42">
        <v>26181</v>
      </c>
      <c r="E42">
        <v>77325</v>
      </c>
      <c r="F42">
        <v>1052</v>
      </c>
      <c r="G42">
        <f t="shared" si="1"/>
        <v>103506</v>
      </c>
    </row>
    <row r="43" spans="3:7" x14ac:dyDescent="0.25">
      <c r="C43" t="s">
        <v>39</v>
      </c>
      <c r="D43">
        <v>27224</v>
      </c>
      <c r="E43">
        <v>71564</v>
      </c>
      <c r="F43">
        <v>537</v>
      </c>
      <c r="G43">
        <f t="shared" si="1"/>
        <v>98788</v>
      </c>
    </row>
    <row r="44" spans="3:7" x14ac:dyDescent="0.25">
      <c r="C44" t="s">
        <v>39</v>
      </c>
      <c r="D44">
        <v>33870</v>
      </c>
      <c r="E44">
        <v>77001</v>
      </c>
      <c r="F44">
        <v>552</v>
      </c>
      <c r="G44">
        <f t="shared" si="1"/>
        <v>110871</v>
      </c>
    </row>
    <row r="45" spans="3:7" x14ac:dyDescent="0.25">
      <c r="C45" t="s">
        <v>39</v>
      </c>
      <c r="D45">
        <v>50516</v>
      </c>
      <c r="E45">
        <v>79976</v>
      </c>
      <c r="F45">
        <v>258</v>
      </c>
      <c r="G45">
        <f t="shared" si="1"/>
        <v>130492</v>
      </c>
    </row>
    <row r="46" spans="3:7" x14ac:dyDescent="0.25">
      <c r="C46" t="s">
        <v>39</v>
      </c>
      <c r="D46">
        <v>29572</v>
      </c>
      <c r="E46">
        <v>90061</v>
      </c>
      <c r="F46">
        <v>2425</v>
      </c>
      <c r="G46">
        <f t="shared" si="1"/>
        <v>119633</v>
      </c>
    </row>
    <row r="47" spans="3:7" x14ac:dyDescent="0.25">
      <c r="C47" t="s">
        <v>39</v>
      </c>
      <c r="D47">
        <v>36045</v>
      </c>
      <c r="E47">
        <v>95757</v>
      </c>
      <c r="F47">
        <v>2721</v>
      </c>
      <c r="G47">
        <f t="shared" si="1"/>
        <v>131802</v>
      </c>
    </row>
    <row r="48" spans="3:7" x14ac:dyDescent="0.25">
      <c r="C48" t="s">
        <v>39</v>
      </c>
      <c r="D48">
        <v>29895</v>
      </c>
      <c r="E48">
        <v>66555</v>
      </c>
      <c r="F48">
        <v>1570</v>
      </c>
      <c r="G48">
        <f t="shared" si="1"/>
        <v>96450</v>
      </c>
    </row>
    <row r="49" spans="3:7" x14ac:dyDescent="0.25">
      <c r="C49" t="s">
        <v>39</v>
      </c>
      <c r="D49">
        <v>27235</v>
      </c>
      <c r="E49">
        <v>94229</v>
      </c>
      <c r="F49">
        <v>754</v>
      </c>
      <c r="G49">
        <f t="shared" si="1"/>
        <v>121464</v>
      </c>
    </row>
    <row r="50" spans="3:7" x14ac:dyDescent="0.25">
      <c r="C50" t="s">
        <v>39</v>
      </c>
      <c r="D50">
        <v>37103</v>
      </c>
      <c r="E50">
        <v>84715</v>
      </c>
      <c r="F50">
        <v>661</v>
      </c>
      <c r="G50">
        <f t="shared" si="1"/>
        <v>121818</v>
      </c>
    </row>
    <row r="51" spans="3:7" x14ac:dyDescent="0.25">
      <c r="C51" t="s">
        <v>39</v>
      </c>
      <c r="D51">
        <v>32200</v>
      </c>
      <c r="E51">
        <v>73481</v>
      </c>
      <c r="F51">
        <v>450</v>
      </c>
      <c r="G51">
        <f t="shared" si="1"/>
        <v>105681</v>
      </c>
    </row>
    <row r="52" spans="3:7" x14ac:dyDescent="0.25">
      <c r="C52" t="s">
        <v>39</v>
      </c>
      <c r="D52">
        <v>23965</v>
      </c>
      <c r="E52">
        <v>74516</v>
      </c>
      <c r="F52">
        <v>1192</v>
      </c>
      <c r="G52">
        <f t="shared" si="1"/>
        <v>98481</v>
      </c>
    </row>
    <row r="53" spans="3:7" x14ac:dyDescent="0.25">
      <c r="C53" t="s">
        <v>39</v>
      </c>
      <c r="D53">
        <v>25276</v>
      </c>
      <c r="E53">
        <v>83755</v>
      </c>
      <c r="F53">
        <v>1030</v>
      </c>
      <c r="G53">
        <f t="shared" si="1"/>
        <v>109031</v>
      </c>
    </row>
    <row r="54" spans="3:7" x14ac:dyDescent="0.25">
      <c r="C54" t="s">
        <v>39</v>
      </c>
      <c r="D54">
        <v>29303</v>
      </c>
      <c r="E54">
        <v>64152</v>
      </c>
      <c r="F54">
        <v>814</v>
      </c>
      <c r="G54">
        <f t="shared" si="1"/>
        <v>93455</v>
      </c>
    </row>
    <row r="55" spans="3:7" x14ac:dyDescent="0.25">
      <c r="C55" t="s">
        <v>39</v>
      </c>
      <c r="D55">
        <v>28163</v>
      </c>
      <c r="E55">
        <v>60877</v>
      </c>
      <c r="F55">
        <v>559</v>
      </c>
      <c r="G55">
        <f t="shared" si="1"/>
        <v>89040</v>
      </c>
    </row>
    <row r="56" spans="3:7" x14ac:dyDescent="0.25">
      <c r="C56" t="s">
        <v>39</v>
      </c>
      <c r="D56">
        <v>29260</v>
      </c>
      <c r="E56">
        <v>79331</v>
      </c>
      <c r="F56">
        <v>993</v>
      </c>
      <c r="G56">
        <f t="shared" si="1"/>
        <v>108591</v>
      </c>
    </row>
    <row r="57" spans="3:7" x14ac:dyDescent="0.25">
      <c r="C57" t="s">
        <v>39</v>
      </c>
      <c r="D57">
        <v>29604</v>
      </c>
      <c r="E57">
        <v>83541</v>
      </c>
      <c r="F57">
        <v>415</v>
      </c>
      <c r="G57">
        <f t="shared" si="1"/>
        <v>113145</v>
      </c>
    </row>
    <row r="58" spans="3:7" x14ac:dyDescent="0.25">
      <c r="C58" t="s">
        <v>39</v>
      </c>
      <c r="D58">
        <v>22705</v>
      </c>
      <c r="E58">
        <v>89408</v>
      </c>
      <c r="F58">
        <v>1699</v>
      </c>
      <c r="G58">
        <f t="shared" si="1"/>
        <v>112113</v>
      </c>
    </row>
    <row r="59" spans="3:7" x14ac:dyDescent="0.25">
      <c r="C59" t="s">
        <v>39</v>
      </c>
      <c r="D59">
        <v>25475</v>
      </c>
      <c r="E59">
        <v>75053</v>
      </c>
      <c r="F59">
        <v>1026</v>
      </c>
      <c r="G59">
        <f t="shared" si="1"/>
        <v>100528</v>
      </c>
    </row>
    <row r="60" spans="3:7" x14ac:dyDescent="0.25">
      <c r="C60" t="s">
        <v>39</v>
      </c>
      <c r="D60">
        <v>31327</v>
      </c>
      <c r="E60">
        <v>77500</v>
      </c>
      <c r="F60">
        <v>846</v>
      </c>
      <c r="G60">
        <f t="shared" si="1"/>
        <v>108827</v>
      </c>
    </row>
    <row r="61" spans="3:7" x14ac:dyDescent="0.25">
      <c r="C61" t="s">
        <v>39</v>
      </c>
      <c r="D61">
        <v>34020</v>
      </c>
      <c r="E61">
        <v>61261</v>
      </c>
      <c r="F61">
        <v>486</v>
      </c>
      <c r="G61">
        <f t="shared" si="1"/>
        <v>95281</v>
      </c>
    </row>
    <row r="62" spans="3:7" x14ac:dyDescent="0.25">
      <c r="C62" t="s">
        <v>39</v>
      </c>
      <c r="D62">
        <v>49844</v>
      </c>
      <c r="E62">
        <v>79628</v>
      </c>
      <c r="F62">
        <v>1132</v>
      </c>
      <c r="G62">
        <f t="shared" si="1"/>
        <v>129472</v>
      </c>
    </row>
    <row r="63" spans="3:7" x14ac:dyDescent="0.25">
      <c r="C63" t="s">
        <v>39</v>
      </c>
      <c r="D63">
        <v>33167</v>
      </c>
      <c r="E63">
        <v>72687</v>
      </c>
      <c r="F63">
        <v>2651</v>
      </c>
      <c r="G63">
        <f t="shared" si="1"/>
        <v>105854</v>
      </c>
    </row>
    <row r="64" spans="3:7" x14ac:dyDescent="0.25">
      <c r="C64" t="s">
        <v>39</v>
      </c>
      <c r="D64">
        <v>36184</v>
      </c>
      <c r="E64">
        <v>59799</v>
      </c>
      <c r="F64">
        <v>686</v>
      </c>
      <c r="G64">
        <f t="shared" si="1"/>
        <v>95983</v>
      </c>
    </row>
    <row r="65" spans="3:7" x14ac:dyDescent="0.25">
      <c r="C65" t="s">
        <v>39</v>
      </c>
      <c r="D65">
        <v>30208</v>
      </c>
      <c r="E65">
        <v>63700</v>
      </c>
      <c r="F65">
        <v>1466</v>
      </c>
      <c r="G65">
        <f t="shared" si="1"/>
        <v>93908</v>
      </c>
    </row>
    <row r="66" spans="3:7" x14ac:dyDescent="0.25">
      <c r="C66" t="s">
        <v>39</v>
      </c>
      <c r="D66">
        <v>29344</v>
      </c>
      <c r="E66">
        <v>70305</v>
      </c>
      <c r="F66">
        <v>719</v>
      </c>
      <c r="G66">
        <f t="shared" ref="G66:G102" si="2">D66+E66</f>
        <v>99649</v>
      </c>
    </row>
    <row r="67" spans="3:7" x14ac:dyDescent="0.25">
      <c r="C67" t="s">
        <v>39</v>
      </c>
      <c r="D67">
        <v>22227</v>
      </c>
      <c r="E67">
        <v>57250</v>
      </c>
      <c r="F67">
        <v>678</v>
      </c>
      <c r="G67">
        <f t="shared" si="2"/>
        <v>79477</v>
      </c>
    </row>
    <row r="68" spans="3:7" x14ac:dyDescent="0.25">
      <c r="C68" t="s">
        <v>39</v>
      </c>
      <c r="D68">
        <v>34995</v>
      </c>
      <c r="E68">
        <v>68579</v>
      </c>
      <c r="F68">
        <v>410</v>
      </c>
      <c r="G68">
        <f t="shared" si="2"/>
        <v>103574</v>
      </c>
    </row>
    <row r="69" spans="3:7" x14ac:dyDescent="0.25">
      <c r="C69" t="s">
        <v>39</v>
      </c>
      <c r="D69">
        <v>29674</v>
      </c>
      <c r="E69">
        <v>79808</v>
      </c>
      <c r="F69">
        <v>1634</v>
      </c>
      <c r="G69">
        <f t="shared" si="2"/>
        <v>109482</v>
      </c>
    </row>
    <row r="70" spans="3:7" x14ac:dyDescent="0.25">
      <c r="C70" t="s">
        <v>40</v>
      </c>
      <c r="D70">
        <v>18997</v>
      </c>
      <c r="E70">
        <v>52935</v>
      </c>
      <c r="F70">
        <v>154</v>
      </c>
      <c r="G70">
        <f t="shared" si="2"/>
        <v>71932</v>
      </c>
    </row>
    <row r="71" spans="3:7" x14ac:dyDescent="0.25">
      <c r="C71" t="s">
        <v>40</v>
      </c>
      <c r="D71">
        <v>17865</v>
      </c>
      <c r="E71">
        <v>52046</v>
      </c>
      <c r="F71">
        <v>288</v>
      </c>
      <c r="G71">
        <f t="shared" si="2"/>
        <v>69911</v>
      </c>
    </row>
    <row r="72" spans="3:7" x14ac:dyDescent="0.25">
      <c r="C72" t="s">
        <v>40</v>
      </c>
      <c r="D72">
        <v>18055</v>
      </c>
      <c r="E72">
        <v>54090</v>
      </c>
      <c r="F72">
        <v>196</v>
      </c>
      <c r="G72">
        <f t="shared" si="2"/>
        <v>72145</v>
      </c>
    </row>
    <row r="73" spans="3:7" x14ac:dyDescent="0.25">
      <c r="C73" t="s">
        <v>40</v>
      </c>
      <c r="D73">
        <v>18172</v>
      </c>
      <c r="E73">
        <v>47944</v>
      </c>
      <c r="F73">
        <v>341</v>
      </c>
      <c r="G73">
        <f t="shared" si="2"/>
        <v>66116</v>
      </c>
    </row>
    <row r="74" spans="3:7" x14ac:dyDescent="0.25">
      <c r="C74" t="s">
        <v>40</v>
      </c>
      <c r="D74">
        <v>15117</v>
      </c>
      <c r="E74">
        <v>52515</v>
      </c>
      <c r="F74">
        <v>1234</v>
      </c>
      <c r="G74">
        <f t="shared" si="2"/>
        <v>67632</v>
      </c>
    </row>
    <row r="75" spans="3:7" x14ac:dyDescent="0.25">
      <c r="C75" t="s">
        <v>40</v>
      </c>
      <c r="D75">
        <v>17745</v>
      </c>
      <c r="E75">
        <v>54572</v>
      </c>
      <c r="F75">
        <v>259</v>
      </c>
      <c r="G75">
        <f t="shared" si="2"/>
        <v>72317</v>
      </c>
    </row>
    <row r="76" spans="3:7" x14ac:dyDescent="0.25">
      <c r="C76" t="s">
        <v>40</v>
      </c>
      <c r="D76">
        <v>17658</v>
      </c>
      <c r="E76">
        <v>53110</v>
      </c>
      <c r="F76">
        <v>42</v>
      </c>
      <c r="G76">
        <f t="shared" si="2"/>
        <v>70768</v>
      </c>
    </row>
    <row r="77" spans="3:7" x14ac:dyDescent="0.25">
      <c r="C77" t="s">
        <v>40</v>
      </c>
      <c r="D77">
        <v>17173</v>
      </c>
      <c r="E77">
        <v>53305</v>
      </c>
      <c r="F77">
        <v>412</v>
      </c>
      <c r="G77">
        <f t="shared" si="2"/>
        <v>70478</v>
      </c>
    </row>
    <row r="78" spans="3:7" x14ac:dyDescent="0.25">
      <c r="C78" t="s">
        <v>40</v>
      </c>
      <c r="D78">
        <v>16308</v>
      </c>
      <c r="E78">
        <v>57575</v>
      </c>
      <c r="F78">
        <v>1250</v>
      </c>
      <c r="G78">
        <f t="shared" si="2"/>
        <v>73883</v>
      </c>
    </row>
    <row r="79" spans="3:7" x14ac:dyDescent="0.25">
      <c r="C79" t="s">
        <v>40</v>
      </c>
      <c r="D79">
        <v>14517</v>
      </c>
      <c r="E79">
        <v>50380</v>
      </c>
      <c r="F79">
        <v>261</v>
      </c>
      <c r="G79">
        <f t="shared" si="2"/>
        <v>64897</v>
      </c>
    </row>
    <row r="80" spans="3:7" x14ac:dyDescent="0.25">
      <c r="C80" t="s">
        <v>40</v>
      </c>
      <c r="D80">
        <v>17896</v>
      </c>
      <c r="E80">
        <v>63664</v>
      </c>
      <c r="F80">
        <v>486</v>
      </c>
      <c r="G80">
        <f t="shared" si="2"/>
        <v>81560</v>
      </c>
    </row>
    <row r="81" spans="3:7" x14ac:dyDescent="0.25">
      <c r="C81" t="s">
        <v>40</v>
      </c>
      <c r="D81">
        <v>17457</v>
      </c>
      <c r="E81">
        <v>51909</v>
      </c>
      <c r="F81">
        <v>835</v>
      </c>
      <c r="G81">
        <f t="shared" si="2"/>
        <v>69366</v>
      </c>
    </row>
    <row r="82" spans="3:7" x14ac:dyDescent="0.25">
      <c r="C82" t="s">
        <v>40</v>
      </c>
      <c r="D82">
        <v>17083</v>
      </c>
      <c r="E82">
        <v>54089</v>
      </c>
      <c r="F82">
        <v>453</v>
      </c>
      <c r="G82">
        <f t="shared" si="2"/>
        <v>71172</v>
      </c>
    </row>
    <row r="83" spans="3:7" x14ac:dyDescent="0.25">
      <c r="C83" t="s">
        <v>40</v>
      </c>
      <c r="D83">
        <v>17643</v>
      </c>
      <c r="E83">
        <v>53585</v>
      </c>
      <c r="F83">
        <v>43</v>
      </c>
      <c r="G83">
        <f t="shared" si="2"/>
        <v>71228</v>
      </c>
    </row>
    <row r="84" spans="3:7" x14ac:dyDescent="0.25">
      <c r="C84" t="s">
        <v>40</v>
      </c>
      <c r="D84">
        <v>16354</v>
      </c>
      <c r="E84">
        <v>57301</v>
      </c>
      <c r="F84">
        <v>750</v>
      </c>
      <c r="G84">
        <f t="shared" si="2"/>
        <v>73655</v>
      </c>
    </row>
    <row r="85" spans="3:7" x14ac:dyDescent="0.25">
      <c r="C85" t="s">
        <v>40</v>
      </c>
      <c r="D85">
        <v>16764</v>
      </c>
      <c r="E85">
        <v>50437</v>
      </c>
      <c r="F85">
        <v>561</v>
      </c>
      <c r="G85">
        <f t="shared" si="2"/>
        <v>67201</v>
      </c>
    </row>
    <row r="86" spans="3:7" x14ac:dyDescent="0.25">
      <c r="C86" t="s">
        <v>40</v>
      </c>
      <c r="D86">
        <v>17456</v>
      </c>
      <c r="E86">
        <v>50210</v>
      </c>
      <c r="F86">
        <v>361</v>
      </c>
      <c r="G86">
        <f t="shared" si="2"/>
        <v>67666</v>
      </c>
    </row>
    <row r="87" spans="3:7" x14ac:dyDescent="0.25">
      <c r="C87" t="s">
        <v>40</v>
      </c>
      <c r="D87">
        <v>22330</v>
      </c>
      <c r="E87">
        <v>53877</v>
      </c>
      <c r="F87">
        <v>121</v>
      </c>
      <c r="G87">
        <f t="shared" si="2"/>
        <v>76207</v>
      </c>
    </row>
    <row r="88" spans="3:7" x14ac:dyDescent="0.25">
      <c r="C88" t="s">
        <v>40</v>
      </c>
      <c r="D88">
        <v>16979</v>
      </c>
      <c r="E88">
        <v>53955</v>
      </c>
      <c r="F88">
        <v>678</v>
      </c>
      <c r="G88">
        <f t="shared" si="2"/>
        <v>70934</v>
      </c>
    </row>
    <row r="89" spans="3:7" x14ac:dyDescent="0.25">
      <c r="C89" t="s">
        <v>40</v>
      </c>
      <c r="D89">
        <v>12557</v>
      </c>
      <c r="E89">
        <v>57149</v>
      </c>
      <c r="F89">
        <v>974</v>
      </c>
      <c r="G89">
        <f t="shared" si="2"/>
        <v>69706</v>
      </c>
    </row>
    <row r="90" spans="3:7" x14ac:dyDescent="0.25">
      <c r="C90" t="s">
        <v>40</v>
      </c>
      <c r="D90">
        <v>16124</v>
      </c>
      <c r="E90">
        <v>51230</v>
      </c>
      <c r="F90">
        <v>137</v>
      </c>
      <c r="G90">
        <f t="shared" si="2"/>
        <v>67354</v>
      </c>
    </row>
    <row r="91" spans="3:7" x14ac:dyDescent="0.25">
      <c r="C91" t="s">
        <v>40</v>
      </c>
      <c r="D91">
        <v>12503</v>
      </c>
      <c r="E91">
        <v>62921</v>
      </c>
      <c r="F91">
        <v>1291</v>
      </c>
      <c r="G91">
        <f t="shared" si="2"/>
        <v>75424</v>
      </c>
    </row>
    <row r="92" spans="3:7" x14ac:dyDescent="0.25">
      <c r="C92" t="s">
        <v>40</v>
      </c>
      <c r="D92">
        <v>16834</v>
      </c>
      <c r="E92">
        <v>53099</v>
      </c>
      <c r="F92">
        <v>462</v>
      </c>
      <c r="G92">
        <f t="shared" si="2"/>
        <v>69933</v>
      </c>
    </row>
    <row r="93" spans="3:7" x14ac:dyDescent="0.25">
      <c r="C93" t="s">
        <v>40</v>
      </c>
      <c r="D93">
        <v>17114</v>
      </c>
      <c r="E93">
        <v>52483</v>
      </c>
      <c r="F93">
        <v>735</v>
      </c>
      <c r="G93">
        <f t="shared" si="2"/>
        <v>69597</v>
      </c>
    </row>
    <row r="94" spans="3:7" x14ac:dyDescent="0.25">
      <c r="C94" t="s">
        <v>40</v>
      </c>
      <c r="D94">
        <v>18505</v>
      </c>
      <c r="E94">
        <v>59212</v>
      </c>
      <c r="F94">
        <v>716</v>
      </c>
      <c r="G94">
        <f t="shared" si="2"/>
        <v>77717</v>
      </c>
    </row>
    <row r="95" spans="3:7" x14ac:dyDescent="0.25">
      <c r="C95" t="s">
        <v>40</v>
      </c>
      <c r="D95">
        <v>19667</v>
      </c>
      <c r="E95">
        <v>54426</v>
      </c>
      <c r="F95">
        <v>612</v>
      </c>
      <c r="G95">
        <f t="shared" si="2"/>
        <v>74093</v>
      </c>
    </row>
    <row r="96" spans="3:7" x14ac:dyDescent="0.25">
      <c r="C96" t="s">
        <v>40</v>
      </c>
      <c r="D96">
        <v>20255</v>
      </c>
      <c r="E96">
        <v>60823</v>
      </c>
      <c r="F96">
        <v>402</v>
      </c>
      <c r="G96">
        <f t="shared" si="2"/>
        <v>81078</v>
      </c>
    </row>
    <row r="97" spans="3:7" x14ac:dyDescent="0.25">
      <c r="C97" t="s">
        <v>40</v>
      </c>
      <c r="D97">
        <v>18261</v>
      </c>
      <c r="E97">
        <v>52185</v>
      </c>
      <c r="F97">
        <v>423</v>
      </c>
      <c r="G97">
        <f t="shared" si="2"/>
        <v>70446</v>
      </c>
    </row>
    <row r="98" spans="3:7" x14ac:dyDescent="0.25">
      <c r="C98" t="s">
        <v>40</v>
      </c>
      <c r="D98">
        <v>19201</v>
      </c>
      <c r="E98">
        <v>63871</v>
      </c>
      <c r="F98">
        <v>294</v>
      </c>
      <c r="G98">
        <f t="shared" si="2"/>
        <v>83072</v>
      </c>
    </row>
    <row r="99" spans="3:7" x14ac:dyDescent="0.25">
      <c r="C99" t="s">
        <v>40</v>
      </c>
      <c r="D99">
        <v>17139</v>
      </c>
      <c r="E99">
        <v>52131</v>
      </c>
      <c r="F99">
        <v>656</v>
      </c>
      <c r="G99">
        <f t="shared" si="2"/>
        <v>69270</v>
      </c>
    </row>
    <row r="100" spans="3:7" x14ac:dyDescent="0.25">
      <c r="C100" t="s">
        <v>40</v>
      </c>
      <c r="D100">
        <v>15630</v>
      </c>
      <c r="E100">
        <v>56360</v>
      </c>
      <c r="F100">
        <v>297</v>
      </c>
      <c r="G100">
        <f t="shared" si="2"/>
        <v>71990</v>
      </c>
    </row>
    <row r="101" spans="3:7" x14ac:dyDescent="0.25">
      <c r="C101" t="s">
        <v>40</v>
      </c>
      <c r="D101">
        <v>18528</v>
      </c>
      <c r="E101">
        <v>62912</v>
      </c>
      <c r="F101">
        <v>302</v>
      </c>
      <c r="G101">
        <f t="shared" si="2"/>
        <v>81440</v>
      </c>
    </row>
    <row r="102" spans="3:7" x14ac:dyDescent="0.25">
      <c r="C102" t="s">
        <v>40</v>
      </c>
      <c r="D102">
        <v>16661</v>
      </c>
      <c r="E102">
        <v>60624</v>
      </c>
      <c r="F102">
        <v>1704</v>
      </c>
      <c r="G102">
        <f t="shared" si="2"/>
        <v>77285</v>
      </c>
    </row>
    <row r="103" spans="3:7" x14ac:dyDescent="0.25">
      <c r="C103" t="s">
        <v>37</v>
      </c>
      <c r="G103">
        <v>90124</v>
      </c>
    </row>
    <row r="104" spans="3:7" x14ac:dyDescent="0.25">
      <c r="C104" t="s">
        <v>37</v>
      </c>
      <c r="G104">
        <v>84150</v>
      </c>
    </row>
    <row r="105" spans="3:7" x14ac:dyDescent="0.25">
      <c r="C105" t="s">
        <v>37</v>
      </c>
      <c r="G105">
        <v>99156</v>
      </c>
    </row>
    <row r="106" spans="3:7" x14ac:dyDescent="0.25">
      <c r="C106" t="s">
        <v>37</v>
      </c>
      <c r="G106">
        <v>81876</v>
      </c>
    </row>
    <row r="107" spans="3:7" x14ac:dyDescent="0.25">
      <c r="C107" t="s">
        <v>37</v>
      </c>
      <c r="G107">
        <v>82743</v>
      </c>
    </row>
    <row r="108" spans="3:7" x14ac:dyDescent="0.25">
      <c r="C108" t="s">
        <v>37</v>
      </c>
      <c r="G108">
        <v>82853</v>
      </c>
    </row>
    <row r="109" spans="3:7" x14ac:dyDescent="0.25">
      <c r="C109" t="s">
        <v>37</v>
      </c>
      <c r="G109">
        <v>76659</v>
      </c>
    </row>
    <row r="110" spans="3:7" x14ac:dyDescent="0.25">
      <c r="C110" t="s">
        <v>37</v>
      </c>
      <c r="G110">
        <v>79819</v>
      </c>
    </row>
    <row r="111" spans="3:7" x14ac:dyDescent="0.25">
      <c r="C111" t="s">
        <v>37</v>
      </c>
      <c r="G111">
        <v>73999</v>
      </c>
    </row>
    <row r="112" spans="3:7" x14ac:dyDescent="0.25">
      <c r="C112" t="s">
        <v>37</v>
      </c>
      <c r="G112">
        <v>84788</v>
      </c>
    </row>
    <row r="113" spans="3:7" x14ac:dyDescent="0.25">
      <c r="C113" t="s">
        <v>37</v>
      </c>
      <c r="G113">
        <v>77906</v>
      </c>
    </row>
    <row r="114" spans="3:7" x14ac:dyDescent="0.25">
      <c r="C114" t="s">
        <v>37</v>
      </c>
      <c r="G114">
        <v>84454</v>
      </c>
    </row>
    <row r="115" spans="3:7" x14ac:dyDescent="0.25">
      <c r="C115" t="s">
        <v>37</v>
      </c>
      <c r="G115">
        <v>90287</v>
      </c>
    </row>
    <row r="116" spans="3:7" x14ac:dyDescent="0.25">
      <c r="C116" t="s">
        <v>37</v>
      </c>
      <c r="G116">
        <v>87755</v>
      </c>
    </row>
    <row r="117" spans="3:7" x14ac:dyDescent="0.25">
      <c r="C117" t="s">
        <v>37</v>
      </c>
      <c r="G117">
        <v>103106</v>
      </c>
    </row>
    <row r="118" spans="3:7" x14ac:dyDescent="0.25">
      <c r="C118" t="s">
        <v>37</v>
      </c>
      <c r="G118">
        <v>95903</v>
      </c>
    </row>
    <row r="119" spans="3:7" x14ac:dyDescent="0.25">
      <c r="C119" t="s">
        <v>37</v>
      </c>
      <c r="G119">
        <v>82214</v>
      </c>
    </row>
    <row r="120" spans="3:7" x14ac:dyDescent="0.25">
      <c r="C120" t="s">
        <v>37</v>
      </c>
      <c r="G120">
        <v>86424</v>
      </c>
    </row>
    <row r="121" spans="3:7" x14ac:dyDescent="0.25">
      <c r="C121" t="s">
        <v>37</v>
      </c>
      <c r="G121">
        <v>82154</v>
      </c>
    </row>
    <row r="122" spans="3:7" x14ac:dyDescent="0.25">
      <c r="C122" t="s">
        <v>37</v>
      </c>
      <c r="G122">
        <v>86242</v>
      </c>
    </row>
    <row r="123" spans="3:7" x14ac:dyDescent="0.25">
      <c r="C123" t="s">
        <v>37</v>
      </c>
      <c r="G123">
        <v>96352</v>
      </c>
    </row>
    <row r="124" spans="3:7" x14ac:dyDescent="0.25">
      <c r="C124" t="s">
        <v>37</v>
      </c>
      <c r="G124">
        <v>84027</v>
      </c>
    </row>
    <row r="125" spans="3:7" x14ac:dyDescent="0.25">
      <c r="C125" t="s">
        <v>37</v>
      </c>
      <c r="G125">
        <v>82574</v>
      </c>
    </row>
    <row r="126" spans="3:7" x14ac:dyDescent="0.25">
      <c r="C126" t="s">
        <v>37</v>
      </c>
      <c r="G126">
        <v>75090</v>
      </c>
    </row>
    <row r="127" spans="3:7" x14ac:dyDescent="0.25">
      <c r="C127" t="s">
        <v>37</v>
      </c>
      <c r="G127">
        <v>86244</v>
      </c>
    </row>
    <row r="128" spans="3:7" x14ac:dyDescent="0.25">
      <c r="C128" t="s">
        <v>37</v>
      </c>
      <c r="G128">
        <v>78506</v>
      </c>
    </row>
    <row r="129" spans="3:7" x14ac:dyDescent="0.25">
      <c r="C129" t="s">
        <v>37</v>
      </c>
      <c r="G129">
        <v>79275</v>
      </c>
    </row>
    <row r="130" spans="3:7" x14ac:dyDescent="0.25">
      <c r="C130" t="s">
        <v>38</v>
      </c>
      <c r="G130">
        <v>87572</v>
      </c>
    </row>
    <row r="131" spans="3:7" x14ac:dyDescent="0.25">
      <c r="C131" t="s">
        <v>38</v>
      </c>
      <c r="G131">
        <v>108489</v>
      </c>
    </row>
    <row r="132" spans="3:7" x14ac:dyDescent="0.25">
      <c r="C132" t="s">
        <v>38</v>
      </c>
      <c r="G132">
        <v>88085</v>
      </c>
    </row>
    <row r="133" spans="3:7" x14ac:dyDescent="0.25">
      <c r="C133" t="s">
        <v>38</v>
      </c>
      <c r="G133">
        <v>81745</v>
      </c>
    </row>
    <row r="134" spans="3:7" x14ac:dyDescent="0.25">
      <c r="C134" t="s">
        <v>38</v>
      </c>
      <c r="G134">
        <v>82256</v>
      </c>
    </row>
    <row r="135" spans="3:7" x14ac:dyDescent="0.25">
      <c r="C135" t="s">
        <v>38</v>
      </c>
      <c r="G135">
        <v>88478</v>
      </c>
    </row>
    <row r="136" spans="3:7" x14ac:dyDescent="0.25">
      <c r="C136" t="s">
        <v>38</v>
      </c>
      <c r="G136">
        <v>75033</v>
      </c>
    </row>
    <row r="137" spans="3:7" x14ac:dyDescent="0.25">
      <c r="C137" t="s">
        <v>38</v>
      </c>
      <c r="G137">
        <v>89411</v>
      </c>
    </row>
    <row r="138" spans="3:7" x14ac:dyDescent="0.25">
      <c r="C138" t="s">
        <v>38</v>
      </c>
      <c r="G138">
        <v>81454</v>
      </c>
    </row>
    <row r="139" spans="3:7" x14ac:dyDescent="0.25">
      <c r="C139" t="s">
        <v>38</v>
      </c>
      <c r="G139">
        <v>79936</v>
      </c>
    </row>
    <row r="140" spans="3:7" x14ac:dyDescent="0.25">
      <c r="C140" t="s">
        <v>38</v>
      </c>
      <c r="G140">
        <v>84724</v>
      </c>
    </row>
    <row r="141" spans="3:7" x14ac:dyDescent="0.25">
      <c r="C141" t="s">
        <v>38</v>
      </c>
      <c r="G141">
        <v>88116</v>
      </c>
    </row>
    <row r="142" spans="3:7" x14ac:dyDescent="0.25">
      <c r="C142" t="s">
        <v>38</v>
      </c>
      <c r="G142">
        <v>89453</v>
      </c>
    </row>
    <row r="143" spans="3:7" x14ac:dyDescent="0.25">
      <c r="C143" t="s">
        <v>38</v>
      </c>
      <c r="G143">
        <v>76227</v>
      </c>
    </row>
    <row r="144" spans="3:7" x14ac:dyDescent="0.25">
      <c r="C144" t="s">
        <v>38</v>
      </c>
      <c r="G144">
        <v>108767</v>
      </c>
    </row>
    <row r="145" spans="3:7" x14ac:dyDescent="0.25">
      <c r="C145" t="s">
        <v>38</v>
      </c>
      <c r="G145">
        <v>97806</v>
      </c>
    </row>
    <row r="146" spans="3:7" x14ac:dyDescent="0.25">
      <c r="C146" t="s">
        <v>38</v>
      </c>
      <c r="G146">
        <v>119888</v>
      </c>
    </row>
    <row r="147" spans="3:7" x14ac:dyDescent="0.25">
      <c r="C147" t="s">
        <v>38</v>
      </c>
      <c r="G147">
        <v>80311</v>
      </c>
    </row>
    <row r="148" spans="3:7" x14ac:dyDescent="0.25">
      <c r="C148" t="s">
        <v>38</v>
      </c>
      <c r="G148">
        <v>77625</v>
      </c>
    </row>
    <row r="149" spans="3:7" x14ac:dyDescent="0.25">
      <c r="C149" t="s">
        <v>38</v>
      </c>
      <c r="G149">
        <v>91116</v>
      </c>
    </row>
    <row r="150" spans="3:7" x14ac:dyDescent="0.25">
      <c r="C150" t="s">
        <v>38</v>
      </c>
      <c r="G150">
        <v>87193</v>
      </c>
    </row>
    <row r="151" spans="3:7" x14ac:dyDescent="0.25">
      <c r="C151" t="s">
        <v>38</v>
      </c>
      <c r="G151">
        <v>87278</v>
      </c>
    </row>
    <row r="152" spans="3:7" x14ac:dyDescent="0.25">
      <c r="C152" t="s">
        <v>38</v>
      </c>
      <c r="G152">
        <v>86526</v>
      </c>
    </row>
    <row r="153" spans="3:7" x14ac:dyDescent="0.25">
      <c r="C153" t="s">
        <v>38</v>
      </c>
      <c r="G153">
        <v>83774</v>
      </c>
    </row>
    <row r="154" spans="3:7" x14ac:dyDescent="0.25">
      <c r="C154" t="s">
        <v>38</v>
      </c>
      <c r="G154">
        <v>89519</v>
      </c>
    </row>
    <row r="155" spans="3:7" x14ac:dyDescent="0.25">
      <c r="C155" t="s">
        <v>38</v>
      </c>
      <c r="G155">
        <v>105227</v>
      </c>
    </row>
    <row r="156" spans="3:7" x14ac:dyDescent="0.25">
      <c r="C156" t="s">
        <v>38</v>
      </c>
      <c r="G156">
        <v>83417</v>
      </c>
    </row>
    <row r="157" spans="3:7" x14ac:dyDescent="0.25">
      <c r="C157" t="s">
        <v>38</v>
      </c>
      <c r="G157">
        <v>88028</v>
      </c>
    </row>
    <row r="158" spans="3:7" x14ac:dyDescent="0.25">
      <c r="C158" t="s">
        <v>38</v>
      </c>
      <c r="G158">
        <v>92735</v>
      </c>
    </row>
    <row r="159" spans="3:7" x14ac:dyDescent="0.25">
      <c r="C159" t="s">
        <v>38</v>
      </c>
      <c r="G159">
        <v>83188</v>
      </c>
    </row>
    <row r="160" spans="3:7" x14ac:dyDescent="0.25">
      <c r="C160" t="s">
        <v>38</v>
      </c>
      <c r="G160">
        <v>80797</v>
      </c>
    </row>
    <row r="161" spans="3:7" x14ac:dyDescent="0.25">
      <c r="C161" t="s">
        <v>38</v>
      </c>
      <c r="G161">
        <v>81541</v>
      </c>
    </row>
    <row r="162" spans="3:7" x14ac:dyDescent="0.25">
      <c r="C162" t="s">
        <v>38</v>
      </c>
      <c r="G162">
        <v>84594</v>
      </c>
    </row>
    <row r="163" spans="3:7" x14ac:dyDescent="0.25">
      <c r="C163" t="s">
        <v>38</v>
      </c>
      <c r="G163">
        <v>88277</v>
      </c>
    </row>
    <row r="164" spans="3:7" x14ac:dyDescent="0.25">
      <c r="C164" t="s">
        <v>38</v>
      </c>
      <c r="G164">
        <v>84926</v>
      </c>
    </row>
    <row r="165" spans="3:7" x14ac:dyDescent="0.25">
      <c r="C165" t="s">
        <v>38</v>
      </c>
      <c r="G165">
        <v>83745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14" sqref="I14"/>
    </sheetView>
  </sheetViews>
  <sheetFormatPr baseColWidth="10" defaultRowHeight="15" x14ac:dyDescent="0.25"/>
  <cols>
    <col min="4" max="4" width="13.5703125" customWidth="1"/>
    <col min="5" max="5" width="12.7109375" customWidth="1"/>
    <col min="6" max="6" width="11.42578125" customWidth="1"/>
    <col min="7" max="7" width="10" customWidth="1"/>
  </cols>
  <sheetData>
    <row r="1" spans="1:7" x14ac:dyDescent="0.25">
      <c r="B1" s="14" t="s">
        <v>35</v>
      </c>
      <c r="C1" s="14" t="s">
        <v>36</v>
      </c>
      <c r="D1" s="14" t="s">
        <v>37</v>
      </c>
      <c r="E1" s="14" t="s">
        <v>38</v>
      </c>
      <c r="F1" s="14" t="s">
        <v>39</v>
      </c>
      <c r="G1" s="14" t="s">
        <v>40</v>
      </c>
    </row>
    <row r="2" spans="1:7" x14ac:dyDescent="0.25">
      <c r="A2" t="s">
        <v>7</v>
      </c>
      <c r="B2" s="42">
        <v>5.2631578947368416</v>
      </c>
      <c r="C2" s="42">
        <v>3.1746031746031744</v>
      </c>
      <c r="D2" s="42">
        <v>100</v>
      </c>
      <c r="E2" s="42">
        <v>100</v>
      </c>
      <c r="F2" s="42">
        <v>85.18518518518519</v>
      </c>
      <c r="G2" s="42">
        <v>71.875</v>
      </c>
    </row>
    <row r="3" spans="1:7" x14ac:dyDescent="0.25">
      <c r="A3" t="s">
        <v>8</v>
      </c>
      <c r="B3" s="42">
        <v>94.73684210526315</v>
      </c>
      <c r="C3" s="42">
        <v>1.5873015873015872</v>
      </c>
      <c r="D3" s="42">
        <v>0</v>
      </c>
      <c r="E3" s="42">
        <v>0</v>
      </c>
      <c r="F3" s="42">
        <v>14.814814814814813</v>
      </c>
      <c r="G3" s="42">
        <v>28.125</v>
      </c>
    </row>
    <row r="4" spans="1:7" x14ac:dyDescent="0.25">
      <c r="A4" t="s">
        <v>26</v>
      </c>
      <c r="B4" s="42">
        <v>0</v>
      </c>
      <c r="C4" s="42">
        <v>4.7619047619047619</v>
      </c>
      <c r="D4" s="42">
        <v>0</v>
      </c>
      <c r="E4" s="42">
        <v>0</v>
      </c>
      <c r="F4" s="42">
        <v>0</v>
      </c>
      <c r="G4" s="42">
        <v>0</v>
      </c>
    </row>
    <row r="5" spans="1:7" x14ac:dyDescent="0.25">
      <c r="A5" t="s">
        <v>9</v>
      </c>
      <c r="B5" s="42">
        <v>0</v>
      </c>
      <c r="C5" s="42">
        <v>90.476190476190482</v>
      </c>
      <c r="D5" s="42">
        <v>0</v>
      </c>
      <c r="E5" s="42">
        <v>0</v>
      </c>
      <c r="F5" s="42">
        <v>0</v>
      </c>
      <c r="G5" s="42">
        <v>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0"/>
  <sheetViews>
    <sheetView topLeftCell="A10" workbookViewId="0">
      <selection activeCell="I42" sqref="I42"/>
    </sheetView>
  </sheetViews>
  <sheetFormatPr baseColWidth="10" defaultRowHeight="15" x14ac:dyDescent="0.25"/>
  <sheetData>
    <row r="2" spans="2:6" x14ac:dyDescent="0.25">
      <c r="B2" s="13" t="s">
        <v>24</v>
      </c>
      <c r="C2" s="28" t="s">
        <v>16</v>
      </c>
      <c r="D2" s="28" t="s">
        <v>18</v>
      </c>
      <c r="E2" s="29" t="s">
        <v>21</v>
      </c>
      <c r="F2" s="28" t="s">
        <v>10</v>
      </c>
    </row>
    <row r="3" spans="2:6" x14ac:dyDescent="0.25">
      <c r="B3" s="12">
        <f>SUM('Raw Counts'!B17:C17)</f>
        <v>71533</v>
      </c>
      <c r="C3" s="17">
        <v>90124</v>
      </c>
      <c r="D3" s="17">
        <v>87572</v>
      </c>
      <c r="E3" s="30">
        <f>SUM('Raw Counts'!J17:K17)</f>
        <v>75128</v>
      </c>
      <c r="F3" s="27">
        <f>SUM('Raw Counts'!N17:O17)</f>
        <v>71932</v>
      </c>
    </row>
    <row r="4" spans="2:6" x14ac:dyDescent="0.25">
      <c r="B4" s="12">
        <f>SUM('Raw Counts'!B18:C18)</f>
        <v>74538</v>
      </c>
      <c r="C4" s="17">
        <v>84150</v>
      </c>
      <c r="D4" s="17">
        <v>108489</v>
      </c>
      <c r="E4" s="30">
        <f>SUM('Raw Counts'!J18:K18)</f>
        <v>80605</v>
      </c>
      <c r="F4" s="27">
        <f>SUM('Raw Counts'!N18:O18)</f>
        <v>69911</v>
      </c>
    </row>
    <row r="5" spans="2:6" x14ac:dyDescent="0.25">
      <c r="B5" s="12">
        <f>SUM('Raw Counts'!B19:C19)</f>
        <v>70514</v>
      </c>
      <c r="C5" s="17">
        <v>99156</v>
      </c>
      <c r="D5" s="17">
        <v>88085</v>
      </c>
      <c r="E5" s="30">
        <f>SUM('Raw Counts'!J19:K19)</f>
        <v>98543</v>
      </c>
      <c r="F5" s="27">
        <f>SUM('Raw Counts'!N19:O19)</f>
        <v>72145</v>
      </c>
    </row>
    <row r="6" spans="2:6" x14ac:dyDescent="0.25">
      <c r="B6" s="12">
        <f>SUM('Raw Counts'!B20:C20)</f>
        <v>67477</v>
      </c>
      <c r="C6" s="17">
        <v>81876</v>
      </c>
      <c r="D6" s="17">
        <v>81745</v>
      </c>
      <c r="E6" s="30">
        <f>SUM('Raw Counts'!J20:K20)</f>
        <v>65277</v>
      </c>
      <c r="F6" s="27">
        <f>SUM('Raw Counts'!N20:O20)</f>
        <v>66116</v>
      </c>
    </row>
    <row r="7" spans="2:6" x14ac:dyDescent="0.25">
      <c r="B7" s="12">
        <f>SUM('Raw Counts'!B21:C21)</f>
        <v>73371</v>
      </c>
      <c r="C7" s="17">
        <v>82743</v>
      </c>
      <c r="D7" s="17">
        <v>82256</v>
      </c>
      <c r="E7" s="30">
        <f>SUM('Raw Counts'!J21:K21)</f>
        <v>76967</v>
      </c>
      <c r="F7" s="27">
        <f>SUM('Raw Counts'!N21:O21)</f>
        <v>67632</v>
      </c>
    </row>
    <row r="8" spans="2:6" x14ac:dyDescent="0.25">
      <c r="B8" s="12">
        <f>SUM('Raw Counts'!B22:C22)</f>
        <v>67898</v>
      </c>
      <c r="C8" s="17">
        <v>82853</v>
      </c>
      <c r="D8" s="17">
        <v>88478</v>
      </c>
      <c r="E8" s="30">
        <f>SUM('Raw Counts'!J22:K22)</f>
        <v>68522</v>
      </c>
      <c r="F8" s="27">
        <f>SUM('Raw Counts'!N22:O22)</f>
        <v>72317</v>
      </c>
    </row>
    <row r="9" spans="2:6" x14ac:dyDescent="0.25">
      <c r="B9" s="12">
        <f>SUM('Raw Counts'!B23:C23)</f>
        <v>80418</v>
      </c>
      <c r="C9" s="17">
        <v>76659</v>
      </c>
      <c r="D9" s="17">
        <v>75033</v>
      </c>
      <c r="E9" s="30">
        <f>SUM('Raw Counts'!J23:K23)</f>
        <v>68393</v>
      </c>
      <c r="F9" s="27">
        <f>SUM('Raw Counts'!N23:O23)</f>
        <v>70768</v>
      </c>
    </row>
    <row r="10" spans="2:6" x14ac:dyDescent="0.25">
      <c r="B10" s="12">
        <f>SUM('Raw Counts'!B24:C24)</f>
        <v>65622</v>
      </c>
      <c r="C10" s="17">
        <v>79819</v>
      </c>
      <c r="D10" s="17">
        <v>89411</v>
      </c>
      <c r="E10" s="30">
        <f>SUM('Raw Counts'!J24:K24)</f>
        <v>72989</v>
      </c>
      <c r="F10" s="27">
        <f>SUM('Raw Counts'!N24:O24)</f>
        <v>70478</v>
      </c>
    </row>
    <row r="11" spans="2:6" x14ac:dyDescent="0.25">
      <c r="B11" s="12">
        <f>SUM('Raw Counts'!B25:C25)</f>
        <v>78848</v>
      </c>
      <c r="C11" s="17">
        <v>73999</v>
      </c>
      <c r="D11" s="17">
        <v>81454</v>
      </c>
      <c r="E11" s="30">
        <f>SUM('Raw Counts'!J25:K25)</f>
        <v>62448</v>
      </c>
      <c r="F11" s="27">
        <f>SUM('Raw Counts'!N25:O25)</f>
        <v>73883</v>
      </c>
    </row>
    <row r="12" spans="2:6" x14ac:dyDescent="0.25">
      <c r="B12" s="12">
        <f>SUM('Raw Counts'!B26:C26)</f>
        <v>74477</v>
      </c>
      <c r="C12" s="17">
        <v>84788</v>
      </c>
      <c r="D12" s="17">
        <v>79936</v>
      </c>
      <c r="E12" s="30">
        <f>SUM('Raw Counts'!J26:K26)</f>
        <v>76763</v>
      </c>
      <c r="F12" s="27">
        <f>SUM('Raw Counts'!N26:O26)</f>
        <v>64897</v>
      </c>
    </row>
    <row r="13" spans="2:6" x14ac:dyDescent="0.25">
      <c r="B13" s="12">
        <f>SUM('Raw Counts'!B27:C27)</f>
        <v>82088</v>
      </c>
      <c r="C13" s="17">
        <v>77906</v>
      </c>
      <c r="D13" s="17">
        <v>84724</v>
      </c>
      <c r="E13" s="30">
        <f>SUM('Raw Counts'!J27:K27)</f>
        <v>71680</v>
      </c>
      <c r="F13" s="27">
        <f>SUM('Raw Counts'!N27:O27)</f>
        <v>81560</v>
      </c>
    </row>
    <row r="14" spans="2:6" x14ac:dyDescent="0.25">
      <c r="B14" s="12">
        <f>SUM('Raw Counts'!B28:C28)</f>
        <v>73842</v>
      </c>
      <c r="C14" s="17">
        <v>84454</v>
      </c>
      <c r="D14" s="17">
        <v>88116</v>
      </c>
      <c r="E14" s="30">
        <f>SUM('Raw Counts'!J28:K28)</f>
        <v>95040</v>
      </c>
      <c r="F14" s="27">
        <f>SUM('Raw Counts'!N28:O28)</f>
        <v>69366</v>
      </c>
    </row>
    <row r="15" spans="2:6" x14ac:dyDescent="0.25">
      <c r="B15" s="12">
        <f>SUM('Raw Counts'!B29:C29)</f>
        <v>75743</v>
      </c>
      <c r="C15" s="17">
        <v>90287</v>
      </c>
      <c r="D15" s="17">
        <v>89453</v>
      </c>
      <c r="E15" s="30">
        <f>SUM('Raw Counts'!J29:K29)</f>
        <v>69370</v>
      </c>
      <c r="F15" s="27">
        <f>SUM('Raw Counts'!N29:O29)</f>
        <v>71172</v>
      </c>
    </row>
    <row r="16" spans="2:6" x14ac:dyDescent="0.25">
      <c r="B16" s="12">
        <f>SUM('Raw Counts'!B30:C30)</f>
        <v>79443</v>
      </c>
      <c r="C16" s="17">
        <v>87755</v>
      </c>
      <c r="D16" s="17">
        <v>76227</v>
      </c>
      <c r="F16" s="27">
        <f>SUM('Raw Counts'!N30:O30)</f>
        <v>71228</v>
      </c>
    </row>
    <row r="17" spans="2:6" x14ac:dyDescent="0.25">
      <c r="B17" s="12">
        <f>SUM('Raw Counts'!B31:C31)</f>
        <v>68855</v>
      </c>
      <c r="C17" s="17">
        <v>103106</v>
      </c>
      <c r="D17" s="17">
        <v>108767</v>
      </c>
      <c r="F17" s="27">
        <f>SUM('Raw Counts'!N31:O31)</f>
        <v>73655</v>
      </c>
    </row>
    <row r="18" spans="2:6" x14ac:dyDescent="0.25">
      <c r="B18" s="12">
        <f>SUM('Raw Counts'!B32:C32)</f>
        <v>76006</v>
      </c>
      <c r="C18" s="17">
        <v>95903</v>
      </c>
      <c r="D18" s="17">
        <v>97806</v>
      </c>
      <c r="F18" s="27">
        <f>SUM('Raw Counts'!N32:O32)</f>
        <v>67201</v>
      </c>
    </row>
    <row r="19" spans="2:6" x14ac:dyDescent="0.25">
      <c r="B19" s="12">
        <f>SUM('Raw Counts'!B33:C33)</f>
        <v>95601</v>
      </c>
      <c r="C19" s="17">
        <v>82214</v>
      </c>
      <c r="D19" s="17">
        <v>119888</v>
      </c>
      <c r="F19" s="27">
        <f>SUM('Raw Counts'!N33:O33)</f>
        <v>67666</v>
      </c>
    </row>
    <row r="20" spans="2:6" x14ac:dyDescent="0.25">
      <c r="B20" s="12">
        <f>SUM('Raw Counts'!B34:C34)</f>
        <v>86206</v>
      </c>
      <c r="C20" s="17">
        <v>86424</v>
      </c>
      <c r="D20" s="17">
        <v>80311</v>
      </c>
      <c r="F20" s="27">
        <f>SUM('Raw Counts'!N34:O34)</f>
        <v>76207</v>
      </c>
    </row>
    <row r="21" spans="2:6" x14ac:dyDescent="0.25">
      <c r="B21" s="12">
        <f>SUM('Raw Counts'!B35:C35)</f>
        <v>90137</v>
      </c>
      <c r="C21" s="17">
        <v>82154</v>
      </c>
      <c r="D21" s="17">
        <v>77625</v>
      </c>
      <c r="F21" s="27">
        <f>SUM('Raw Counts'!N35:O35)</f>
        <v>70934</v>
      </c>
    </row>
    <row r="22" spans="2:6" x14ac:dyDescent="0.25">
      <c r="B22" s="12">
        <f>SUM('Raw Counts'!B36:C36)</f>
        <v>84410</v>
      </c>
      <c r="C22" s="17">
        <v>86242</v>
      </c>
      <c r="D22" s="17">
        <v>91116</v>
      </c>
      <c r="F22" s="27">
        <f>SUM('Raw Counts'!N36:O36)</f>
        <v>69706</v>
      </c>
    </row>
    <row r="23" spans="2:6" x14ac:dyDescent="0.25">
      <c r="B23" s="12">
        <f>SUM('Raw Counts'!B37:C37)</f>
        <v>78686</v>
      </c>
      <c r="C23" s="17">
        <v>96352</v>
      </c>
      <c r="D23" s="17">
        <v>87193</v>
      </c>
      <c r="F23" s="27">
        <f>SUM('Raw Counts'!N37:O37)</f>
        <v>67354</v>
      </c>
    </row>
    <row r="24" spans="2:6" x14ac:dyDescent="0.25">
      <c r="B24" s="12">
        <f>SUM('Raw Counts'!B38:C38)</f>
        <v>95685</v>
      </c>
      <c r="C24" s="17">
        <v>84027</v>
      </c>
      <c r="D24" s="17">
        <v>87278</v>
      </c>
      <c r="F24" s="27">
        <f>SUM('Raw Counts'!N38:O38)</f>
        <v>75424</v>
      </c>
    </row>
    <row r="25" spans="2:6" x14ac:dyDescent="0.25">
      <c r="B25" s="12">
        <f>SUM('Raw Counts'!B39:C39)</f>
        <v>80793</v>
      </c>
      <c r="C25" s="17">
        <v>82574</v>
      </c>
      <c r="D25" s="17">
        <v>86526</v>
      </c>
      <c r="F25" s="27">
        <f>SUM('Raw Counts'!N39:O39)</f>
        <v>69933</v>
      </c>
    </row>
    <row r="26" spans="2:6" x14ac:dyDescent="0.25">
      <c r="C26" s="17">
        <v>75090</v>
      </c>
      <c r="D26" s="17">
        <v>83774</v>
      </c>
      <c r="F26" s="27">
        <f>SUM('Raw Counts'!N40:O40)</f>
        <v>69597</v>
      </c>
    </row>
    <row r="27" spans="2:6" x14ac:dyDescent="0.25">
      <c r="C27" s="17">
        <v>86244</v>
      </c>
      <c r="D27" s="17">
        <v>89519</v>
      </c>
      <c r="F27" s="27">
        <f>SUM('Raw Counts'!N41:O41)</f>
        <v>77717</v>
      </c>
    </row>
    <row r="28" spans="2:6" x14ac:dyDescent="0.25">
      <c r="C28" s="17">
        <v>78506</v>
      </c>
      <c r="D28" s="17">
        <v>105227</v>
      </c>
      <c r="F28" s="27">
        <f>SUM('Raw Counts'!N42:O42)</f>
        <v>74093</v>
      </c>
    </row>
    <row r="29" spans="2:6" x14ac:dyDescent="0.25">
      <c r="C29" s="17">
        <v>79275</v>
      </c>
      <c r="D29" s="17">
        <v>83417</v>
      </c>
      <c r="F29" s="27">
        <f>SUM('Raw Counts'!N43:O43)</f>
        <v>81078</v>
      </c>
    </row>
    <row r="30" spans="2:6" x14ac:dyDescent="0.25">
      <c r="D30" s="17">
        <v>88028</v>
      </c>
      <c r="F30" s="27">
        <f>SUM('Raw Counts'!N44:O44)</f>
        <v>70446</v>
      </c>
    </row>
    <row r="31" spans="2:6" x14ac:dyDescent="0.25">
      <c r="D31" s="17">
        <v>92735</v>
      </c>
      <c r="F31" s="27">
        <f>SUM('Raw Counts'!N45:O45)</f>
        <v>83072</v>
      </c>
    </row>
    <row r="32" spans="2:6" x14ac:dyDescent="0.25">
      <c r="D32" s="17">
        <v>83188</v>
      </c>
      <c r="F32" s="27">
        <f>SUM('Raw Counts'!N46:O46)</f>
        <v>69270</v>
      </c>
    </row>
    <row r="33" spans="2:6" x14ac:dyDescent="0.25">
      <c r="D33" s="17">
        <v>80797</v>
      </c>
      <c r="F33" s="27">
        <f>SUM('Raw Counts'!N47:O47)</f>
        <v>71990</v>
      </c>
    </row>
    <row r="34" spans="2:6" x14ac:dyDescent="0.25">
      <c r="D34" s="17">
        <v>81541</v>
      </c>
      <c r="F34" s="27">
        <f>SUM('Raw Counts'!N48:O48)</f>
        <v>81440</v>
      </c>
    </row>
    <row r="35" spans="2:6" x14ac:dyDescent="0.25">
      <c r="D35" s="17">
        <v>84594</v>
      </c>
      <c r="F35" s="27">
        <f>SUM('Raw Counts'!N49:O49)</f>
        <v>77285</v>
      </c>
    </row>
    <row r="36" spans="2:6" x14ac:dyDescent="0.25">
      <c r="D36" s="17">
        <v>88277</v>
      </c>
    </row>
    <row r="37" spans="2:6" x14ac:dyDescent="0.25">
      <c r="D37" s="17">
        <v>84926</v>
      </c>
    </row>
    <row r="38" spans="2:6" x14ac:dyDescent="0.25">
      <c r="D38" s="17">
        <v>83745</v>
      </c>
    </row>
    <row r="39" spans="2:6" x14ac:dyDescent="0.25">
      <c r="B39" s="19">
        <f>AVERAGE(B3:B25)</f>
        <v>77921.34782608696</v>
      </c>
      <c r="C39" s="23">
        <f>AVERAGE(C3:C29)</f>
        <v>84988.148148148146</v>
      </c>
      <c r="D39" s="23">
        <f>AVERAGE(D3:D38)</f>
        <v>87979.361111111109</v>
      </c>
      <c r="E39" s="23">
        <f>AVERAGE(E3:E38)</f>
        <v>75517.307692307688</v>
      </c>
      <c r="F39" s="23">
        <f>AVERAGE(F3:F38)</f>
        <v>72347.666666666672</v>
      </c>
    </row>
    <row r="40" spans="2:6" x14ac:dyDescent="0.25">
      <c r="B40" s="26">
        <f>_xlfn.STDEV.P(B3:B25)</f>
        <v>8159.9565888055386</v>
      </c>
      <c r="C40" s="18">
        <f>_xlfn.STDEV.P(C3:C29)</f>
        <v>7010.6128262994498</v>
      </c>
      <c r="D40" s="22">
        <f>_xlfn.STDEV.P(D3:D38)</f>
        <v>9372.2854978352061</v>
      </c>
      <c r="E40" s="22">
        <f>_xlfn.STDEV.P(E3:E38)</f>
        <v>10285.445313156881</v>
      </c>
      <c r="F40" s="22">
        <f>_xlfn.STDEV.P(F3:F38)</f>
        <v>4581.3563207170146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85"/>
  <sheetViews>
    <sheetView tabSelected="1" workbookViewId="0">
      <selection activeCell="S17" sqref="S17"/>
    </sheetView>
  </sheetViews>
  <sheetFormatPr baseColWidth="10" defaultRowHeight="15" x14ac:dyDescent="0.25"/>
  <sheetData>
    <row r="3" spans="2:2" x14ac:dyDescent="0.25">
      <c r="B3" t="s">
        <v>42</v>
      </c>
    </row>
    <row r="4" spans="2:2" x14ac:dyDescent="0.25">
      <c r="B4" t="s">
        <v>43</v>
      </c>
    </row>
    <row r="5" spans="2:2" x14ac:dyDescent="0.25">
      <c r="B5" t="s">
        <v>44</v>
      </c>
    </row>
    <row r="6" spans="2:2" x14ac:dyDescent="0.25">
      <c r="B6" t="s">
        <v>42</v>
      </c>
    </row>
    <row r="8" spans="2:2" x14ac:dyDescent="0.25">
      <c r="B8" t="s">
        <v>45</v>
      </c>
    </row>
    <row r="9" spans="2:2" x14ac:dyDescent="0.25">
      <c r="B9" t="s">
        <v>46</v>
      </c>
    </row>
    <row r="10" spans="2:2" x14ac:dyDescent="0.25">
      <c r="B10" t="s">
        <v>47</v>
      </c>
    </row>
    <row r="12" spans="2:2" x14ac:dyDescent="0.25">
      <c r="B12" t="s">
        <v>48</v>
      </c>
    </row>
    <row r="13" spans="2:2" x14ac:dyDescent="0.25">
      <c r="B13" t="s">
        <v>49</v>
      </c>
    </row>
    <row r="14" spans="2:2" x14ac:dyDescent="0.25">
      <c r="B14" t="s">
        <v>50</v>
      </c>
    </row>
    <row r="15" spans="2:2" x14ac:dyDescent="0.25">
      <c r="B15" t="s">
        <v>51</v>
      </c>
    </row>
    <row r="16" spans="2:2" x14ac:dyDescent="0.25">
      <c r="B16" t="s">
        <v>52</v>
      </c>
    </row>
    <row r="17" spans="2:2" x14ac:dyDescent="0.25">
      <c r="B17" t="s">
        <v>53</v>
      </c>
    </row>
    <row r="18" spans="2:2" x14ac:dyDescent="0.25">
      <c r="B18" t="s">
        <v>54</v>
      </c>
    </row>
    <row r="19" spans="2:2" x14ac:dyDescent="0.25">
      <c r="B19" t="s">
        <v>55</v>
      </c>
    </row>
    <row r="20" spans="2:2" x14ac:dyDescent="0.25">
      <c r="B20" t="s">
        <v>56</v>
      </c>
    </row>
    <row r="21" spans="2:2" x14ac:dyDescent="0.25">
      <c r="B21" t="s">
        <v>57</v>
      </c>
    </row>
    <row r="22" spans="2:2" x14ac:dyDescent="0.25">
      <c r="B22" t="s">
        <v>58</v>
      </c>
    </row>
    <row r="23" spans="2:2" x14ac:dyDescent="0.25">
      <c r="B23" t="s">
        <v>59</v>
      </c>
    </row>
    <row r="24" spans="2:2" x14ac:dyDescent="0.25">
      <c r="B24" t="s">
        <v>47</v>
      </c>
    </row>
    <row r="26" spans="2:2" x14ac:dyDescent="0.25">
      <c r="B26" t="s">
        <v>48</v>
      </c>
    </row>
    <row r="27" spans="2:2" x14ac:dyDescent="0.25">
      <c r="B27" t="s">
        <v>60</v>
      </c>
    </row>
    <row r="29" spans="2:2" x14ac:dyDescent="0.25">
      <c r="B29" t="s">
        <v>47</v>
      </c>
    </row>
    <row r="31" spans="2:2" x14ac:dyDescent="0.25">
      <c r="B31" t="s">
        <v>61</v>
      </c>
    </row>
    <row r="32" spans="2:2" x14ac:dyDescent="0.25">
      <c r="B32" t="s">
        <v>62</v>
      </c>
    </row>
    <row r="33" spans="2:2" x14ac:dyDescent="0.25">
      <c r="B33" t="s">
        <v>48</v>
      </c>
    </row>
    <row r="34" spans="2:2" x14ac:dyDescent="0.25">
      <c r="B34" t="s">
        <v>60</v>
      </c>
    </row>
    <row r="35" spans="2:2" x14ac:dyDescent="0.25">
      <c r="B35" t="s">
        <v>63</v>
      </c>
    </row>
    <row r="36" spans="2:2" x14ac:dyDescent="0.25">
      <c r="B36" t="s">
        <v>64</v>
      </c>
    </row>
    <row r="37" spans="2:2" x14ac:dyDescent="0.25">
      <c r="B37" t="s">
        <v>65</v>
      </c>
    </row>
    <row r="39" spans="2:2" x14ac:dyDescent="0.25">
      <c r="B39" t="s">
        <v>66</v>
      </c>
    </row>
    <row r="40" spans="2:2" x14ac:dyDescent="0.25">
      <c r="B40" t="s">
        <v>67</v>
      </c>
    </row>
    <row r="44" spans="2:2" x14ac:dyDescent="0.25">
      <c r="B44" t="s">
        <v>47</v>
      </c>
    </row>
    <row r="46" spans="2:2" x14ac:dyDescent="0.25">
      <c r="B46" t="s">
        <v>68</v>
      </c>
    </row>
    <row r="47" spans="2:2" x14ac:dyDescent="0.25">
      <c r="B47" t="s">
        <v>48</v>
      </c>
    </row>
    <row r="48" spans="2:2" x14ac:dyDescent="0.25">
      <c r="B48" t="s">
        <v>69</v>
      </c>
    </row>
    <row r="49" spans="2:2" x14ac:dyDescent="0.25">
      <c r="B49" t="s">
        <v>70</v>
      </c>
    </row>
    <row r="50" spans="2:2" x14ac:dyDescent="0.25">
      <c r="B50" t="s">
        <v>71</v>
      </c>
    </row>
    <row r="51" spans="2:2" x14ac:dyDescent="0.25">
      <c r="B51" t="s">
        <v>72</v>
      </c>
    </row>
    <row r="52" spans="2:2" x14ac:dyDescent="0.25">
      <c r="B52" t="s">
        <v>73</v>
      </c>
    </row>
    <row r="53" spans="2:2" x14ac:dyDescent="0.25">
      <c r="B53" t="s">
        <v>74</v>
      </c>
    </row>
    <row r="54" spans="2:2" x14ac:dyDescent="0.25">
      <c r="B54" t="s">
        <v>75</v>
      </c>
    </row>
    <row r="55" spans="2:2" x14ac:dyDescent="0.25">
      <c r="B55" t="s">
        <v>76</v>
      </c>
    </row>
    <row r="56" spans="2:2" x14ac:dyDescent="0.25">
      <c r="B56" t="s">
        <v>77</v>
      </c>
    </row>
    <row r="57" spans="2:2" x14ac:dyDescent="0.25">
      <c r="B57" t="s">
        <v>78</v>
      </c>
    </row>
    <row r="58" spans="2:2" x14ac:dyDescent="0.25">
      <c r="B58" t="s">
        <v>79</v>
      </c>
    </row>
    <row r="59" spans="2:2" x14ac:dyDescent="0.25">
      <c r="B59" t="s">
        <v>80</v>
      </c>
    </row>
    <row r="60" spans="2:2" x14ac:dyDescent="0.25">
      <c r="B60" t="s">
        <v>47</v>
      </c>
    </row>
    <row r="61" spans="2:2" x14ac:dyDescent="0.25">
      <c r="B61" t="s">
        <v>48</v>
      </c>
    </row>
    <row r="62" spans="2:2" x14ac:dyDescent="0.25">
      <c r="B62" t="s">
        <v>81</v>
      </c>
    </row>
    <row r="63" spans="2:2" x14ac:dyDescent="0.25">
      <c r="B63" t="s">
        <v>82</v>
      </c>
    </row>
    <row r="64" spans="2:2" x14ac:dyDescent="0.25">
      <c r="B64" t="s">
        <v>83</v>
      </c>
    </row>
    <row r="65" spans="2:2" x14ac:dyDescent="0.25">
      <c r="B65" t="s">
        <v>84</v>
      </c>
    </row>
    <row r="66" spans="2:2" x14ac:dyDescent="0.25">
      <c r="B66" t="s">
        <v>85</v>
      </c>
    </row>
    <row r="68" spans="2:2" x14ac:dyDescent="0.25">
      <c r="B68" t="s">
        <v>47</v>
      </c>
    </row>
    <row r="72" spans="2:2" x14ac:dyDescent="0.25">
      <c r="B72" t="s">
        <v>48</v>
      </c>
    </row>
    <row r="73" spans="2:2" x14ac:dyDescent="0.25">
      <c r="B73" t="s">
        <v>86</v>
      </c>
    </row>
    <row r="75" spans="2:2" x14ac:dyDescent="0.25">
      <c r="B75" t="s">
        <v>47</v>
      </c>
    </row>
    <row r="76" spans="2:2" x14ac:dyDescent="0.25">
      <c r="B76" t="s">
        <v>48</v>
      </c>
    </row>
    <row r="77" spans="2:2" x14ac:dyDescent="0.25">
      <c r="B77" t="s">
        <v>87</v>
      </c>
    </row>
    <row r="78" spans="2:2" x14ac:dyDescent="0.25">
      <c r="B78" t="s">
        <v>88</v>
      </c>
    </row>
    <row r="79" spans="2:2" x14ac:dyDescent="0.25">
      <c r="B79" t="s">
        <v>89</v>
      </c>
    </row>
    <row r="80" spans="2:2" x14ac:dyDescent="0.25">
      <c r="B80" t="s">
        <v>90</v>
      </c>
    </row>
    <row r="82" spans="2:2" x14ac:dyDescent="0.25">
      <c r="B82" t="s">
        <v>47</v>
      </c>
    </row>
    <row r="83" spans="2:2" x14ac:dyDescent="0.25">
      <c r="B83" t="s">
        <v>91</v>
      </c>
    </row>
    <row r="84" spans="2:2" x14ac:dyDescent="0.25">
      <c r="B84" t="s">
        <v>48</v>
      </c>
    </row>
    <row r="85" spans="2:2" x14ac:dyDescent="0.25">
      <c r="B85" t="s">
        <v>92</v>
      </c>
    </row>
    <row r="86" spans="2:2" x14ac:dyDescent="0.25">
      <c r="B86" t="s">
        <v>93</v>
      </c>
    </row>
    <row r="87" spans="2:2" x14ac:dyDescent="0.25">
      <c r="B87" t="s">
        <v>94</v>
      </c>
    </row>
    <row r="88" spans="2:2" x14ac:dyDescent="0.25">
      <c r="B88" t="s">
        <v>95</v>
      </c>
    </row>
    <row r="89" spans="2:2" x14ac:dyDescent="0.25">
      <c r="B89" t="s">
        <v>96</v>
      </c>
    </row>
    <row r="90" spans="2:2" x14ac:dyDescent="0.25">
      <c r="B90" t="s">
        <v>47</v>
      </c>
    </row>
    <row r="92" spans="2:2" x14ac:dyDescent="0.25">
      <c r="B92" t="s">
        <v>97</v>
      </c>
    </row>
    <row r="93" spans="2:2" x14ac:dyDescent="0.25">
      <c r="B93" t="s">
        <v>48</v>
      </c>
    </row>
    <row r="94" spans="2:2" x14ac:dyDescent="0.25">
      <c r="B94" t="s">
        <v>98</v>
      </c>
    </row>
    <row r="95" spans="2:2" x14ac:dyDescent="0.25">
      <c r="B95" t="s">
        <v>99</v>
      </c>
    </row>
    <row r="96" spans="2:2" x14ac:dyDescent="0.25">
      <c r="B96" t="s">
        <v>100</v>
      </c>
    </row>
    <row r="97" spans="2:2" x14ac:dyDescent="0.25">
      <c r="B97" t="s">
        <v>47</v>
      </c>
    </row>
    <row r="99" spans="2:2" x14ac:dyDescent="0.25">
      <c r="B99" t="s">
        <v>101</v>
      </c>
    </row>
    <row r="100" spans="2:2" x14ac:dyDescent="0.25">
      <c r="B100" t="s">
        <v>48</v>
      </c>
    </row>
    <row r="101" spans="2:2" x14ac:dyDescent="0.25">
      <c r="B101" t="s">
        <v>102</v>
      </c>
    </row>
    <row r="103" spans="2:2" x14ac:dyDescent="0.25">
      <c r="B103" t="s">
        <v>103</v>
      </c>
    </row>
    <row r="104" spans="2:2" x14ac:dyDescent="0.25">
      <c r="B104" t="s">
        <v>104</v>
      </c>
    </row>
    <row r="105" spans="2:2" x14ac:dyDescent="0.25">
      <c r="B105" t="s">
        <v>105</v>
      </c>
    </row>
    <row r="106" spans="2:2" x14ac:dyDescent="0.25">
      <c r="B106" t="s">
        <v>106</v>
      </c>
    </row>
    <row r="108" spans="2:2" x14ac:dyDescent="0.25">
      <c r="B108" t="s">
        <v>107</v>
      </c>
    </row>
    <row r="109" spans="2:2" x14ac:dyDescent="0.25">
      <c r="B109" t="s">
        <v>108</v>
      </c>
    </row>
    <row r="112" spans="2:2" x14ac:dyDescent="0.25">
      <c r="B112" t="s">
        <v>109</v>
      </c>
    </row>
    <row r="114" spans="2:2" x14ac:dyDescent="0.25">
      <c r="B114" t="s">
        <v>110</v>
      </c>
    </row>
    <row r="115" spans="2:2" x14ac:dyDescent="0.25">
      <c r="B115" t="s">
        <v>111</v>
      </c>
    </row>
    <row r="116" spans="2:2" x14ac:dyDescent="0.25">
      <c r="B116" t="s">
        <v>112</v>
      </c>
    </row>
    <row r="117" spans="2:2" x14ac:dyDescent="0.25">
      <c r="B117" t="s">
        <v>113</v>
      </c>
    </row>
    <row r="118" spans="2:2" x14ac:dyDescent="0.25">
      <c r="B118" t="s">
        <v>114</v>
      </c>
    </row>
    <row r="119" spans="2:2" x14ac:dyDescent="0.25">
      <c r="B119" t="s">
        <v>115</v>
      </c>
    </row>
    <row r="120" spans="2:2" x14ac:dyDescent="0.25">
      <c r="B120" t="s">
        <v>116</v>
      </c>
    </row>
    <row r="121" spans="2:2" x14ac:dyDescent="0.25">
      <c r="B121" t="s">
        <v>117</v>
      </c>
    </row>
    <row r="122" spans="2:2" x14ac:dyDescent="0.25">
      <c r="B122" t="s">
        <v>118</v>
      </c>
    </row>
    <row r="123" spans="2:2" x14ac:dyDescent="0.25">
      <c r="B123" t="s">
        <v>119</v>
      </c>
    </row>
    <row r="124" spans="2:2" x14ac:dyDescent="0.25">
      <c r="B124" t="s">
        <v>120</v>
      </c>
    </row>
    <row r="125" spans="2:2" x14ac:dyDescent="0.25">
      <c r="B125" t="s">
        <v>121</v>
      </c>
    </row>
    <row r="126" spans="2:2" x14ac:dyDescent="0.25">
      <c r="B126" t="s">
        <v>122</v>
      </c>
    </row>
    <row r="127" spans="2:2" x14ac:dyDescent="0.25">
      <c r="B127" t="s">
        <v>123</v>
      </c>
    </row>
    <row r="128" spans="2:2" x14ac:dyDescent="0.25">
      <c r="B128" t="s">
        <v>124</v>
      </c>
    </row>
    <row r="129" spans="2:2" x14ac:dyDescent="0.25">
      <c r="B129" t="s">
        <v>125</v>
      </c>
    </row>
    <row r="130" spans="2:2" x14ac:dyDescent="0.25">
      <c r="B130" t="s">
        <v>126</v>
      </c>
    </row>
    <row r="131" spans="2:2" x14ac:dyDescent="0.25">
      <c r="B131" t="s">
        <v>127</v>
      </c>
    </row>
    <row r="132" spans="2:2" x14ac:dyDescent="0.25">
      <c r="B132" t="s">
        <v>128</v>
      </c>
    </row>
    <row r="133" spans="2:2" x14ac:dyDescent="0.25">
      <c r="B133" t="s">
        <v>129</v>
      </c>
    </row>
    <row r="134" spans="2:2" x14ac:dyDescent="0.25">
      <c r="B134" t="s">
        <v>130</v>
      </c>
    </row>
    <row r="135" spans="2:2" x14ac:dyDescent="0.25">
      <c r="B135" t="s">
        <v>131</v>
      </c>
    </row>
    <row r="136" spans="2:2" x14ac:dyDescent="0.25">
      <c r="B136" t="s">
        <v>132</v>
      </c>
    </row>
    <row r="137" spans="2:2" x14ac:dyDescent="0.25">
      <c r="B137" t="s">
        <v>133</v>
      </c>
    </row>
    <row r="138" spans="2:2" x14ac:dyDescent="0.25">
      <c r="B138" t="s">
        <v>134</v>
      </c>
    </row>
    <row r="140" spans="2:2" x14ac:dyDescent="0.25">
      <c r="B140" t="s">
        <v>47</v>
      </c>
    </row>
    <row r="143" spans="2:2" x14ac:dyDescent="0.25">
      <c r="B143" t="s">
        <v>48</v>
      </c>
    </row>
    <row r="144" spans="2:2" x14ac:dyDescent="0.25">
      <c r="B144" t="s">
        <v>135</v>
      </c>
    </row>
    <row r="145" spans="2:2" x14ac:dyDescent="0.25">
      <c r="B145" t="s">
        <v>136</v>
      </c>
    </row>
    <row r="146" spans="2:2" x14ac:dyDescent="0.25">
      <c r="B146" t="s">
        <v>137</v>
      </c>
    </row>
    <row r="147" spans="2:2" x14ac:dyDescent="0.25">
      <c r="B147" t="s">
        <v>138</v>
      </c>
    </row>
    <row r="148" spans="2:2" x14ac:dyDescent="0.25">
      <c r="B148" t="s">
        <v>139</v>
      </c>
    </row>
    <row r="151" spans="2:2" x14ac:dyDescent="0.25">
      <c r="B151" t="s">
        <v>140</v>
      </c>
    </row>
    <row r="152" spans="2:2" x14ac:dyDescent="0.25">
      <c r="B152" t="s">
        <v>136</v>
      </c>
    </row>
    <row r="153" spans="2:2" x14ac:dyDescent="0.25">
      <c r="B153" t="s">
        <v>137</v>
      </c>
    </row>
    <row r="154" spans="2:2" x14ac:dyDescent="0.25">
      <c r="B154" t="s">
        <v>141</v>
      </c>
    </row>
    <row r="155" spans="2:2" x14ac:dyDescent="0.25">
      <c r="B155" t="s">
        <v>142</v>
      </c>
    </row>
    <row r="158" spans="2:2" x14ac:dyDescent="0.25">
      <c r="B158" t="s">
        <v>143</v>
      </c>
    </row>
    <row r="159" spans="2:2" x14ac:dyDescent="0.25">
      <c r="B159" t="s">
        <v>144</v>
      </c>
    </row>
    <row r="160" spans="2:2" x14ac:dyDescent="0.25">
      <c r="B160" t="s">
        <v>145</v>
      </c>
    </row>
    <row r="161" spans="2:2" x14ac:dyDescent="0.25">
      <c r="B161" t="s">
        <v>146</v>
      </c>
    </row>
    <row r="162" spans="2:2" x14ac:dyDescent="0.25">
      <c r="B162" t="s">
        <v>147</v>
      </c>
    </row>
    <row r="163" spans="2:2" x14ac:dyDescent="0.25">
      <c r="B163" t="s">
        <v>148</v>
      </c>
    </row>
    <row r="164" spans="2:2" x14ac:dyDescent="0.25">
      <c r="B164" t="s">
        <v>149</v>
      </c>
    </row>
    <row r="165" spans="2:2" x14ac:dyDescent="0.25">
      <c r="B165" t="s">
        <v>150</v>
      </c>
    </row>
    <row r="166" spans="2:2" x14ac:dyDescent="0.25">
      <c r="B166" t="s">
        <v>151</v>
      </c>
    </row>
    <row r="169" spans="2:2" x14ac:dyDescent="0.25">
      <c r="B169" t="s">
        <v>152</v>
      </c>
    </row>
    <row r="170" spans="2:2" x14ac:dyDescent="0.25">
      <c r="B170" t="s">
        <v>153</v>
      </c>
    </row>
    <row r="171" spans="2:2" x14ac:dyDescent="0.25">
      <c r="B171" t="s">
        <v>154</v>
      </c>
    </row>
    <row r="172" spans="2:2" x14ac:dyDescent="0.25">
      <c r="B172" t="s">
        <v>155</v>
      </c>
    </row>
    <row r="173" spans="2:2" x14ac:dyDescent="0.25">
      <c r="B173" t="s">
        <v>156</v>
      </c>
    </row>
    <row r="175" spans="2:2" x14ac:dyDescent="0.25">
      <c r="B175" t="s">
        <v>47</v>
      </c>
    </row>
    <row r="177" spans="2:2" x14ac:dyDescent="0.25">
      <c r="B177" t="s">
        <v>48</v>
      </c>
    </row>
    <row r="178" spans="2:2" x14ac:dyDescent="0.25">
      <c r="B178" t="s">
        <v>157</v>
      </c>
    </row>
    <row r="180" spans="2:2" x14ac:dyDescent="0.25">
      <c r="B180" t="s">
        <v>158</v>
      </c>
    </row>
    <row r="181" spans="2:2" x14ac:dyDescent="0.25">
      <c r="B181" t="s">
        <v>159</v>
      </c>
    </row>
    <row r="182" spans="2:2" x14ac:dyDescent="0.25">
      <c r="B182" t="s">
        <v>160</v>
      </c>
    </row>
    <row r="183" spans="2:2" x14ac:dyDescent="0.25">
      <c r="B183" t="s">
        <v>161</v>
      </c>
    </row>
    <row r="184" spans="2:2" x14ac:dyDescent="0.25">
      <c r="B184" t="s">
        <v>85</v>
      </c>
    </row>
    <row r="185" spans="2:2" x14ac:dyDescent="0.25">
      <c r="B185" t="s">
        <v>47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Raw Counts</vt:lpstr>
      <vt:lpstr>Formatted</vt:lpstr>
      <vt:lpstr>Formatted %</vt:lpstr>
      <vt:lpstr>Total Cell Vol</vt:lpstr>
      <vt:lpstr>Stats code</vt:lpstr>
    </vt:vector>
  </TitlesOfParts>
  <Company>Universitaet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Zieger</dc:creator>
  <cp:lastModifiedBy>Elisabeth Zieger</cp:lastModifiedBy>
  <dcterms:created xsi:type="dcterms:W3CDTF">2020-11-13T16:11:54Z</dcterms:created>
  <dcterms:modified xsi:type="dcterms:W3CDTF">2021-08-06T08:17:17Z</dcterms:modified>
</cp:coreProperties>
</file>