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RC\manuscripts\Rats natural diets\review\resubmit 2nd round\"/>
    </mc:Choice>
  </mc:AlternateContent>
  <xr:revisionPtr revIDLastSave="0" documentId="13_ncr:1_{CFFD2B94-E907-4197-8FA6-D24B1314E027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Table S1" sheetId="8" r:id="rId1"/>
    <sheet name="Table S2" sheetId="3" r:id="rId2"/>
    <sheet name="Table S3" sheetId="5" r:id="rId3"/>
    <sheet name="Table S4" sheetId="4" r:id="rId4"/>
    <sheet name="Table S5" sheetId="9" r:id="rId5"/>
    <sheet name="Table S6" sheetId="6" r:id="rId6"/>
    <sheet name="Table S7" sheetId="7" r:id="rId7"/>
    <sheet name="Table S8" sheetId="1" r:id="rId8"/>
    <sheet name="Table S9" sheetId="2" r:id="rId9"/>
    <sheet name="Table S10" sheetId="10" r:id="rId10"/>
    <sheet name="Table S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N39" i="10" l="1"/>
  <c r="LO39" i="10" s="1"/>
  <c r="LF39" i="10"/>
  <c r="LG39" i="10" s="1"/>
  <c r="KX39" i="10"/>
  <c r="KY39" i="10" s="1"/>
  <c r="KP39" i="10"/>
  <c r="KQ39" i="10" s="1"/>
  <c r="KH39" i="10"/>
  <c r="KI39" i="10" s="1"/>
  <c r="JZ39" i="10"/>
  <c r="KA39" i="10" s="1"/>
  <c r="JR39" i="10"/>
  <c r="JS39" i="10" s="1"/>
  <c r="JJ39" i="10"/>
  <c r="JK39" i="10" s="1"/>
  <c r="JC39" i="10"/>
  <c r="JB39" i="10"/>
  <c r="IT39" i="10"/>
  <c r="IU39" i="10" s="1"/>
  <c r="IL39" i="10"/>
  <c r="IM39" i="10" s="1"/>
  <c r="ID39" i="10"/>
  <c r="IE39" i="10" s="1"/>
  <c r="HV39" i="10"/>
  <c r="HW39" i="10" s="1"/>
  <c r="HN39" i="10"/>
  <c r="HO39" i="10" s="1"/>
  <c r="HG39" i="10"/>
  <c r="HF39" i="10"/>
  <c r="GX39" i="10"/>
  <c r="GY39" i="10" s="1"/>
  <c r="GQ39" i="10"/>
  <c r="GP39" i="10"/>
  <c r="GH39" i="10"/>
  <c r="GI39" i="10" s="1"/>
  <c r="FZ39" i="10"/>
  <c r="GA39" i="10" s="1"/>
  <c r="FR39" i="10"/>
  <c r="FS39" i="10" s="1"/>
  <c r="FK39" i="10"/>
  <c r="FJ39" i="10"/>
  <c r="FB39" i="10"/>
  <c r="FC39" i="10" s="1"/>
  <c r="EU39" i="10"/>
  <c r="ET39" i="10"/>
  <c r="EL39" i="10"/>
  <c r="EM39" i="10" s="1"/>
  <c r="ED39" i="10"/>
  <c r="EE39" i="10" s="1"/>
  <c r="DV39" i="10"/>
  <c r="DW39" i="10" s="1"/>
  <c r="DO39" i="10"/>
  <c r="DN39" i="10"/>
  <c r="DF39" i="10"/>
  <c r="DG39" i="10" s="1"/>
  <c r="CY39" i="10"/>
  <c r="CX39" i="10"/>
  <c r="CP39" i="10"/>
  <c r="CQ39" i="10" s="1"/>
  <c r="CH39" i="10"/>
  <c r="CI39" i="10" s="1"/>
  <c r="BZ39" i="10"/>
  <c r="CA39" i="10" s="1"/>
  <c r="BS39" i="10"/>
  <c r="BR39" i="10"/>
  <c r="BJ39" i="10"/>
  <c r="BK39" i="10" s="1"/>
  <c r="BC39" i="10"/>
  <c r="BB39" i="10"/>
  <c r="AU39" i="10"/>
  <c r="AT39" i="10"/>
  <c r="AL39" i="10"/>
  <c r="AM39" i="10" s="1"/>
  <c r="AD39" i="10"/>
  <c r="AE39" i="10" s="1"/>
  <c r="W39" i="10"/>
  <c r="V39" i="10"/>
  <c r="N39" i="10"/>
  <c r="O39" i="10" s="1"/>
  <c r="G39" i="10"/>
  <c r="F39" i="10"/>
  <c r="LO38" i="10"/>
  <c r="LN38" i="10"/>
  <c r="LF38" i="10"/>
  <c r="LG38" i="10" s="1"/>
  <c r="KX38" i="10"/>
  <c r="KY38" i="10" s="1"/>
  <c r="KQ38" i="10"/>
  <c r="KP38" i="10"/>
  <c r="KH38" i="10"/>
  <c r="KI38" i="10" s="1"/>
  <c r="KA38" i="10"/>
  <c r="JZ38" i="10"/>
  <c r="JS38" i="10"/>
  <c r="JR38" i="10"/>
  <c r="JJ38" i="10"/>
  <c r="JK38" i="10" s="1"/>
  <c r="JB38" i="10"/>
  <c r="JC38" i="10" s="1"/>
  <c r="IU38" i="10"/>
  <c r="IT38" i="10"/>
  <c r="IM38" i="10"/>
  <c r="IL38" i="10"/>
  <c r="IE38" i="10"/>
  <c r="ID38" i="10"/>
  <c r="HW38" i="10"/>
  <c r="HV38" i="10"/>
  <c r="HN38" i="10"/>
  <c r="HO38" i="10" s="1"/>
  <c r="HF38" i="10"/>
  <c r="HG38" i="10" s="1"/>
  <c r="GY38" i="10"/>
  <c r="GX38" i="10"/>
  <c r="GQ38" i="10"/>
  <c r="GP38" i="10"/>
  <c r="GI38" i="10"/>
  <c r="GH38" i="10"/>
  <c r="GA38" i="10"/>
  <c r="FZ38" i="10"/>
  <c r="FR38" i="10"/>
  <c r="FS38" i="10" s="1"/>
  <c r="FJ38" i="10"/>
  <c r="FK38" i="10" s="1"/>
  <c r="FC38" i="10"/>
  <c r="FB38" i="10"/>
  <c r="EU38" i="10"/>
  <c r="ET38" i="10"/>
  <c r="EM38" i="10"/>
  <c r="EL38" i="10"/>
  <c r="EE38" i="10"/>
  <c r="ED38" i="10"/>
  <c r="DV38" i="10"/>
  <c r="DW38" i="10" s="1"/>
  <c r="DN38" i="10"/>
  <c r="DO38" i="10" s="1"/>
  <c r="DG38" i="10"/>
  <c r="DF38" i="10"/>
  <c r="CY38" i="10"/>
  <c r="CX38" i="10"/>
  <c r="CQ38" i="10"/>
  <c r="CP38" i="10"/>
  <c r="CI38" i="10"/>
  <c r="CH38" i="10"/>
  <c r="CA38" i="10"/>
  <c r="BZ38" i="10"/>
  <c r="BR38" i="10"/>
  <c r="BS38" i="10" s="1"/>
  <c r="BK38" i="10"/>
  <c r="BJ38" i="10"/>
  <c r="BC38" i="10"/>
  <c r="BB38" i="10"/>
  <c r="AU38" i="10"/>
  <c r="AT38" i="10"/>
  <c r="AM38" i="10"/>
  <c r="AL38" i="10"/>
  <c r="AE38" i="10"/>
  <c r="AD38" i="10"/>
  <c r="V38" i="10"/>
  <c r="W38" i="10" s="1"/>
  <c r="O38" i="10"/>
  <c r="N38" i="10"/>
  <c r="G38" i="10"/>
  <c r="F38" i="10"/>
  <c r="LO37" i="10"/>
  <c r="LN37" i="10"/>
  <c r="LG37" i="10"/>
  <c r="LF37" i="10"/>
  <c r="KY37" i="10"/>
  <c r="KX37" i="10"/>
  <c r="KP37" i="10"/>
  <c r="KQ37" i="10" s="1"/>
  <c r="KI37" i="10"/>
  <c r="KH37" i="10"/>
  <c r="KA37" i="10"/>
  <c r="JZ37" i="10"/>
  <c r="JS37" i="10"/>
  <c r="JR37" i="10"/>
  <c r="JK37" i="10"/>
  <c r="JJ37" i="10"/>
  <c r="JC37" i="10"/>
  <c r="JB37" i="10"/>
  <c r="IT37" i="10"/>
  <c r="IU37" i="10" s="1"/>
  <c r="IM37" i="10"/>
  <c r="IL37" i="10"/>
  <c r="IE37" i="10"/>
  <c r="ID37" i="10"/>
  <c r="HW37" i="10"/>
  <c r="HV37" i="10"/>
  <c r="HO37" i="10"/>
  <c r="HN37" i="10"/>
  <c r="HG37" i="10"/>
  <c r="HF37" i="10"/>
  <c r="GX37" i="10"/>
  <c r="GY37" i="10" s="1"/>
  <c r="GQ37" i="10"/>
  <c r="GP37" i="10"/>
  <c r="GI37" i="10"/>
  <c r="GH37" i="10"/>
  <c r="GA37" i="10"/>
  <c r="FZ37" i="10"/>
  <c r="FS37" i="10"/>
  <c r="FR37" i="10"/>
  <c r="FK37" i="10"/>
  <c r="FJ37" i="10"/>
  <c r="FB37" i="10"/>
  <c r="FC37" i="10" s="1"/>
  <c r="EU37" i="10"/>
  <c r="ET37" i="10"/>
  <c r="EM37" i="10"/>
  <c r="EL37" i="10"/>
  <c r="EE37" i="10"/>
  <c r="ED37" i="10"/>
  <c r="DW37" i="10"/>
  <c r="DV37" i="10"/>
  <c r="DO37" i="10"/>
  <c r="DN37" i="10"/>
  <c r="DF37" i="10"/>
  <c r="DG37" i="10" s="1"/>
  <c r="CY37" i="10"/>
  <c r="CX37" i="10"/>
  <c r="CQ37" i="10"/>
  <c r="CP37" i="10"/>
  <c r="CI37" i="10"/>
  <c r="CH37" i="10"/>
  <c r="CA37" i="10"/>
  <c r="BZ37" i="10"/>
  <c r="BS37" i="10"/>
  <c r="BR37" i="10"/>
  <c r="BJ37" i="10"/>
  <c r="BK37" i="10" s="1"/>
  <c r="BC37" i="10"/>
  <c r="BB37" i="10"/>
  <c r="AU37" i="10"/>
  <c r="AT37" i="10"/>
  <c r="AM37" i="10"/>
  <c r="AL37" i="10"/>
  <c r="AE37" i="10"/>
  <c r="AD37" i="10"/>
  <c r="W37" i="10"/>
  <c r="V37" i="10"/>
  <c r="N37" i="10"/>
  <c r="O37" i="10" s="1"/>
  <c r="G37" i="10"/>
  <c r="F37" i="10"/>
  <c r="LO36" i="10"/>
  <c r="LN36" i="10"/>
  <c r="LG36" i="10"/>
  <c r="LF36" i="10"/>
  <c r="KY36" i="10"/>
  <c r="KX36" i="10"/>
  <c r="KQ36" i="10"/>
  <c r="KP36" i="10"/>
  <c r="KH36" i="10"/>
  <c r="KI36" i="10" s="1"/>
  <c r="KA36" i="10"/>
  <c r="JZ36" i="10"/>
  <c r="JS36" i="10"/>
  <c r="JR36" i="10"/>
  <c r="JK36" i="10"/>
  <c r="JJ36" i="10"/>
  <c r="JC36" i="10"/>
  <c r="JB36" i="10"/>
  <c r="IU36" i="10"/>
  <c r="IT36" i="10"/>
  <c r="IL36" i="10"/>
  <c r="IM36" i="10" s="1"/>
  <c r="IE36" i="10"/>
  <c r="ID36" i="10"/>
  <c r="HW36" i="10"/>
  <c r="HV36" i="10"/>
  <c r="HO36" i="10"/>
  <c r="HN36" i="10"/>
  <c r="HG36" i="10"/>
  <c r="HF36" i="10"/>
  <c r="GY36" i="10"/>
  <c r="GX36" i="10"/>
  <c r="GP36" i="10"/>
  <c r="GQ36" i="10" s="1"/>
  <c r="GI36" i="10"/>
  <c r="GH36" i="10"/>
  <c r="GA36" i="10"/>
  <c r="FZ36" i="10"/>
  <c r="FS36" i="10"/>
  <c r="FR36" i="10"/>
  <c r="FK36" i="10"/>
  <c r="FJ36" i="10"/>
  <c r="FC36" i="10"/>
  <c r="FB36" i="10"/>
  <c r="ET36" i="10"/>
  <c r="EU36" i="10" s="1"/>
  <c r="EM36" i="10"/>
  <c r="EL36" i="10"/>
  <c r="EE36" i="10"/>
  <c r="ED36" i="10"/>
  <c r="DW36" i="10"/>
  <c r="DV36" i="10"/>
  <c r="DO36" i="10"/>
  <c r="DN36" i="10"/>
  <c r="DG36" i="10"/>
  <c r="DF36" i="10"/>
  <c r="CX36" i="10"/>
  <c r="CY36" i="10" s="1"/>
  <c r="CQ36" i="10"/>
  <c r="CP36" i="10"/>
  <c r="CI36" i="10"/>
  <c r="CH36" i="10"/>
  <c r="CA36" i="10"/>
  <c r="BZ36" i="10"/>
  <c r="BS36" i="10"/>
  <c r="BR36" i="10"/>
  <c r="BK36" i="10"/>
  <c r="BJ36" i="10"/>
  <c r="BB36" i="10"/>
  <c r="BC36" i="10" s="1"/>
  <c r="AU36" i="10"/>
  <c r="AT36" i="10"/>
  <c r="AM36" i="10"/>
  <c r="AL36" i="10"/>
  <c r="AE36" i="10"/>
  <c r="AD36" i="10"/>
  <c r="W36" i="10"/>
  <c r="V36" i="10"/>
  <c r="O36" i="10"/>
  <c r="N36" i="10"/>
  <c r="F36" i="10"/>
  <c r="G36" i="10" s="1"/>
  <c r="LO35" i="10"/>
  <c r="LN35" i="10"/>
  <c r="LG35" i="10"/>
  <c r="LF35" i="10"/>
  <c r="KY35" i="10"/>
  <c r="KX35" i="10"/>
  <c r="KQ35" i="10"/>
  <c r="KP35" i="10"/>
  <c r="KI35" i="10"/>
  <c r="KH35" i="10"/>
  <c r="JZ35" i="10"/>
  <c r="KA35" i="10" s="1"/>
  <c r="JS35" i="10"/>
  <c r="JR35" i="10"/>
  <c r="JK35" i="10"/>
  <c r="JJ35" i="10"/>
  <c r="JC35" i="10"/>
  <c r="JB35" i="10"/>
  <c r="IU35" i="10"/>
  <c r="IT35" i="10"/>
  <c r="IM35" i="10"/>
  <c r="IL35" i="10"/>
  <c r="ID35" i="10"/>
  <c r="IE35" i="10" s="1"/>
  <c r="HW35" i="10"/>
  <c r="HV35" i="10"/>
  <c r="HO35" i="10"/>
  <c r="HN35" i="10"/>
  <c r="HG35" i="10"/>
  <c r="HF35" i="10"/>
  <c r="GY35" i="10"/>
  <c r="GX35" i="10"/>
  <c r="GQ35" i="10"/>
  <c r="GP35" i="10"/>
  <c r="GH35" i="10"/>
  <c r="GI35" i="10" s="1"/>
  <c r="GA35" i="10"/>
  <c r="FZ35" i="10"/>
  <c r="FS35" i="10"/>
  <c r="FR35" i="10"/>
  <c r="FK35" i="10"/>
  <c r="FJ35" i="10"/>
  <c r="FC35" i="10"/>
  <c r="FB35" i="10"/>
  <c r="EU35" i="10"/>
  <c r="ET35" i="10"/>
  <c r="EL35" i="10"/>
  <c r="EM35" i="10" s="1"/>
  <c r="EE35" i="10"/>
  <c r="ED35" i="10"/>
  <c r="DW35" i="10"/>
  <c r="DV35" i="10"/>
  <c r="DO35" i="10"/>
  <c r="DN35" i="10"/>
  <c r="DG35" i="10"/>
  <c r="DF35" i="10"/>
  <c r="CY35" i="10"/>
  <c r="CX35" i="10"/>
  <c r="CP35" i="10"/>
  <c r="CQ35" i="10" s="1"/>
  <c r="CI35" i="10"/>
  <c r="CH35" i="10"/>
  <c r="CA35" i="10"/>
  <c r="BZ35" i="10"/>
  <c r="BS35" i="10"/>
  <c r="BR35" i="10"/>
  <c r="BK35" i="10"/>
  <c r="BJ35" i="10"/>
  <c r="BC35" i="10"/>
  <c r="BB35" i="10"/>
  <c r="AT35" i="10"/>
  <c r="AU35" i="10" s="1"/>
  <c r="AM35" i="10"/>
  <c r="AL35" i="10"/>
  <c r="AE35" i="10"/>
  <c r="AD35" i="10"/>
  <c r="W35" i="10"/>
  <c r="V35" i="10"/>
  <c r="O35" i="10"/>
  <c r="N35" i="10"/>
  <c r="G35" i="10"/>
  <c r="F35" i="10"/>
  <c r="LN34" i="10"/>
  <c r="LO34" i="10" s="1"/>
  <c r="LG34" i="10"/>
  <c r="LF34" i="10"/>
  <c r="KY34" i="10"/>
  <c r="KX34" i="10"/>
  <c r="KQ34" i="10"/>
  <c r="KP34" i="10"/>
  <c r="KI34" i="10"/>
  <c r="KH34" i="10"/>
  <c r="KA34" i="10"/>
  <c r="JZ34" i="10"/>
  <c r="JR34" i="10"/>
  <c r="JS34" i="10" s="1"/>
  <c r="JK34" i="10"/>
  <c r="JJ34" i="10"/>
  <c r="JC34" i="10"/>
  <c r="JB34" i="10"/>
  <c r="IU34" i="10"/>
  <c r="IT34" i="10"/>
  <c r="IM34" i="10"/>
  <c r="IL34" i="10"/>
  <c r="IE34" i="10"/>
  <c r="ID34" i="10"/>
  <c r="HV34" i="10"/>
  <c r="HW34" i="10" s="1"/>
  <c r="HO34" i="10"/>
  <c r="HN34" i="10"/>
  <c r="HG34" i="10"/>
  <c r="HF34" i="10"/>
  <c r="GY34" i="10"/>
  <c r="GX34" i="10"/>
  <c r="GQ34" i="10"/>
  <c r="GP34" i="10"/>
  <c r="GI34" i="10"/>
  <c r="GH34" i="10"/>
  <c r="FZ34" i="10"/>
  <c r="GA34" i="10" s="1"/>
  <c r="FS34" i="10"/>
  <c r="FR34" i="10"/>
  <c r="FK34" i="10"/>
  <c r="FJ34" i="10"/>
  <c r="FC34" i="10"/>
  <c r="FB34" i="10"/>
  <c r="EU34" i="10"/>
  <c r="ET34" i="10"/>
  <c r="EM34" i="10"/>
  <c r="EL34" i="10"/>
  <c r="ED34" i="10"/>
  <c r="EE34" i="10" s="1"/>
  <c r="DW34" i="10"/>
  <c r="DV34" i="10"/>
  <c r="DO34" i="10"/>
  <c r="DN34" i="10"/>
  <c r="DG34" i="10"/>
  <c r="DF34" i="10"/>
  <c r="CY34" i="10"/>
  <c r="CX34" i="10"/>
  <c r="CQ34" i="10"/>
  <c r="CP34" i="10"/>
  <c r="CH34" i="10"/>
  <c r="CI34" i="10" s="1"/>
  <c r="CA34" i="10"/>
  <c r="BZ34" i="10"/>
  <c r="BS34" i="10"/>
  <c r="BR34" i="10"/>
  <c r="BK34" i="10"/>
  <c r="BJ34" i="10"/>
  <c r="BC34" i="10"/>
  <c r="BB34" i="10"/>
  <c r="AU34" i="10"/>
  <c r="AT34" i="10"/>
  <c r="AL34" i="10"/>
  <c r="AM34" i="10" s="1"/>
  <c r="AE34" i="10"/>
  <c r="AD34" i="10"/>
  <c r="W34" i="10"/>
  <c r="V34" i="10"/>
  <c r="O34" i="10"/>
  <c r="N34" i="10"/>
  <c r="G34" i="10"/>
  <c r="F34" i="10"/>
  <c r="LO33" i="10"/>
  <c r="LN33" i="10"/>
  <c r="LF33" i="10"/>
  <c r="LG33" i="10" s="1"/>
  <c r="KY33" i="10"/>
  <c r="KX33" i="10"/>
  <c r="KQ33" i="10"/>
  <c r="KP33" i="10"/>
  <c r="KI33" i="10"/>
  <c r="KH33" i="10"/>
  <c r="KA33" i="10"/>
  <c r="JZ33" i="10"/>
  <c r="JS33" i="10"/>
  <c r="JR33" i="10"/>
  <c r="JJ33" i="10"/>
  <c r="JK33" i="10" s="1"/>
  <c r="JC33" i="10"/>
  <c r="JB33" i="10"/>
  <c r="IU33" i="10"/>
  <c r="IT33" i="10"/>
  <c r="IM33" i="10"/>
  <c r="IL33" i="10"/>
  <c r="IE33" i="10"/>
  <c r="ID33" i="10"/>
  <c r="HW33" i="10"/>
  <c r="HV33" i="10"/>
  <c r="HN33" i="10"/>
  <c r="HO33" i="10" s="1"/>
  <c r="HG33" i="10"/>
  <c r="HF33" i="10"/>
  <c r="GY33" i="10"/>
  <c r="GX33" i="10"/>
  <c r="GQ33" i="10"/>
  <c r="GP33" i="10"/>
  <c r="GI33" i="10"/>
  <c r="GH33" i="10"/>
  <c r="GA33" i="10"/>
  <c r="FZ33" i="10"/>
  <c r="FR33" i="10"/>
  <c r="FS33" i="10" s="1"/>
  <c r="FK33" i="10"/>
  <c r="FJ33" i="10"/>
  <c r="FC33" i="10"/>
  <c r="FB33" i="10"/>
  <c r="EU33" i="10"/>
  <c r="ET33" i="10"/>
  <c r="EM33" i="10"/>
  <c r="EL33" i="10"/>
  <c r="EE33" i="10"/>
  <c r="ED33" i="10"/>
  <c r="DV33" i="10"/>
  <c r="DW33" i="10" s="1"/>
  <c r="DO33" i="10"/>
  <c r="DN33" i="10"/>
  <c r="DG33" i="10"/>
  <c r="DF33" i="10"/>
  <c r="CY33" i="10"/>
  <c r="CX33" i="10"/>
  <c r="CQ33" i="10"/>
  <c r="CP33" i="10"/>
  <c r="CI33" i="10"/>
  <c r="CH33" i="10"/>
  <c r="BZ33" i="10"/>
  <c r="CA33" i="10" s="1"/>
  <c r="BS33" i="10"/>
  <c r="BR33" i="10"/>
  <c r="BK33" i="10"/>
  <c r="BJ33" i="10"/>
  <c r="BC33" i="10"/>
  <c r="BB33" i="10"/>
  <c r="AU33" i="10"/>
  <c r="AT33" i="10"/>
  <c r="AM33" i="10"/>
  <c r="AL33" i="10"/>
  <c r="AD33" i="10"/>
  <c r="AE33" i="10" s="1"/>
  <c r="W33" i="10"/>
  <c r="V33" i="10"/>
  <c r="O33" i="10"/>
  <c r="N33" i="10"/>
  <c r="G33" i="10"/>
  <c r="F33" i="10"/>
  <c r="LO32" i="10"/>
  <c r="LN32" i="10"/>
  <c r="LG32" i="10"/>
  <c r="LF32" i="10"/>
  <c r="KX32" i="10"/>
  <c r="KY32" i="10" s="1"/>
  <c r="KQ32" i="10"/>
  <c r="KP32" i="10"/>
  <c r="KI32" i="10"/>
  <c r="KH32" i="10"/>
  <c r="KA32" i="10"/>
  <c r="JZ32" i="10"/>
  <c r="JS32" i="10"/>
  <c r="JR32" i="10"/>
  <c r="JK32" i="10"/>
  <c r="JJ32" i="10"/>
  <c r="JB32" i="10"/>
  <c r="JC32" i="10" s="1"/>
  <c r="IU32" i="10"/>
  <c r="IT32" i="10"/>
  <c r="IM32" i="10"/>
  <c r="IL32" i="10"/>
  <c r="IE32" i="10"/>
  <c r="ID32" i="10"/>
  <c r="HW32" i="10"/>
  <c r="HV32" i="10"/>
  <c r="HO32" i="10"/>
  <c r="HN32" i="10"/>
  <c r="HF32" i="10"/>
  <c r="HG32" i="10" s="1"/>
  <c r="GY32" i="10"/>
  <c r="GX32" i="10"/>
  <c r="GQ32" i="10"/>
  <c r="GP32" i="10"/>
  <c r="GI32" i="10"/>
  <c r="GH32" i="10"/>
  <c r="GA32" i="10"/>
  <c r="FZ32" i="10"/>
  <c r="FS32" i="10"/>
  <c r="FR32" i="10"/>
  <c r="FJ32" i="10"/>
  <c r="FK32" i="10" s="1"/>
  <c r="FC32" i="10"/>
  <c r="FB32" i="10"/>
  <c r="EU32" i="10"/>
  <c r="ET32" i="10"/>
  <c r="EM32" i="10"/>
  <c r="EL32" i="10"/>
  <c r="EE32" i="10"/>
  <c r="ED32" i="10"/>
  <c r="DW32" i="10"/>
  <c r="DV32" i="10"/>
  <c r="DN32" i="10"/>
  <c r="DO32" i="10" s="1"/>
  <c r="DG32" i="10"/>
  <c r="DF32" i="10"/>
  <c r="CY32" i="10"/>
  <c r="CX32" i="10"/>
  <c r="CQ32" i="10"/>
  <c r="CP32" i="10"/>
  <c r="CI32" i="10"/>
  <c r="CH32" i="10"/>
  <c r="CA32" i="10"/>
  <c r="BZ32" i="10"/>
  <c r="BR32" i="10"/>
  <c r="BS32" i="10" s="1"/>
  <c r="BK32" i="10"/>
  <c r="BJ32" i="10"/>
  <c r="BC32" i="10"/>
  <c r="BB32" i="10"/>
  <c r="AU32" i="10"/>
  <c r="AT32" i="10"/>
  <c r="AM32" i="10"/>
  <c r="AL32" i="10"/>
  <c r="AE32" i="10"/>
  <c r="AD32" i="10"/>
  <c r="V32" i="10"/>
  <c r="W32" i="10" s="1"/>
  <c r="O32" i="10"/>
  <c r="N32" i="10"/>
  <c r="G32" i="10"/>
  <c r="F32" i="10"/>
  <c r="LO31" i="10"/>
  <c r="LN31" i="10"/>
  <c r="LG31" i="10"/>
  <c r="LF31" i="10"/>
  <c r="KY31" i="10"/>
  <c r="KX31" i="10"/>
  <c r="KP31" i="10"/>
  <c r="KQ31" i="10" s="1"/>
  <c r="KI31" i="10"/>
  <c r="KH31" i="10"/>
  <c r="KA31" i="10"/>
  <c r="JZ31" i="10"/>
  <c r="JS31" i="10"/>
  <c r="JR31" i="10"/>
  <c r="JK31" i="10"/>
  <c r="JJ31" i="10"/>
  <c r="JC31" i="10"/>
  <c r="JB31" i="10"/>
  <c r="IT31" i="10"/>
  <c r="IU31" i="10" s="1"/>
  <c r="IM31" i="10"/>
  <c r="IL31" i="10"/>
  <c r="IE31" i="10"/>
  <c r="ID31" i="10"/>
  <c r="HW31" i="10"/>
  <c r="HV31" i="10"/>
  <c r="HO31" i="10"/>
  <c r="HN31" i="10"/>
  <c r="HG31" i="10"/>
  <c r="HF31" i="10"/>
  <c r="GX31" i="10"/>
  <c r="GY31" i="10" s="1"/>
  <c r="GQ31" i="10"/>
  <c r="GP31" i="10"/>
  <c r="GI31" i="10"/>
  <c r="GH31" i="10"/>
  <c r="GA31" i="10"/>
  <c r="FZ31" i="10"/>
  <c r="FS31" i="10"/>
  <c r="FR31" i="10"/>
  <c r="FK31" i="10"/>
  <c r="FJ31" i="10"/>
  <c r="FB31" i="10"/>
  <c r="FC31" i="10" s="1"/>
  <c r="EU31" i="10"/>
  <c r="ET31" i="10"/>
  <c r="EM31" i="10"/>
  <c r="EL31" i="10"/>
  <c r="EE31" i="10"/>
  <c r="ED31" i="10"/>
  <c r="DW31" i="10"/>
  <c r="DV31" i="10"/>
  <c r="DO31" i="10"/>
  <c r="DN31" i="10"/>
  <c r="DF31" i="10"/>
  <c r="DG31" i="10" s="1"/>
  <c r="CY31" i="10"/>
  <c r="CX31" i="10"/>
  <c r="CQ31" i="10"/>
  <c r="CP31" i="10"/>
  <c r="CI31" i="10"/>
  <c r="CH31" i="10"/>
  <c r="CA31" i="10"/>
  <c r="BZ31" i="10"/>
  <c r="BS31" i="10"/>
  <c r="BR31" i="10"/>
  <c r="BJ31" i="10"/>
  <c r="BK31" i="10" s="1"/>
  <c r="BC31" i="10"/>
  <c r="BB31" i="10"/>
  <c r="AU31" i="10"/>
  <c r="AT31" i="10"/>
  <c r="AM31" i="10"/>
  <c r="AL31" i="10"/>
  <c r="AE31" i="10"/>
  <c r="AD31" i="10"/>
  <c r="W31" i="10"/>
  <c r="V31" i="10"/>
  <c r="N31" i="10"/>
  <c r="O31" i="10" s="1"/>
  <c r="G31" i="10"/>
  <c r="F31" i="10"/>
  <c r="LO30" i="10"/>
  <c r="LN30" i="10"/>
  <c r="LG30" i="10"/>
  <c r="LF30" i="10"/>
  <c r="KY30" i="10"/>
  <c r="KX30" i="10"/>
  <c r="KQ30" i="10"/>
  <c r="KP30" i="10"/>
  <c r="KH30" i="10"/>
  <c r="KI30" i="10" s="1"/>
  <c r="KA30" i="10"/>
  <c r="JZ30" i="10"/>
  <c r="JS30" i="10"/>
  <c r="JR30" i="10"/>
  <c r="JK30" i="10"/>
  <c r="JJ30" i="10"/>
  <c r="JC30" i="10"/>
  <c r="JB30" i="10"/>
  <c r="IU30" i="10"/>
  <c r="IT30" i="10"/>
  <c r="IL30" i="10"/>
  <c r="IM30" i="10" s="1"/>
  <c r="IE30" i="10"/>
  <c r="ID30" i="10"/>
  <c r="HW30" i="10"/>
  <c r="HV30" i="10"/>
  <c r="HO30" i="10"/>
  <c r="HN30" i="10"/>
  <c r="HG30" i="10"/>
  <c r="HF30" i="10"/>
  <c r="GY30" i="10"/>
  <c r="GX30" i="10"/>
  <c r="GP30" i="10"/>
  <c r="GQ30" i="10" s="1"/>
  <c r="GI30" i="10"/>
  <c r="GH30" i="10"/>
  <c r="GA30" i="10"/>
  <c r="FZ30" i="10"/>
  <c r="FS30" i="10"/>
  <c r="FR30" i="10"/>
  <c r="FK30" i="10"/>
  <c r="FJ30" i="10"/>
  <c r="FC30" i="10"/>
  <c r="FB30" i="10"/>
  <c r="ET30" i="10"/>
  <c r="EU30" i="10" s="1"/>
  <c r="EM30" i="10"/>
  <c r="EL30" i="10"/>
  <c r="EE30" i="10"/>
  <c r="ED30" i="10"/>
  <c r="DW30" i="10"/>
  <c r="DV30" i="10"/>
  <c r="DO30" i="10"/>
  <c r="DN30" i="10"/>
  <c r="DG30" i="10"/>
  <c r="DF30" i="10"/>
  <c r="CX30" i="10"/>
  <c r="CY30" i="10" s="1"/>
  <c r="CQ30" i="10"/>
  <c r="CP30" i="10"/>
  <c r="CI30" i="10"/>
  <c r="CH30" i="10"/>
  <c r="CA30" i="10"/>
  <c r="BZ30" i="10"/>
  <c r="BS30" i="10"/>
  <c r="BR30" i="10"/>
  <c r="BK30" i="10"/>
  <c r="BJ30" i="10"/>
  <c r="BB30" i="10"/>
  <c r="BC30" i="10" s="1"/>
  <c r="AU30" i="10"/>
  <c r="AT30" i="10"/>
  <c r="AM30" i="10"/>
  <c r="AL30" i="10"/>
  <c r="AE30" i="10"/>
  <c r="AD30" i="10"/>
  <c r="W30" i="10"/>
  <c r="V30" i="10"/>
  <c r="O30" i="10"/>
  <c r="N30" i="10"/>
  <c r="F30" i="10"/>
  <c r="G30" i="10" s="1"/>
  <c r="LO29" i="10"/>
  <c r="LN29" i="10"/>
  <c r="LG29" i="10"/>
  <c r="LF29" i="10"/>
  <c r="KY29" i="10"/>
  <c r="KX29" i="10"/>
  <c r="KQ29" i="10"/>
  <c r="KP29" i="10"/>
  <c r="KI29" i="10"/>
  <c r="KH29" i="10"/>
  <c r="JZ29" i="10"/>
  <c r="KA29" i="10" s="1"/>
  <c r="JS29" i="10"/>
  <c r="JR29" i="10"/>
  <c r="JK29" i="10"/>
  <c r="JJ29" i="10"/>
  <c r="JC29" i="10"/>
  <c r="JB29" i="10"/>
  <c r="IU29" i="10"/>
  <c r="IT29" i="10"/>
  <c r="IM29" i="10"/>
  <c r="IL29" i="10"/>
  <c r="ID29" i="10"/>
  <c r="IE29" i="10" s="1"/>
  <c r="HW29" i="10"/>
  <c r="HV29" i="10"/>
  <c r="HO29" i="10"/>
  <c r="HN29" i="10"/>
  <c r="HG29" i="10"/>
  <c r="HF29" i="10"/>
  <c r="GY29" i="10"/>
  <c r="GX29" i="10"/>
  <c r="GQ29" i="10"/>
  <c r="GP29" i="10"/>
  <c r="GH29" i="10"/>
  <c r="GI29" i="10" s="1"/>
  <c r="GA29" i="10"/>
  <c r="FZ29" i="10"/>
  <c r="FS29" i="10"/>
  <c r="FR29" i="10"/>
  <c r="FK29" i="10"/>
  <c r="FJ29" i="10"/>
  <c r="FC29" i="10"/>
  <c r="FB29" i="10"/>
  <c r="EU29" i="10"/>
  <c r="ET29" i="10"/>
  <c r="EL29" i="10"/>
  <c r="EM29" i="10" s="1"/>
  <c r="EE29" i="10"/>
  <c r="ED29" i="10"/>
  <c r="DW29" i="10"/>
  <c r="DV29" i="10"/>
  <c r="DO29" i="10"/>
  <c r="DN29" i="10"/>
  <c r="DG29" i="10"/>
  <c r="DF29" i="10"/>
  <c r="CY29" i="10"/>
  <c r="CX29" i="10"/>
  <c r="CP29" i="10"/>
  <c r="CQ29" i="10" s="1"/>
  <c r="CI29" i="10"/>
  <c r="CH29" i="10"/>
  <c r="CA29" i="10"/>
  <c r="BZ29" i="10"/>
  <c r="BS29" i="10"/>
  <c r="BR29" i="10"/>
  <c r="BK29" i="10"/>
  <c r="BJ29" i="10"/>
  <c r="BC29" i="10"/>
  <c r="BB29" i="10"/>
  <c r="AT29" i="10"/>
  <c r="AU29" i="10" s="1"/>
  <c r="AM29" i="10"/>
  <c r="AL29" i="10"/>
  <c r="AE29" i="10"/>
  <c r="AD29" i="10"/>
  <c r="W29" i="10"/>
  <c r="V29" i="10"/>
  <c r="O29" i="10"/>
  <c r="N29" i="10"/>
  <c r="G29" i="10"/>
  <c r="F29" i="10"/>
  <c r="LN28" i="10"/>
  <c r="LO28" i="10" s="1"/>
  <c r="LG28" i="10"/>
  <c r="LF28" i="10"/>
  <c r="KY28" i="10"/>
  <c r="KX28" i="10"/>
  <c r="KQ28" i="10"/>
  <c r="KP28" i="10"/>
  <c r="KI28" i="10"/>
  <c r="KH28" i="10"/>
  <c r="KA28" i="10"/>
  <c r="JZ28" i="10"/>
  <c r="JR28" i="10"/>
  <c r="JS28" i="10" s="1"/>
  <c r="JK28" i="10"/>
  <c r="JJ28" i="10"/>
  <c r="JC28" i="10"/>
  <c r="JB28" i="10"/>
  <c r="IU28" i="10"/>
  <c r="IT28" i="10"/>
  <c r="IM28" i="10"/>
  <c r="IL28" i="10"/>
  <c r="IE28" i="10"/>
  <c r="ID28" i="10"/>
  <c r="HV28" i="10"/>
  <c r="HW28" i="10" s="1"/>
  <c r="HO28" i="10"/>
  <c r="HN28" i="10"/>
  <c r="HG28" i="10"/>
  <c r="HF28" i="10"/>
  <c r="GY28" i="10"/>
  <c r="GX28" i="10"/>
  <c r="GQ28" i="10"/>
  <c r="GP28" i="10"/>
  <c r="GI28" i="10"/>
  <c r="GH28" i="10"/>
  <c r="FZ28" i="10"/>
  <c r="GA28" i="10" s="1"/>
  <c r="FS28" i="10"/>
  <c r="FR28" i="10"/>
  <c r="FK28" i="10"/>
  <c r="FJ28" i="10"/>
  <c r="FC28" i="10"/>
  <c r="FB28" i="10"/>
  <c r="EU28" i="10"/>
  <c r="ET28" i="10"/>
  <c r="EM28" i="10"/>
  <c r="EL28" i="10"/>
  <c r="ED28" i="10"/>
  <c r="EE28" i="10" s="1"/>
  <c r="DW28" i="10"/>
  <c r="DV28" i="10"/>
  <c r="DO28" i="10"/>
  <c r="DN28" i="10"/>
  <c r="DG28" i="10"/>
  <c r="DF28" i="10"/>
  <c r="CY28" i="10"/>
  <c r="CX28" i="10"/>
  <c r="CQ28" i="10"/>
  <c r="CP28" i="10"/>
  <c r="CH28" i="10"/>
  <c r="CI28" i="10" s="1"/>
  <c r="CA28" i="10"/>
  <c r="BZ28" i="10"/>
  <c r="BS28" i="10"/>
  <c r="BR28" i="10"/>
  <c r="BK28" i="10"/>
  <c r="BJ28" i="10"/>
  <c r="BC28" i="10"/>
  <c r="BB28" i="10"/>
  <c r="AU28" i="10"/>
  <c r="AT28" i="10"/>
  <c r="AL28" i="10"/>
  <c r="AM28" i="10" s="1"/>
  <c r="AE28" i="10"/>
  <c r="AD28" i="10"/>
  <c r="W28" i="10"/>
  <c r="V28" i="10"/>
  <c r="O28" i="10"/>
  <c r="N28" i="10"/>
  <c r="G28" i="10"/>
  <c r="F28" i="10"/>
  <c r="LO27" i="10"/>
  <c r="LN27" i="10"/>
  <c r="LF27" i="10"/>
  <c r="LG27" i="10" s="1"/>
  <c r="KY27" i="10"/>
  <c r="KX27" i="10"/>
  <c r="KQ27" i="10"/>
  <c r="KP27" i="10"/>
  <c r="KI27" i="10"/>
  <c r="KH27" i="10"/>
  <c r="KA27" i="10"/>
  <c r="JZ27" i="10"/>
  <c r="JS27" i="10"/>
  <c r="JR27" i="10"/>
  <c r="JJ27" i="10"/>
  <c r="JK27" i="10" s="1"/>
  <c r="JC27" i="10"/>
  <c r="JB27" i="10"/>
  <c r="IU27" i="10"/>
  <c r="IT27" i="10"/>
  <c r="IM27" i="10"/>
  <c r="IL27" i="10"/>
  <c r="IE27" i="10"/>
  <c r="ID27" i="10"/>
  <c r="HW27" i="10"/>
  <c r="HV27" i="10"/>
  <c r="HN27" i="10"/>
  <c r="HO27" i="10" s="1"/>
  <c r="HG27" i="10"/>
  <c r="HF27" i="10"/>
  <c r="GY27" i="10"/>
  <c r="GX27" i="10"/>
  <c r="GQ27" i="10"/>
  <c r="GP27" i="10"/>
  <c r="GI27" i="10"/>
  <c r="GH27" i="10"/>
  <c r="GA27" i="10"/>
  <c r="FZ27" i="10"/>
  <c r="FR27" i="10"/>
  <c r="FS27" i="10" s="1"/>
  <c r="FK27" i="10"/>
  <c r="FJ27" i="10"/>
  <c r="FC27" i="10"/>
  <c r="FB27" i="10"/>
  <c r="EU27" i="10"/>
  <c r="ET27" i="10"/>
  <c r="EM27" i="10"/>
  <c r="EL27" i="10"/>
  <c r="EE27" i="10"/>
  <c r="ED27" i="10"/>
  <c r="DV27" i="10"/>
  <c r="DW27" i="10" s="1"/>
  <c r="DO27" i="10"/>
  <c r="DN27" i="10"/>
  <c r="DG27" i="10"/>
  <c r="DF27" i="10"/>
  <c r="CY27" i="10"/>
  <c r="CX27" i="10"/>
  <c r="CQ27" i="10"/>
  <c r="CP27" i="10"/>
  <c r="CI27" i="10"/>
  <c r="CH27" i="10"/>
  <c r="BZ27" i="10"/>
  <c r="CA27" i="10" s="1"/>
  <c r="BS27" i="10"/>
  <c r="BR27" i="10"/>
  <c r="BK27" i="10"/>
  <c r="BJ27" i="10"/>
  <c r="BC27" i="10"/>
  <c r="BB27" i="10"/>
  <c r="AU27" i="10"/>
  <c r="AT27" i="10"/>
  <c r="AM27" i="10"/>
  <c r="AL27" i="10"/>
  <c r="AD27" i="10"/>
  <c r="AE27" i="10" s="1"/>
  <c r="W27" i="10"/>
  <c r="V27" i="10"/>
  <c r="O27" i="10"/>
  <c r="N27" i="10"/>
  <c r="G27" i="10"/>
  <c r="F27" i="10"/>
  <c r="LO26" i="10"/>
  <c r="LN26" i="10"/>
  <c r="LG26" i="10"/>
  <c r="LF26" i="10"/>
  <c r="KX26" i="10"/>
  <c r="KY26" i="10" s="1"/>
  <c r="KQ26" i="10"/>
  <c r="KP26" i="10"/>
  <c r="KI26" i="10"/>
  <c r="KH26" i="10"/>
  <c r="KA26" i="10"/>
  <c r="JZ26" i="10"/>
  <c r="JS26" i="10"/>
  <c r="JR26" i="10"/>
  <c r="JK26" i="10"/>
  <c r="JJ26" i="10"/>
  <c r="JB26" i="10"/>
  <c r="JC26" i="10" s="1"/>
  <c r="IU26" i="10"/>
  <c r="IT26" i="10"/>
  <c r="IM26" i="10"/>
  <c r="IL26" i="10"/>
  <c r="IE26" i="10"/>
  <c r="ID26" i="10"/>
  <c r="HW26" i="10"/>
  <c r="HV26" i="10"/>
  <c r="HO26" i="10"/>
  <c r="HN26" i="10"/>
  <c r="HF26" i="10"/>
  <c r="HG26" i="10" s="1"/>
  <c r="GY26" i="10"/>
  <c r="GX26" i="10"/>
  <c r="GQ26" i="10"/>
  <c r="GP26" i="10"/>
  <c r="GI26" i="10"/>
  <c r="GH26" i="10"/>
  <c r="GA26" i="10"/>
  <c r="FZ26" i="10"/>
  <c r="FS26" i="10"/>
  <c r="FR26" i="10"/>
  <c r="FJ26" i="10"/>
  <c r="FK26" i="10" s="1"/>
  <c r="FC26" i="10"/>
  <c r="FB26" i="10"/>
  <c r="EU26" i="10"/>
  <c r="ET26" i="10"/>
  <c r="EM26" i="10"/>
  <c r="EL26" i="10"/>
  <c r="EE26" i="10"/>
  <c r="ED26" i="10"/>
  <c r="DW26" i="10"/>
  <c r="DV26" i="10"/>
  <c r="DN26" i="10"/>
  <c r="DO26" i="10" s="1"/>
  <c r="DG26" i="10"/>
  <c r="DF26" i="10"/>
  <c r="CY26" i="10"/>
  <c r="CX26" i="10"/>
  <c r="CQ26" i="10"/>
  <c r="CP26" i="10"/>
  <c r="CI26" i="10"/>
  <c r="CH26" i="10"/>
  <c r="CA26" i="10"/>
  <c r="BZ26" i="10"/>
  <c r="BR26" i="10"/>
  <c r="BS26" i="10" s="1"/>
  <c r="BK26" i="10"/>
  <c r="BJ26" i="10"/>
  <c r="BC26" i="10"/>
  <c r="BB26" i="10"/>
  <c r="AU26" i="10"/>
  <c r="AT26" i="10"/>
  <c r="AM26" i="10"/>
  <c r="AL26" i="10"/>
  <c r="AE26" i="10"/>
  <c r="AD26" i="10"/>
  <c r="V26" i="10"/>
  <c r="W26" i="10" s="1"/>
  <c r="O26" i="10"/>
  <c r="N26" i="10"/>
  <c r="G26" i="10"/>
  <c r="F26" i="10"/>
  <c r="LO25" i="10"/>
  <c r="LN25" i="10"/>
  <c r="LG25" i="10"/>
  <c r="LF25" i="10"/>
  <c r="KY25" i="10"/>
  <c r="KX25" i="10"/>
  <c r="KP25" i="10"/>
  <c r="KQ25" i="10" s="1"/>
  <c r="KI25" i="10"/>
  <c r="KH25" i="10"/>
  <c r="KA25" i="10"/>
  <c r="JZ25" i="10"/>
  <c r="JS25" i="10"/>
  <c r="JR25" i="10"/>
  <c r="JK25" i="10"/>
  <c r="JJ25" i="10"/>
  <c r="JC25" i="10"/>
  <c r="JB25" i="10"/>
  <c r="IT25" i="10"/>
  <c r="IU25" i="10" s="1"/>
  <c r="IM25" i="10"/>
  <c r="IL25" i="10"/>
  <c r="IE25" i="10"/>
  <c r="ID25" i="10"/>
  <c r="HW25" i="10"/>
  <c r="HV25" i="10"/>
  <c r="HO25" i="10"/>
  <c r="HN25" i="10"/>
  <c r="HG25" i="10"/>
  <c r="HF25" i="10"/>
  <c r="GX25" i="10"/>
  <c r="GY25" i="10" s="1"/>
  <c r="GQ25" i="10"/>
  <c r="GP25" i="10"/>
  <c r="GI25" i="10"/>
  <c r="GH25" i="10"/>
  <c r="GA25" i="10"/>
  <c r="FZ25" i="10"/>
  <c r="FS25" i="10"/>
  <c r="FR25" i="10"/>
  <c r="FK25" i="10"/>
  <c r="FJ25" i="10"/>
  <c r="FB25" i="10"/>
  <c r="FC25" i="10" s="1"/>
  <c r="EU25" i="10"/>
  <c r="ET25" i="10"/>
  <c r="EM25" i="10"/>
  <c r="EL25" i="10"/>
  <c r="EE25" i="10"/>
  <c r="ED25" i="10"/>
  <c r="DW25" i="10"/>
  <c r="DV25" i="10"/>
  <c r="DO25" i="10"/>
  <c r="DN25" i="10"/>
  <c r="DF25" i="10"/>
  <c r="DG25" i="10" s="1"/>
  <c r="CY25" i="10"/>
  <c r="CX25" i="10"/>
  <c r="CQ25" i="10"/>
  <c r="CP25" i="10"/>
  <c r="CI25" i="10"/>
  <c r="CH25" i="10"/>
  <c r="CA25" i="10"/>
  <c r="BZ25" i="10"/>
  <c r="BS25" i="10"/>
  <c r="BR25" i="10"/>
  <c r="BJ25" i="10"/>
  <c r="BK25" i="10" s="1"/>
  <c r="BC25" i="10"/>
  <c r="BB25" i="10"/>
  <c r="AU25" i="10"/>
  <c r="AT25" i="10"/>
  <c r="AM25" i="10"/>
  <c r="AL25" i="10"/>
  <c r="AE25" i="10"/>
  <c r="AD25" i="10"/>
  <c r="W25" i="10"/>
  <c r="V25" i="10"/>
  <c r="N25" i="10"/>
  <c r="O25" i="10" s="1"/>
  <c r="G25" i="10"/>
  <c r="F25" i="10"/>
  <c r="LO24" i="10"/>
  <c r="LN24" i="10"/>
  <c r="LG24" i="10"/>
  <c r="LF24" i="10"/>
  <c r="KY24" i="10"/>
  <c r="KX24" i="10"/>
  <c r="KQ24" i="10"/>
  <c r="KP24" i="10"/>
  <c r="KH24" i="10"/>
  <c r="KI24" i="10" s="1"/>
  <c r="KA24" i="10"/>
  <c r="JZ24" i="10"/>
  <c r="JS24" i="10"/>
  <c r="JR24" i="10"/>
  <c r="JK24" i="10"/>
  <c r="JJ24" i="10"/>
  <c r="JC24" i="10"/>
  <c r="JB24" i="10"/>
  <c r="IU24" i="10"/>
  <c r="IT24" i="10"/>
  <c r="IL24" i="10"/>
  <c r="IM24" i="10" s="1"/>
  <c r="IE24" i="10"/>
  <c r="ID24" i="10"/>
  <c r="HW24" i="10"/>
  <c r="HV24" i="10"/>
  <c r="HO24" i="10"/>
  <c r="HN24" i="10"/>
  <c r="HG24" i="10"/>
  <c r="HF24" i="10"/>
  <c r="GY24" i="10"/>
  <c r="GX24" i="10"/>
  <c r="GP24" i="10"/>
  <c r="GQ24" i="10" s="1"/>
  <c r="GI24" i="10"/>
  <c r="GH24" i="10"/>
  <c r="GA24" i="10"/>
  <c r="FZ24" i="10"/>
  <c r="FS24" i="10"/>
  <c r="FR24" i="10"/>
  <c r="FK24" i="10"/>
  <c r="FJ24" i="10"/>
  <c r="FC24" i="10"/>
  <c r="FB24" i="10"/>
  <c r="ET24" i="10"/>
  <c r="EU24" i="10" s="1"/>
  <c r="EM24" i="10"/>
  <c r="EL24" i="10"/>
  <c r="EE24" i="10"/>
  <c r="ED24" i="10"/>
  <c r="DW24" i="10"/>
  <c r="DV24" i="10"/>
  <c r="DO24" i="10"/>
  <c r="DN24" i="10"/>
  <c r="DG24" i="10"/>
  <c r="DF24" i="10"/>
  <c r="CX24" i="10"/>
  <c r="CY24" i="10" s="1"/>
  <c r="CQ24" i="10"/>
  <c r="CP24" i="10"/>
  <c r="CI24" i="10"/>
  <c r="CH24" i="10"/>
  <c r="CA24" i="10"/>
  <c r="BZ24" i="10"/>
  <c r="BS24" i="10"/>
  <c r="BR24" i="10"/>
  <c r="BK24" i="10"/>
  <c r="BJ24" i="10"/>
  <c r="BB24" i="10"/>
  <c r="BC24" i="10" s="1"/>
  <c r="AU24" i="10"/>
  <c r="AT24" i="10"/>
  <c r="AM24" i="10"/>
  <c r="AL24" i="10"/>
  <c r="AE24" i="10"/>
  <c r="AD24" i="10"/>
  <c r="W24" i="10"/>
  <c r="V24" i="10"/>
  <c r="O24" i="10"/>
  <c r="N24" i="10"/>
  <c r="F24" i="10"/>
  <c r="G24" i="10" s="1"/>
  <c r="LO23" i="10"/>
  <c r="LN23" i="10"/>
  <c r="LG23" i="10"/>
  <c r="LF23" i="10"/>
  <c r="KY23" i="10"/>
  <c r="KX23" i="10"/>
  <c r="KQ23" i="10"/>
  <c r="KP23" i="10"/>
  <c r="KI23" i="10"/>
  <c r="KH23" i="10"/>
  <c r="JZ23" i="10"/>
  <c r="KA23" i="10" s="1"/>
  <c r="JS23" i="10"/>
  <c r="JR23" i="10"/>
  <c r="JK23" i="10"/>
  <c r="JJ23" i="10"/>
  <c r="JC23" i="10"/>
  <c r="JB23" i="10"/>
  <c r="IU23" i="10"/>
  <c r="IT23" i="10"/>
  <c r="IM23" i="10"/>
  <c r="IL23" i="10"/>
  <c r="ID23" i="10"/>
  <c r="IE23" i="10" s="1"/>
  <c r="HW23" i="10"/>
  <c r="HV23" i="10"/>
  <c r="HO23" i="10"/>
  <c r="HN23" i="10"/>
  <c r="HG23" i="10"/>
  <c r="HF23" i="10"/>
  <c r="GY23" i="10"/>
  <c r="GX23" i="10"/>
  <c r="GQ23" i="10"/>
  <c r="GP23" i="10"/>
  <c r="GH23" i="10"/>
  <c r="GI23" i="10" s="1"/>
  <c r="GA23" i="10"/>
  <c r="FZ23" i="10"/>
  <c r="FS23" i="10"/>
  <c r="FR23" i="10"/>
  <c r="FK23" i="10"/>
  <c r="FJ23" i="10"/>
  <c r="FC23" i="10"/>
  <c r="FB23" i="10"/>
  <c r="EU23" i="10"/>
  <c r="ET23" i="10"/>
  <c r="EL23" i="10"/>
  <c r="EM23" i="10" s="1"/>
  <c r="EE23" i="10"/>
  <c r="ED23" i="10"/>
  <c r="DW23" i="10"/>
  <c r="DV23" i="10"/>
  <c r="DO23" i="10"/>
  <c r="DN23" i="10"/>
  <c r="DG23" i="10"/>
  <c r="DF23" i="10"/>
  <c r="CY23" i="10"/>
  <c r="CX23" i="10"/>
  <c r="CP23" i="10"/>
  <c r="CQ23" i="10" s="1"/>
  <c r="CI23" i="10"/>
  <c r="CH23" i="10"/>
  <c r="CA23" i="10"/>
  <c r="BZ23" i="10"/>
  <c r="BS23" i="10"/>
  <c r="BR23" i="10"/>
  <c r="BK23" i="10"/>
  <c r="BJ23" i="10"/>
  <c r="BC23" i="10"/>
  <c r="BB23" i="10"/>
  <c r="AT23" i="10"/>
  <c r="AU23" i="10" s="1"/>
  <c r="AM23" i="10"/>
  <c r="AL23" i="10"/>
  <c r="AE23" i="10"/>
  <c r="AD23" i="10"/>
  <c r="W23" i="10"/>
  <c r="V23" i="10"/>
  <c r="O23" i="10"/>
  <c r="N23" i="10"/>
  <c r="G23" i="10"/>
  <c r="F23" i="10"/>
  <c r="LN22" i="10"/>
  <c r="LO22" i="10" s="1"/>
  <c r="LG22" i="10"/>
  <c r="LF22" i="10"/>
  <c r="KY22" i="10"/>
  <c r="KX22" i="10"/>
  <c r="KQ22" i="10"/>
  <c r="KP22" i="10"/>
  <c r="KI22" i="10"/>
  <c r="KH22" i="10"/>
  <c r="KA22" i="10"/>
  <c r="JZ22" i="10"/>
  <c r="JR22" i="10"/>
  <c r="JS22" i="10" s="1"/>
  <c r="JK22" i="10"/>
  <c r="JJ22" i="10"/>
  <c r="JC22" i="10"/>
  <c r="JB22" i="10"/>
  <c r="IU22" i="10"/>
  <c r="IT22" i="10"/>
  <c r="IM22" i="10"/>
  <c r="IL22" i="10"/>
  <c r="IE22" i="10"/>
  <c r="ID22" i="10"/>
  <c r="HV22" i="10"/>
  <c r="HW22" i="10" s="1"/>
  <c r="HO22" i="10"/>
  <c r="HN22" i="10"/>
  <c r="HG22" i="10"/>
  <c r="HF22" i="10"/>
  <c r="GY22" i="10"/>
  <c r="GX22" i="10"/>
  <c r="GQ22" i="10"/>
  <c r="GP22" i="10"/>
  <c r="GI22" i="10"/>
  <c r="GH22" i="10"/>
  <c r="FZ22" i="10"/>
  <c r="GA22" i="10" s="1"/>
  <c r="FS22" i="10"/>
  <c r="FR22" i="10"/>
  <c r="FK22" i="10"/>
  <c r="FJ22" i="10"/>
  <c r="FC22" i="10"/>
  <c r="FB22" i="10"/>
  <c r="EU22" i="10"/>
  <c r="ET22" i="10"/>
  <c r="EM22" i="10"/>
  <c r="EL22" i="10"/>
  <c r="ED22" i="10"/>
  <c r="EE22" i="10" s="1"/>
  <c r="DW22" i="10"/>
  <c r="DV22" i="10"/>
  <c r="DO22" i="10"/>
  <c r="DN22" i="10"/>
  <c r="DG22" i="10"/>
  <c r="DF22" i="10"/>
  <c r="CY22" i="10"/>
  <c r="CX22" i="10"/>
  <c r="CQ22" i="10"/>
  <c r="CP22" i="10"/>
  <c r="CH22" i="10"/>
  <c r="CI22" i="10" s="1"/>
  <c r="CA22" i="10"/>
  <c r="BZ22" i="10"/>
  <c r="BS22" i="10"/>
  <c r="BR22" i="10"/>
  <c r="BK22" i="10"/>
  <c r="BJ22" i="10"/>
  <c r="BC22" i="10"/>
  <c r="BB22" i="10"/>
  <c r="AU22" i="10"/>
  <c r="AT22" i="10"/>
  <c r="AL22" i="10"/>
  <c r="AM22" i="10" s="1"/>
  <c r="AE22" i="10"/>
  <c r="AD22" i="10"/>
  <c r="W22" i="10"/>
  <c r="V22" i="10"/>
  <c r="O22" i="10"/>
  <c r="N22" i="10"/>
  <c r="G22" i="10"/>
  <c r="F22" i="10"/>
  <c r="LO21" i="10"/>
  <c r="LN21" i="10"/>
  <c r="LF21" i="10"/>
  <c r="LG21" i="10" s="1"/>
  <c r="KY21" i="10"/>
  <c r="KX21" i="10"/>
  <c r="KQ21" i="10"/>
  <c r="KP21" i="10"/>
  <c r="KI21" i="10"/>
  <c r="KH21" i="10"/>
  <c r="KA21" i="10"/>
  <c r="JZ21" i="10"/>
  <c r="JS21" i="10"/>
  <c r="JR21" i="10"/>
  <c r="JJ21" i="10"/>
  <c r="JB21" i="10"/>
  <c r="JC21" i="10" s="1"/>
  <c r="IT21" i="10"/>
  <c r="IU21" i="10" s="1"/>
  <c r="IL21" i="10"/>
  <c r="IM21" i="10" s="1"/>
  <c r="ID21" i="10"/>
  <c r="IE21" i="10" s="1"/>
  <c r="HV21" i="10"/>
  <c r="HW21" i="10" s="1"/>
  <c r="HN21" i="10"/>
  <c r="HO21" i="10" s="1"/>
  <c r="HF21" i="10"/>
  <c r="HG21" i="10" s="1"/>
  <c r="GX21" i="10"/>
  <c r="GY21" i="10" s="1"/>
  <c r="GP21" i="10"/>
  <c r="GQ21" i="10" s="1"/>
  <c r="GH21" i="10"/>
  <c r="GI21" i="10" s="1"/>
  <c r="FZ21" i="10"/>
  <c r="GA21" i="10" s="1"/>
  <c r="FR21" i="10"/>
  <c r="FS21" i="10" s="1"/>
  <c r="FJ21" i="10"/>
  <c r="FK21" i="10" s="1"/>
  <c r="FB21" i="10"/>
  <c r="FC21" i="10" s="1"/>
  <c r="ET21" i="10"/>
  <c r="EU21" i="10" s="1"/>
  <c r="EL21" i="10"/>
  <c r="EM21" i="10" s="1"/>
  <c r="ED21" i="10"/>
  <c r="EE21" i="10" s="1"/>
  <c r="DV21" i="10"/>
  <c r="DW21" i="10" s="1"/>
  <c r="DN21" i="10"/>
  <c r="DO21" i="10" s="1"/>
  <c r="DF21" i="10"/>
  <c r="DG21" i="10" s="1"/>
  <c r="CX21" i="10"/>
  <c r="CY21" i="10" s="1"/>
  <c r="CP21" i="10"/>
  <c r="CQ21" i="10" s="1"/>
  <c r="CH21" i="10"/>
  <c r="CI21" i="10" s="1"/>
  <c r="BZ21" i="10"/>
  <c r="CA21" i="10" s="1"/>
  <c r="BR21" i="10"/>
  <c r="BS21" i="10" s="1"/>
  <c r="BJ21" i="10"/>
  <c r="BK21" i="10" s="1"/>
  <c r="BB21" i="10"/>
  <c r="BC21" i="10" s="1"/>
  <c r="AT21" i="10"/>
  <c r="AU21" i="10" s="1"/>
  <c r="AL21" i="10"/>
  <c r="AM21" i="10" s="1"/>
  <c r="AD21" i="10"/>
  <c r="AE21" i="10" s="1"/>
  <c r="V21" i="10"/>
  <c r="W21" i="10" s="1"/>
  <c r="N21" i="10"/>
  <c r="O21" i="10" s="1"/>
  <c r="F21" i="10"/>
  <c r="G21" i="10" s="1"/>
  <c r="LN20" i="10"/>
  <c r="LO20" i="10" s="1"/>
  <c r="LF20" i="10"/>
  <c r="LG20" i="10" s="1"/>
  <c r="KX20" i="10"/>
  <c r="KY20" i="10" s="1"/>
  <c r="KP20" i="10"/>
  <c r="KQ20" i="10" s="1"/>
  <c r="KH20" i="10"/>
  <c r="KI20" i="10" s="1"/>
  <c r="JZ20" i="10"/>
  <c r="KA20" i="10" s="1"/>
  <c r="JR20" i="10"/>
  <c r="JS20" i="10" s="1"/>
  <c r="JJ20" i="10"/>
  <c r="JC20" i="10"/>
  <c r="JB20" i="10"/>
  <c r="IU20" i="10"/>
  <c r="IT20" i="10"/>
  <c r="IM20" i="10"/>
  <c r="IL20" i="10"/>
  <c r="ID20" i="10"/>
  <c r="IE20" i="10" s="1"/>
  <c r="HW20" i="10"/>
  <c r="HV20" i="10"/>
  <c r="HO20" i="10"/>
  <c r="HN20" i="10"/>
  <c r="HG20" i="10"/>
  <c r="HF20" i="10"/>
  <c r="GY20" i="10"/>
  <c r="GX20" i="10"/>
  <c r="GQ20" i="10"/>
  <c r="GP20" i="10"/>
  <c r="GH20" i="10"/>
  <c r="GI20" i="10" s="1"/>
  <c r="GA20" i="10"/>
  <c r="FZ20" i="10"/>
  <c r="FS20" i="10"/>
  <c r="FR20" i="10"/>
  <c r="FK20" i="10"/>
  <c r="FJ20" i="10"/>
  <c r="FC20" i="10"/>
  <c r="FB20" i="10"/>
  <c r="EU20" i="10"/>
  <c r="ET20" i="10"/>
  <c r="EL20" i="10"/>
  <c r="EM20" i="10" s="1"/>
  <c r="EE20" i="10"/>
  <c r="ED20" i="10"/>
  <c r="DW20" i="10"/>
  <c r="DV20" i="10"/>
  <c r="DO20" i="10"/>
  <c r="DN20" i="10"/>
  <c r="DG20" i="10"/>
  <c r="DF20" i="10"/>
  <c r="CY20" i="10"/>
  <c r="CX20" i="10"/>
  <c r="CP20" i="10"/>
  <c r="CQ20" i="10" s="1"/>
  <c r="CI20" i="10"/>
  <c r="CH20" i="10"/>
  <c r="CA20" i="10"/>
  <c r="BZ20" i="10"/>
  <c r="BS20" i="10"/>
  <c r="BR20" i="10"/>
  <c r="BK20" i="10"/>
  <c r="BJ20" i="10"/>
  <c r="BC20" i="10"/>
  <c r="BB20" i="10"/>
  <c r="AT20" i="10"/>
  <c r="AU20" i="10" s="1"/>
  <c r="AM20" i="10"/>
  <c r="AL20" i="10"/>
  <c r="AE20" i="10"/>
  <c r="AD20" i="10"/>
  <c r="W20" i="10"/>
  <c r="V20" i="10"/>
  <c r="O20" i="10"/>
  <c r="N20" i="10"/>
  <c r="G20" i="10"/>
  <c r="F20" i="10"/>
  <c r="LN19" i="10"/>
  <c r="LO19" i="10" s="1"/>
  <c r="LG19" i="10"/>
  <c r="LF19" i="10"/>
  <c r="KY19" i="10"/>
  <c r="KX19" i="10"/>
  <c r="KQ19" i="10"/>
  <c r="KP19" i="10"/>
  <c r="KI19" i="10"/>
  <c r="KH19" i="10"/>
  <c r="KA19" i="10"/>
  <c r="JZ19" i="10"/>
  <c r="JR19" i="10"/>
  <c r="JS19" i="10" s="1"/>
  <c r="JJ19" i="10"/>
  <c r="JB19" i="10"/>
  <c r="JC19" i="10" s="1"/>
  <c r="IT19" i="10"/>
  <c r="IU19" i="10" s="1"/>
  <c r="IL19" i="10"/>
  <c r="IM19" i="10" s="1"/>
  <c r="ID19" i="10"/>
  <c r="IE19" i="10" s="1"/>
  <c r="HV19" i="10"/>
  <c r="HW19" i="10" s="1"/>
  <c r="HN19" i="10"/>
  <c r="HO19" i="10" s="1"/>
  <c r="HF19" i="10"/>
  <c r="HG19" i="10" s="1"/>
  <c r="GX19" i="10"/>
  <c r="GY19" i="10" s="1"/>
  <c r="GP19" i="10"/>
  <c r="GQ19" i="10" s="1"/>
  <c r="GH19" i="10"/>
  <c r="GI19" i="10" s="1"/>
  <c r="FZ19" i="10"/>
  <c r="GA19" i="10" s="1"/>
  <c r="FR19" i="10"/>
  <c r="FS19" i="10" s="1"/>
  <c r="FJ19" i="10"/>
  <c r="FK19" i="10" s="1"/>
  <c r="FB19" i="10"/>
  <c r="FC19" i="10" s="1"/>
  <c r="ET19" i="10"/>
  <c r="EU19" i="10" s="1"/>
  <c r="EL19" i="10"/>
  <c r="EM19" i="10" s="1"/>
  <c r="ED19" i="10"/>
  <c r="EE19" i="10" s="1"/>
  <c r="DV19" i="10"/>
  <c r="DW19" i="10" s="1"/>
  <c r="DN19" i="10"/>
  <c r="DO19" i="10" s="1"/>
  <c r="DF19" i="10"/>
  <c r="DG19" i="10" s="1"/>
  <c r="CX19" i="10"/>
  <c r="CY19" i="10" s="1"/>
  <c r="CP19" i="10"/>
  <c r="CQ19" i="10" s="1"/>
  <c r="CH19" i="10"/>
  <c r="CI19" i="10" s="1"/>
  <c r="BZ19" i="10"/>
  <c r="CA19" i="10" s="1"/>
  <c r="BR19" i="10"/>
  <c r="BS19" i="10" s="1"/>
  <c r="BJ19" i="10"/>
  <c r="BK19" i="10" s="1"/>
  <c r="BB19" i="10"/>
  <c r="BC19" i="10" s="1"/>
  <c r="AT19" i="10"/>
  <c r="AU19" i="10" s="1"/>
  <c r="AL19" i="10"/>
  <c r="AM19" i="10" s="1"/>
  <c r="AD19" i="10"/>
  <c r="AE19" i="10" s="1"/>
  <c r="V19" i="10"/>
  <c r="W19" i="10" s="1"/>
  <c r="N19" i="10"/>
  <c r="O19" i="10" s="1"/>
  <c r="F19" i="10"/>
  <c r="G19" i="10" s="1"/>
  <c r="LN18" i="10"/>
  <c r="LO18" i="10" s="1"/>
  <c r="LF18" i="10"/>
  <c r="LG18" i="10" s="1"/>
  <c r="KX18" i="10"/>
  <c r="KY18" i="10" s="1"/>
  <c r="KP18" i="10"/>
  <c r="KQ18" i="10" s="1"/>
  <c r="KH18" i="10"/>
  <c r="KI18" i="10" s="1"/>
  <c r="JZ18" i="10"/>
  <c r="KA18" i="10" s="1"/>
  <c r="JR18" i="10"/>
  <c r="JS18" i="10" s="1"/>
  <c r="JJ18" i="10"/>
  <c r="JC18" i="10"/>
  <c r="JB18" i="10"/>
  <c r="IU18" i="10"/>
  <c r="IT18" i="10"/>
  <c r="IL18" i="10"/>
  <c r="IM18" i="10" s="1"/>
  <c r="IE18" i="10"/>
  <c r="ID18" i="10"/>
  <c r="HW18" i="10"/>
  <c r="HV18" i="10"/>
  <c r="HO18" i="10"/>
  <c r="HN18" i="10"/>
  <c r="HG18" i="10"/>
  <c r="HF18" i="10"/>
  <c r="GY18" i="10"/>
  <c r="GX18" i="10"/>
  <c r="GP18" i="10"/>
  <c r="GQ18" i="10" s="1"/>
  <c r="GI18" i="10"/>
  <c r="GH18" i="10"/>
  <c r="GA18" i="10"/>
  <c r="FZ18" i="10"/>
  <c r="FS18" i="10"/>
  <c r="FR18" i="10"/>
  <c r="FK18" i="10"/>
  <c r="FJ18" i="10"/>
  <c r="FC18" i="10"/>
  <c r="FB18" i="10"/>
  <c r="ET18" i="10"/>
  <c r="EU18" i="10" s="1"/>
  <c r="EM18" i="10"/>
  <c r="EL18" i="10"/>
  <c r="EE18" i="10"/>
  <c r="ED18" i="10"/>
  <c r="DW18" i="10"/>
  <c r="DV18" i="10"/>
  <c r="DO18" i="10"/>
  <c r="DN18" i="10"/>
  <c r="DG18" i="10"/>
  <c r="DF18" i="10"/>
  <c r="CX18" i="10"/>
  <c r="CY18" i="10" s="1"/>
  <c r="CQ18" i="10"/>
  <c r="CP18" i="10"/>
  <c r="CI18" i="10"/>
  <c r="CH18" i="10"/>
  <c r="CA18" i="10"/>
  <c r="BZ18" i="10"/>
  <c r="BS18" i="10"/>
  <c r="BR18" i="10"/>
  <c r="BK18" i="10"/>
  <c r="BJ18" i="10"/>
  <c r="BB18" i="10"/>
  <c r="BC18" i="10" s="1"/>
  <c r="AU18" i="10"/>
  <c r="AT18" i="10"/>
  <c r="AM18" i="10"/>
  <c r="AL18" i="10"/>
  <c r="AE18" i="10"/>
  <c r="AD18" i="10"/>
  <c r="W18" i="10"/>
  <c r="V18" i="10"/>
  <c r="O18" i="10"/>
  <c r="N18" i="10"/>
  <c r="F18" i="10"/>
  <c r="G18" i="10" s="1"/>
  <c r="LO17" i="10"/>
  <c r="LN17" i="10"/>
  <c r="LG17" i="10"/>
  <c r="LF17" i="10"/>
  <c r="KY17" i="10"/>
  <c r="KX17" i="10"/>
  <c r="KQ17" i="10"/>
  <c r="KP17" i="10"/>
  <c r="KI17" i="10"/>
  <c r="KH17" i="10"/>
  <c r="JZ17" i="10"/>
  <c r="KA17" i="10" s="1"/>
  <c r="JS17" i="10"/>
  <c r="JR17" i="10"/>
  <c r="JK17" i="10"/>
  <c r="JJ17" i="10"/>
  <c r="JC17" i="10"/>
  <c r="JB17" i="10"/>
  <c r="IU17" i="10"/>
  <c r="IT17" i="10"/>
  <c r="IM17" i="10"/>
  <c r="IL17" i="10"/>
  <c r="ID17" i="10"/>
  <c r="IE17" i="10" s="1"/>
  <c r="HW17" i="10"/>
  <c r="HV17" i="10"/>
  <c r="HO17" i="10"/>
  <c r="HN17" i="10"/>
  <c r="HG17" i="10"/>
  <c r="HF17" i="10"/>
  <c r="GY17" i="10"/>
  <c r="GX17" i="10"/>
  <c r="GQ17" i="10"/>
  <c r="GP17" i="10"/>
  <c r="GH17" i="10"/>
  <c r="GI17" i="10" s="1"/>
  <c r="GA17" i="10"/>
  <c r="FZ17" i="10"/>
  <c r="FS17" i="10"/>
  <c r="FR17" i="10"/>
  <c r="FK17" i="10"/>
  <c r="FJ17" i="10"/>
  <c r="FC17" i="10"/>
  <c r="FB17" i="10"/>
  <c r="EU17" i="10"/>
  <c r="ET17" i="10"/>
  <c r="EL17" i="10"/>
  <c r="EM17" i="10" s="1"/>
  <c r="EE17" i="10"/>
  <c r="ED17" i="10"/>
  <c r="DW17" i="10"/>
  <c r="DV17" i="10"/>
  <c r="DO17" i="10"/>
  <c r="DN17" i="10"/>
  <c r="DG17" i="10"/>
  <c r="DF17" i="10"/>
  <c r="CY17" i="10"/>
  <c r="CX17" i="10"/>
  <c r="CP17" i="10"/>
  <c r="CQ17" i="10" s="1"/>
  <c r="CI17" i="10"/>
  <c r="CH17" i="10"/>
  <c r="CA17" i="10"/>
  <c r="BZ17" i="10"/>
  <c r="BS17" i="10"/>
  <c r="BR17" i="10"/>
  <c r="BK17" i="10"/>
  <c r="BJ17" i="10"/>
  <c r="BC17" i="10"/>
  <c r="BB17" i="10"/>
  <c r="AT17" i="10"/>
  <c r="AU17" i="10" s="1"/>
  <c r="AM17" i="10"/>
  <c r="AL17" i="10"/>
  <c r="AE17" i="10"/>
  <c r="AD17" i="10"/>
  <c r="W17" i="10"/>
  <c r="V17" i="10"/>
  <c r="O17" i="10"/>
  <c r="N17" i="10"/>
  <c r="G17" i="10"/>
  <c r="F17" i="10"/>
  <c r="LN16" i="10"/>
  <c r="LO16" i="10" s="1"/>
  <c r="LG16" i="10"/>
  <c r="LF16" i="10"/>
  <c r="KY16" i="10"/>
  <c r="KX16" i="10"/>
  <c r="KQ16" i="10"/>
  <c r="KP16" i="10"/>
  <c r="KI16" i="10"/>
  <c r="KH16" i="10"/>
  <c r="KA16" i="10"/>
  <c r="JZ16" i="10"/>
  <c r="JR16" i="10"/>
  <c r="JS16" i="10" s="1"/>
  <c r="JK16" i="10"/>
  <c r="JJ16" i="10"/>
  <c r="JC16" i="10"/>
  <c r="JB16" i="10"/>
  <c r="IU16" i="10"/>
  <c r="IT16" i="10"/>
  <c r="IM16" i="10"/>
  <c r="IL16" i="10"/>
  <c r="IE16" i="10"/>
  <c r="ID16" i="10"/>
  <c r="HV16" i="10"/>
  <c r="HW16" i="10" s="1"/>
  <c r="HO16" i="10"/>
  <c r="HN16" i="10"/>
  <c r="HG16" i="10"/>
  <c r="HF16" i="10"/>
  <c r="GY16" i="10"/>
  <c r="GX16" i="10"/>
  <c r="GQ16" i="10"/>
  <c r="GP16" i="10"/>
  <c r="GI16" i="10"/>
  <c r="GH16" i="10"/>
  <c r="FZ16" i="10"/>
  <c r="GA16" i="10" s="1"/>
  <c r="FS16" i="10"/>
  <c r="FR16" i="10"/>
  <c r="FK16" i="10"/>
  <c r="FJ16" i="10"/>
  <c r="FC16" i="10"/>
  <c r="FB16" i="10"/>
  <c r="EU16" i="10"/>
  <c r="ET16" i="10"/>
  <c r="EM16" i="10"/>
  <c r="EL16" i="10"/>
  <c r="ED16" i="10"/>
  <c r="EE16" i="10" s="1"/>
  <c r="DW16" i="10"/>
  <c r="DV16" i="10"/>
  <c r="DO16" i="10"/>
  <c r="DN16" i="10"/>
  <c r="DG16" i="10"/>
  <c r="DF16" i="10"/>
  <c r="CY16" i="10"/>
  <c r="CX16" i="10"/>
  <c r="CQ16" i="10"/>
  <c r="CP16" i="10"/>
  <c r="CH16" i="10"/>
  <c r="CI16" i="10" s="1"/>
  <c r="CA16" i="10"/>
  <c r="BZ16" i="10"/>
  <c r="BS16" i="10"/>
  <c r="BR16" i="10"/>
  <c r="BK16" i="10"/>
  <c r="BJ16" i="10"/>
  <c r="BB16" i="10"/>
  <c r="AT16" i="10"/>
  <c r="AU16" i="10" s="1"/>
  <c r="AL16" i="10"/>
  <c r="AM16" i="10" s="1"/>
  <c r="AD16" i="10"/>
  <c r="AE16" i="10" s="1"/>
  <c r="V16" i="10"/>
  <c r="W16" i="10" s="1"/>
  <c r="N16" i="10"/>
  <c r="O16" i="10" s="1"/>
  <c r="F16" i="10"/>
  <c r="G16" i="10" s="1"/>
  <c r="LN15" i="10"/>
  <c r="LO15" i="10" s="1"/>
  <c r="LF15" i="10"/>
  <c r="LG15" i="10" s="1"/>
  <c r="KX15" i="10"/>
  <c r="KY15" i="10" s="1"/>
  <c r="KP15" i="10"/>
  <c r="KQ15" i="10" s="1"/>
  <c r="KH15" i="10"/>
  <c r="KI15" i="10" s="1"/>
  <c r="JZ15" i="10"/>
  <c r="KA15" i="10" s="1"/>
  <c r="JR15" i="10"/>
  <c r="JS15" i="10" s="1"/>
  <c r="JJ15" i="10"/>
  <c r="JK15" i="10" s="1"/>
  <c r="JB15" i="10"/>
  <c r="JC15" i="10" s="1"/>
  <c r="IT15" i="10"/>
  <c r="IU15" i="10" s="1"/>
  <c r="IL15" i="10"/>
  <c r="IM15" i="10" s="1"/>
  <c r="ID15" i="10"/>
  <c r="IE15" i="10" s="1"/>
  <c r="HV15" i="10"/>
  <c r="HW15" i="10" s="1"/>
  <c r="HN15" i="10"/>
  <c r="HO15" i="10" s="1"/>
  <c r="HF15" i="10"/>
  <c r="HG15" i="10" s="1"/>
  <c r="GX15" i="10"/>
  <c r="GY15" i="10" s="1"/>
  <c r="GP15" i="10"/>
  <c r="GQ15" i="10" s="1"/>
  <c r="GH15" i="10"/>
  <c r="GI15" i="10" s="1"/>
  <c r="FZ15" i="10"/>
  <c r="GA15" i="10" s="1"/>
  <c r="FR15" i="10"/>
  <c r="FS15" i="10" s="1"/>
  <c r="FJ15" i="10"/>
  <c r="FK15" i="10" s="1"/>
  <c r="FB15" i="10"/>
  <c r="FC15" i="10" s="1"/>
  <c r="ET15" i="10"/>
  <c r="EU15" i="10" s="1"/>
  <c r="EL15" i="10"/>
  <c r="EM15" i="10" s="1"/>
  <c r="ED15" i="10"/>
  <c r="EE15" i="10" s="1"/>
  <c r="DV15" i="10"/>
  <c r="DW15" i="10" s="1"/>
  <c r="DN15" i="10"/>
  <c r="DO15" i="10" s="1"/>
  <c r="DF15" i="10"/>
  <c r="DG15" i="10" s="1"/>
  <c r="CX15" i="10"/>
  <c r="CY15" i="10" s="1"/>
  <c r="CP15" i="10"/>
  <c r="CQ15" i="10" s="1"/>
  <c r="CH15" i="10"/>
  <c r="CI15" i="10" s="1"/>
  <c r="BZ15" i="10"/>
  <c r="CA15" i="10" s="1"/>
  <c r="BR15" i="10"/>
  <c r="BS15" i="10" s="1"/>
  <c r="BJ15" i="10"/>
  <c r="BK15" i="10" s="1"/>
  <c r="BB15" i="10"/>
  <c r="AU15" i="10"/>
  <c r="AT15" i="10"/>
  <c r="AM15" i="10"/>
  <c r="AL15" i="10"/>
  <c r="AE15" i="10"/>
  <c r="AD15" i="10"/>
  <c r="W15" i="10"/>
  <c r="V15" i="10"/>
  <c r="O15" i="10"/>
  <c r="N15" i="10"/>
  <c r="F15" i="10"/>
  <c r="G15" i="10" s="1"/>
  <c r="LO14" i="10"/>
  <c r="LN14" i="10"/>
  <c r="LG14" i="10"/>
  <c r="LF14" i="10"/>
  <c r="KY14" i="10"/>
  <c r="KX14" i="10"/>
  <c r="KQ14" i="10"/>
  <c r="KP14" i="10"/>
  <c r="KI14" i="10"/>
  <c r="KH14" i="10"/>
  <c r="JZ14" i="10"/>
  <c r="KA14" i="10" s="1"/>
  <c r="JS14" i="10"/>
  <c r="JR14" i="10"/>
  <c r="JK14" i="10"/>
  <c r="JJ14" i="10"/>
  <c r="JC14" i="10"/>
  <c r="JB14" i="10"/>
  <c r="IU14" i="10"/>
  <c r="IT14" i="10"/>
  <c r="IM14" i="10"/>
  <c r="IL14" i="10"/>
  <c r="ID14" i="10"/>
  <c r="IE14" i="10" s="1"/>
  <c r="HW14" i="10"/>
  <c r="HV14" i="10"/>
  <c r="HO14" i="10"/>
  <c r="HN14" i="10"/>
  <c r="HG14" i="10"/>
  <c r="HF14" i="10"/>
  <c r="GY14" i="10"/>
  <c r="GX14" i="10"/>
  <c r="GP14" i="10"/>
  <c r="GH14" i="10"/>
  <c r="GI14" i="10" s="1"/>
  <c r="FZ14" i="10"/>
  <c r="GA14" i="10" s="1"/>
  <c r="FR14" i="10"/>
  <c r="FS14" i="10" s="1"/>
  <c r="FJ14" i="10"/>
  <c r="FK14" i="10" s="1"/>
  <c r="FB14" i="10"/>
  <c r="FC14" i="10" s="1"/>
  <c r="ET14" i="10"/>
  <c r="EU14" i="10" s="1"/>
  <c r="EL14" i="10"/>
  <c r="EM14" i="10" s="1"/>
  <c r="ED14" i="10"/>
  <c r="EE14" i="10" s="1"/>
  <c r="DV14" i="10"/>
  <c r="DW14" i="10" s="1"/>
  <c r="DN14" i="10"/>
  <c r="DO14" i="10" s="1"/>
  <c r="DF14" i="10"/>
  <c r="CY14" i="10"/>
  <c r="CX14" i="10"/>
  <c r="CQ14" i="10"/>
  <c r="CP14" i="10"/>
  <c r="CI14" i="10"/>
  <c r="CH14" i="10"/>
  <c r="CA14" i="10"/>
  <c r="BZ14" i="10"/>
  <c r="BS14" i="10"/>
  <c r="BR14" i="10"/>
  <c r="BK14" i="10"/>
  <c r="BJ14" i="10"/>
  <c r="BC14" i="10"/>
  <c r="BB14" i="10"/>
  <c r="AT14" i="10"/>
  <c r="AU14" i="10" s="1"/>
  <c r="AM14" i="10"/>
  <c r="AL14" i="10"/>
  <c r="AE14" i="10"/>
  <c r="AD14" i="10"/>
  <c r="W14" i="10"/>
  <c r="V14" i="10"/>
  <c r="O14" i="10"/>
  <c r="N14" i="10"/>
  <c r="G14" i="10"/>
  <c r="F14" i="10"/>
  <c r="LN13" i="10"/>
  <c r="LO13" i="10" s="1"/>
  <c r="LG13" i="10"/>
  <c r="LF13" i="10"/>
  <c r="KY13" i="10"/>
  <c r="KX13" i="10"/>
  <c r="KQ13" i="10"/>
  <c r="KP13" i="10"/>
  <c r="KI13" i="10"/>
  <c r="KH13" i="10"/>
  <c r="KA13" i="10"/>
  <c r="JZ13" i="10"/>
  <c r="JR13" i="10"/>
  <c r="JS13" i="10" s="1"/>
  <c r="JK13" i="10"/>
  <c r="JJ13" i="10"/>
  <c r="JC13" i="10"/>
  <c r="JB13" i="10"/>
  <c r="IU13" i="10"/>
  <c r="IT13" i="10"/>
  <c r="IM13" i="10"/>
  <c r="IL13" i="10"/>
  <c r="IE13" i="10"/>
  <c r="ID13" i="10"/>
  <c r="HV13" i="10"/>
  <c r="HW13" i="10" s="1"/>
  <c r="HO13" i="10"/>
  <c r="HN13" i="10"/>
  <c r="HG13" i="10"/>
  <c r="HF13" i="10"/>
  <c r="GY13" i="10"/>
  <c r="GX13" i="10"/>
  <c r="GQ13" i="10"/>
  <c r="GP13" i="10"/>
  <c r="GI13" i="10"/>
  <c r="GH13" i="10"/>
  <c r="FZ13" i="10"/>
  <c r="GA13" i="10" s="1"/>
  <c r="FS13" i="10"/>
  <c r="FR13" i="10"/>
  <c r="FK13" i="10"/>
  <c r="FJ13" i="10"/>
  <c r="FC13" i="10"/>
  <c r="FB13" i="10"/>
  <c r="EU13" i="10"/>
  <c r="ET13" i="10"/>
  <c r="EM13" i="10"/>
  <c r="EL13" i="10"/>
  <c r="ED13" i="10"/>
  <c r="EE13" i="10" s="1"/>
  <c r="DW13" i="10"/>
  <c r="DV13" i="10"/>
  <c r="DO13" i="10"/>
  <c r="DN13" i="10"/>
  <c r="DG13" i="10"/>
  <c r="DF13" i="10"/>
  <c r="CY13" i="10"/>
  <c r="CX13" i="10"/>
  <c r="CQ13" i="10"/>
  <c r="CP13" i="10"/>
  <c r="CH13" i="10"/>
  <c r="CI13" i="10" s="1"/>
  <c r="CA13" i="10"/>
  <c r="BZ13" i="10"/>
  <c r="BS13" i="10"/>
  <c r="BR13" i="10"/>
  <c r="BK13" i="10"/>
  <c r="BJ13" i="10"/>
  <c r="BC13" i="10"/>
  <c r="BB13" i="10"/>
  <c r="AU13" i="10"/>
  <c r="AT13" i="10"/>
  <c r="AL13" i="10"/>
  <c r="AM13" i="10" s="1"/>
  <c r="AE13" i="10"/>
  <c r="AD13" i="10"/>
  <c r="W13" i="10"/>
  <c r="V13" i="10"/>
  <c r="O13" i="10"/>
  <c r="N13" i="10"/>
  <c r="G13" i="10"/>
  <c r="F13" i="10"/>
  <c r="LO12" i="10"/>
  <c r="LN12" i="10"/>
  <c r="LF12" i="10"/>
  <c r="LG12" i="10" s="1"/>
  <c r="KY12" i="10"/>
  <c r="KX12" i="10"/>
  <c r="KQ12" i="10"/>
  <c r="KP12" i="10"/>
  <c r="KI12" i="10"/>
  <c r="KH12" i="10"/>
  <c r="KA12" i="10"/>
  <c r="JZ12" i="10"/>
  <c r="JS12" i="10"/>
  <c r="JR12" i="10"/>
  <c r="JJ12" i="10"/>
  <c r="JK12" i="10" s="1"/>
  <c r="JC12" i="10"/>
  <c r="JB12" i="10"/>
  <c r="IU12" i="10"/>
  <c r="IT12" i="10"/>
  <c r="IM12" i="10"/>
  <c r="IL12" i="10"/>
  <c r="IE12" i="10"/>
  <c r="ID12" i="10"/>
  <c r="HW12" i="10"/>
  <c r="HV12" i="10"/>
  <c r="HN12" i="10"/>
  <c r="HO12" i="10" s="1"/>
  <c r="HG12" i="10"/>
  <c r="HF12" i="10"/>
  <c r="GY12" i="10"/>
  <c r="GX12" i="10"/>
  <c r="GQ12" i="10"/>
  <c r="GP12" i="10"/>
  <c r="GI12" i="10"/>
  <c r="GH12" i="10"/>
  <c r="FZ12" i="10"/>
  <c r="FR12" i="10"/>
  <c r="FS12" i="10" s="1"/>
  <c r="FJ12" i="10"/>
  <c r="FK12" i="10" s="1"/>
  <c r="FB12" i="10"/>
  <c r="FC12" i="10" s="1"/>
  <c r="ET12" i="10"/>
  <c r="EU12" i="10" s="1"/>
  <c r="EL12" i="10"/>
  <c r="EM12" i="10" s="1"/>
  <c r="ED12" i="10"/>
  <c r="EE12" i="10" s="1"/>
  <c r="DV12" i="10"/>
  <c r="DW12" i="10" s="1"/>
  <c r="DN12" i="10"/>
  <c r="DO12" i="10" s="1"/>
  <c r="DF12" i="10"/>
  <c r="DG12" i="10" s="1"/>
  <c r="CX12" i="10"/>
  <c r="CY12" i="10" s="1"/>
  <c r="CP12" i="10"/>
  <c r="CQ12" i="10" s="1"/>
  <c r="CH12" i="10"/>
  <c r="CI12" i="10" s="1"/>
  <c r="BZ12" i="10"/>
  <c r="CA12" i="10" s="1"/>
  <c r="BR12" i="10"/>
  <c r="BS12" i="10" s="1"/>
  <c r="BJ12" i="10"/>
  <c r="BK12" i="10" s="1"/>
  <c r="BB12" i="10"/>
  <c r="BC12" i="10" s="1"/>
  <c r="AT12" i="10"/>
  <c r="AU12" i="10" s="1"/>
  <c r="AL12" i="10"/>
  <c r="AM12" i="10" s="1"/>
  <c r="AD12" i="10"/>
  <c r="AE12" i="10" s="1"/>
  <c r="V12" i="10"/>
  <c r="W12" i="10" s="1"/>
  <c r="N12" i="10"/>
  <c r="O12" i="10" s="1"/>
  <c r="F12" i="10"/>
  <c r="G12" i="10" s="1"/>
  <c r="LN11" i="10"/>
  <c r="LO11" i="10" s="1"/>
  <c r="LF11" i="10"/>
  <c r="LG11" i="10" s="1"/>
  <c r="KX11" i="10"/>
  <c r="KY11" i="10" s="1"/>
  <c r="KP11" i="10"/>
  <c r="KQ11" i="10" s="1"/>
  <c r="KH11" i="10"/>
  <c r="KI11" i="10" s="1"/>
  <c r="JZ11" i="10"/>
  <c r="KA11" i="10" s="1"/>
  <c r="JR11" i="10"/>
  <c r="JS11" i="10" s="1"/>
  <c r="JJ11" i="10"/>
  <c r="JK11" i="10" s="1"/>
  <c r="JB11" i="10"/>
  <c r="JC11" i="10" s="1"/>
  <c r="IT11" i="10"/>
  <c r="IU11" i="10" s="1"/>
  <c r="IL11" i="10"/>
  <c r="IM11" i="10" s="1"/>
  <c r="ID11" i="10"/>
  <c r="IE11" i="10" s="1"/>
  <c r="HV11" i="10"/>
  <c r="HW11" i="10" s="1"/>
  <c r="HN11" i="10"/>
  <c r="HO11" i="10" s="1"/>
  <c r="HF11" i="10"/>
  <c r="HG11" i="10" s="1"/>
  <c r="GX11" i="10"/>
  <c r="GY11" i="10" s="1"/>
  <c r="GP11" i="10"/>
  <c r="GQ11" i="10" s="1"/>
  <c r="GH11" i="10"/>
  <c r="GI11" i="10" s="1"/>
  <c r="FZ11" i="10"/>
  <c r="GA11" i="10" s="1"/>
  <c r="FR11" i="10"/>
  <c r="FS11" i="10" s="1"/>
  <c r="FJ11" i="10"/>
  <c r="FK11" i="10" s="1"/>
  <c r="FB11" i="10"/>
  <c r="FC11" i="10" s="1"/>
  <c r="ET11" i="10"/>
  <c r="EU11" i="10" s="1"/>
  <c r="EL11" i="10"/>
  <c r="EM11" i="10" s="1"/>
  <c r="ED11" i="10"/>
  <c r="EE11" i="10" s="1"/>
  <c r="DV11" i="10"/>
  <c r="DW11" i="10" s="1"/>
  <c r="DN11" i="10"/>
  <c r="DO11" i="10" s="1"/>
  <c r="DF11" i="10"/>
  <c r="DG11" i="10" s="1"/>
  <c r="CX11" i="10"/>
  <c r="CY11" i="10" s="1"/>
  <c r="CP11" i="10"/>
  <c r="CQ11" i="10" s="1"/>
  <c r="CH11" i="10"/>
  <c r="CI11" i="10" s="1"/>
  <c r="BZ11" i="10"/>
  <c r="CA11" i="10" s="1"/>
  <c r="BR11" i="10"/>
  <c r="BS11" i="10" s="1"/>
  <c r="BJ11" i="10"/>
  <c r="BK11" i="10" s="1"/>
  <c r="BB11" i="10"/>
  <c r="BC11" i="10" s="1"/>
  <c r="AT11" i="10"/>
  <c r="AU11" i="10" s="1"/>
  <c r="AL11" i="10"/>
  <c r="AM11" i="10" s="1"/>
  <c r="AD11" i="10"/>
  <c r="AE11" i="10" s="1"/>
  <c r="V11" i="10"/>
  <c r="W11" i="10" s="1"/>
  <c r="N11" i="10"/>
  <c r="O11" i="10" s="1"/>
  <c r="F11" i="10"/>
  <c r="G11" i="10" s="1"/>
  <c r="LN10" i="10"/>
  <c r="LO10" i="10" s="1"/>
  <c r="LF10" i="10"/>
  <c r="LG10" i="10" s="1"/>
  <c r="KX10" i="10"/>
  <c r="KY10" i="10" s="1"/>
  <c r="KP10" i="10"/>
  <c r="KQ10" i="10" s="1"/>
  <c r="KH10" i="10"/>
  <c r="KI10" i="10" s="1"/>
  <c r="JZ10" i="10"/>
  <c r="KA10" i="10" s="1"/>
  <c r="JR10" i="10"/>
  <c r="JS10" i="10" s="1"/>
  <c r="JJ10" i="10"/>
  <c r="JK10" i="10" s="1"/>
  <c r="JB10" i="10"/>
  <c r="JC10" i="10" s="1"/>
  <c r="IT10" i="10"/>
  <c r="IU10" i="10" s="1"/>
  <c r="IL10" i="10"/>
  <c r="IM10" i="10" s="1"/>
  <c r="ID10" i="10"/>
  <c r="IE10" i="10" s="1"/>
  <c r="HV10" i="10"/>
  <c r="HW10" i="10" s="1"/>
  <c r="HN10" i="10"/>
  <c r="HO10" i="10" s="1"/>
  <c r="HF10" i="10"/>
  <c r="HG10" i="10" s="1"/>
  <c r="GX10" i="10"/>
  <c r="GY10" i="10" s="1"/>
  <c r="GP10" i="10"/>
  <c r="GQ10" i="10" s="1"/>
  <c r="GH10" i="10"/>
  <c r="GI10" i="10" s="1"/>
  <c r="FZ10" i="10"/>
  <c r="FR10" i="10"/>
  <c r="FS10" i="10" s="1"/>
  <c r="FJ10" i="10"/>
  <c r="FK10" i="10" s="1"/>
  <c r="FB10" i="10"/>
  <c r="FC10" i="10" s="1"/>
  <c r="ET10" i="10"/>
  <c r="EU10" i="10" s="1"/>
  <c r="EL10" i="10"/>
  <c r="ED10" i="10"/>
  <c r="EE10" i="10" s="1"/>
  <c r="DV10" i="10"/>
  <c r="DW10" i="10" s="1"/>
  <c r="DN10" i="10"/>
  <c r="DF10" i="10"/>
  <c r="CX10" i="10"/>
  <c r="CY10" i="10" s="1"/>
  <c r="CP10" i="10"/>
  <c r="CQ10" i="10" s="1"/>
  <c r="CH10" i="10"/>
  <c r="CI10" i="10" s="1"/>
  <c r="BZ10" i="10"/>
  <c r="CA10" i="10" s="1"/>
  <c r="BR10" i="10"/>
  <c r="BS10" i="10" s="1"/>
  <c r="BJ10" i="10"/>
  <c r="BK10" i="10" s="1"/>
  <c r="BB10" i="10"/>
  <c r="BC10" i="10" s="1"/>
  <c r="AT10" i="10"/>
  <c r="AU10" i="10" s="1"/>
  <c r="AL10" i="10"/>
  <c r="AM10" i="10" s="1"/>
  <c r="AD10" i="10"/>
  <c r="AE10" i="10" s="1"/>
  <c r="V10" i="10"/>
  <c r="N10" i="10"/>
  <c r="O10" i="10" s="1"/>
  <c r="F10" i="10"/>
  <c r="G10" i="10" s="1"/>
  <c r="LN9" i="10"/>
  <c r="LO9" i="10" s="1"/>
  <c r="LF9" i="10"/>
  <c r="LG9" i="10" s="1"/>
  <c r="KX9" i="10"/>
  <c r="KY9" i="10" s="1"/>
  <c r="KP9" i="10"/>
  <c r="KQ9" i="10" s="1"/>
  <c r="KH9" i="10"/>
  <c r="KI9" i="10" s="1"/>
  <c r="JZ9" i="10"/>
  <c r="KA9" i="10" s="1"/>
  <c r="JR9" i="10"/>
  <c r="JS9" i="10" s="1"/>
  <c r="JJ9" i="10"/>
  <c r="JK9" i="10" s="1"/>
  <c r="JB9" i="10"/>
  <c r="JC9" i="10" s="1"/>
  <c r="IT9" i="10"/>
  <c r="IU9" i="10" s="1"/>
  <c r="IL9" i="10"/>
  <c r="IM9" i="10" s="1"/>
  <c r="ID9" i="10"/>
  <c r="IE9" i="10" s="1"/>
  <c r="HV9" i="10"/>
  <c r="HW9" i="10" s="1"/>
  <c r="HN9" i="10"/>
  <c r="HO9" i="10" s="1"/>
  <c r="HF9" i="10"/>
  <c r="HG9" i="10" s="1"/>
  <c r="GX9" i="10"/>
  <c r="GY9" i="10" s="1"/>
  <c r="GP9" i="10"/>
  <c r="GQ9" i="10" s="1"/>
  <c r="GH9" i="10"/>
  <c r="GI9" i="10" s="1"/>
  <c r="FZ9" i="10"/>
  <c r="FR9" i="10"/>
  <c r="FS9" i="10" s="1"/>
  <c r="FJ9" i="10"/>
  <c r="FK9" i="10" s="1"/>
  <c r="FB9" i="10"/>
  <c r="FC9" i="10" s="1"/>
  <c r="ET9" i="10"/>
  <c r="EU9" i="10" s="1"/>
  <c r="EL9" i="10"/>
  <c r="ED9" i="10"/>
  <c r="EE9" i="10" s="1"/>
  <c r="DV9" i="10"/>
  <c r="DW9" i="10" s="1"/>
  <c r="DN9" i="10"/>
  <c r="DF9" i="10"/>
  <c r="CX9" i="10"/>
  <c r="CY9" i="10" s="1"/>
  <c r="CP9" i="10"/>
  <c r="CQ9" i="10" s="1"/>
  <c r="CH9" i="10"/>
  <c r="CI9" i="10" s="1"/>
  <c r="BZ9" i="10"/>
  <c r="CA9" i="10" s="1"/>
  <c r="BR9" i="10"/>
  <c r="BJ9" i="10"/>
  <c r="BK9" i="10" s="1"/>
  <c r="BB9" i="10"/>
  <c r="AU9" i="10"/>
  <c r="AT9" i="10"/>
  <c r="AM9" i="10"/>
  <c r="AL9" i="10"/>
  <c r="AE9" i="10"/>
  <c r="AD9" i="10"/>
  <c r="V9" i="10"/>
  <c r="N9" i="10"/>
  <c r="O9" i="10" s="1"/>
  <c r="F9" i="10"/>
  <c r="LN8" i="10"/>
  <c r="LO8" i="10" s="1"/>
  <c r="LF8" i="10"/>
  <c r="LG8" i="10" s="1"/>
  <c r="KX8" i="10"/>
  <c r="KY8" i="10" s="1"/>
  <c r="KP8" i="10"/>
  <c r="KQ8" i="10" s="1"/>
  <c r="KH8" i="10"/>
  <c r="KI8" i="10" s="1"/>
  <c r="JZ8" i="10"/>
  <c r="KA8" i="10" s="1"/>
  <c r="JR8" i="10"/>
  <c r="JS8" i="10" s="1"/>
  <c r="JJ8" i="10"/>
  <c r="JK8" i="10" s="1"/>
  <c r="JB8" i="10"/>
  <c r="JC8" i="10" s="1"/>
  <c r="IT8" i="10"/>
  <c r="IU8" i="10" s="1"/>
  <c r="IL8" i="10"/>
  <c r="IM8" i="10" s="1"/>
  <c r="ID8" i="10"/>
  <c r="IE8" i="10" s="1"/>
  <c r="HV8" i="10"/>
  <c r="HW8" i="10" s="1"/>
  <c r="HN8" i="10"/>
  <c r="HO8" i="10" s="1"/>
  <c r="HF8" i="10"/>
  <c r="HG8" i="10" s="1"/>
  <c r="GX8" i="10"/>
  <c r="GY8" i="10" s="1"/>
  <c r="GP8" i="10"/>
  <c r="GQ8" i="10" s="1"/>
  <c r="GH8" i="10"/>
  <c r="FZ8" i="10"/>
  <c r="FR8" i="10"/>
  <c r="FS8" i="10" s="1"/>
  <c r="FJ8" i="10"/>
  <c r="FK8" i="10" s="1"/>
  <c r="FB8" i="10"/>
  <c r="FC8" i="10" s="1"/>
  <c r="ET8" i="10"/>
  <c r="EL8" i="10"/>
  <c r="EM8" i="10" s="1"/>
  <c r="ED8" i="10"/>
  <c r="EE8" i="10" s="1"/>
  <c r="DV8" i="10"/>
  <c r="DW8" i="10" s="1"/>
  <c r="DN8" i="10"/>
  <c r="DF8" i="10"/>
  <c r="DG8" i="10" s="1"/>
  <c r="CX8" i="10"/>
  <c r="CY8" i="10" s="1"/>
  <c r="CP8" i="10"/>
  <c r="CQ8" i="10" s="1"/>
  <c r="CH8" i="10"/>
  <c r="CI8" i="10" s="1"/>
  <c r="BZ8" i="10"/>
  <c r="CA8" i="10" s="1"/>
  <c r="BR8" i="10"/>
  <c r="BJ8" i="10"/>
  <c r="BK8" i="10" s="1"/>
  <c r="BC8" i="10"/>
  <c r="BB8" i="10"/>
  <c r="AU8" i="10"/>
  <c r="AT8" i="10"/>
  <c r="AM8" i="10"/>
  <c r="AL8" i="10"/>
  <c r="AD8" i="10"/>
  <c r="V8" i="10"/>
  <c r="W8" i="10" s="1"/>
  <c r="N8" i="10"/>
  <c r="O8" i="10" s="1"/>
  <c r="F8" i="10"/>
  <c r="LN7" i="10"/>
  <c r="LO7" i="10" s="1"/>
  <c r="LG7" i="10"/>
  <c r="LF7" i="10"/>
  <c r="KY7" i="10"/>
  <c r="KX7" i="10"/>
  <c r="KQ7" i="10"/>
  <c r="KP7" i="10"/>
  <c r="KI7" i="10"/>
  <c r="KH7" i="10"/>
  <c r="JZ7" i="10"/>
  <c r="KA7" i="10" s="1"/>
  <c r="JR7" i="10"/>
  <c r="JS7" i="10" s="1"/>
  <c r="JJ7" i="10"/>
  <c r="JK7" i="10" s="1"/>
  <c r="JB7" i="10"/>
  <c r="JC7" i="10" s="1"/>
  <c r="IT7" i="10"/>
  <c r="IU7" i="10" s="1"/>
  <c r="IL7" i="10"/>
  <c r="IM7" i="10" s="1"/>
  <c r="ID7" i="10"/>
  <c r="IE7" i="10" s="1"/>
  <c r="HV7" i="10"/>
  <c r="HW7" i="10" s="1"/>
  <c r="HN7" i="10"/>
  <c r="HO7" i="10" s="1"/>
  <c r="HF7" i="10"/>
  <c r="HG7" i="10" s="1"/>
  <c r="GX7" i="10"/>
  <c r="GY7" i="10" s="1"/>
  <c r="GP7" i="10"/>
  <c r="GQ7" i="10" s="1"/>
  <c r="GH7" i="10"/>
  <c r="GI7" i="10" s="1"/>
  <c r="FZ7" i="10"/>
  <c r="FR7" i="10"/>
  <c r="FJ7" i="10"/>
  <c r="FK7" i="10" s="1"/>
  <c r="FB7" i="10"/>
  <c r="FC7" i="10" s="1"/>
  <c r="ET7" i="10"/>
  <c r="EU7" i="10" s="1"/>
  <c r="EL7" i="10"/>
  <c r="ED7" i="10"/>
  <c r="EE7" i="10" s="1"/>
  <c r="DV7" i="10"/>
  <c r="DW7" i="10" s="1"/>
  <c r="DN7" i="10"/>
  <c r="DF7" i="10"/>
  <c r="DG7" i="10" s="1"/>
  <c r="CX7" i="10"/>
  <c r="CY7" i="10" s="1"/>
  <c r="CP7" i="10"/>
  <c r="CQ7" i="10" s="1"/>
  <c r="CH7" i="10"/>
  <c r="CI7" i="10" s="1"/>
  <c r="BZ7" i="10"/>
  <c r="CA7" i="10" s="1"/>
  <c r="BR7" i="10"/>
  <c r="BK7" i="10"/>
  <c r="BJ7" i="10"/>
  <c r="BB7" i="10"/>
  <c r="AT7" i="10"/>
  <c r="AU7" i="10" s="1"/>
  <c r="AL7" i="10"/>
  <c r="AM7" i="10" s="1"/>
  <c r="AD7" i="10"/>
  <c r="W7" i="10"/>
  <c r="V7" i="10"/>
  <c r="O7" i="10"/>
  <c r="N7" i="10"/>
  <c r="F7" i="10"/>
  <c r="LN6" i="10"/>
  <c r="LO6" i="10" s="1"/>
  <c r="LF6" i="10"/>
  <c r="LG6" i="10" s="1"/>
  <c r="KX6" i="10"/>
  <c r="KY6" i="10" s="1"/>
  <c r="KP6" i="10"/>
  <c r="KQ6" i="10" s="1"/>
  <c r="KH6" i="10"/>
  <c r="KI6" i="10" s="1"/>
  <c r="KA6" i="10"/>
  <c r="JZ6" i="10"/>
  <c r="JS6" i="10"/>
  <c r="JR6" i="10"/>
  <c r="JK6" i="10"/>
  <c r="JJ6" i="10"/>
  <c r="JB6" i="10"/>
  <c r="JC6" i="10" s="1"/>
  <c r="IU6" i="10"/>
  <c r="IT6" i="10"/>
  <c r="IM6" i="10"/>
  <c r="IL6" i="10"/>
  <c r="IE6" i="10"/>
  <c r="ID6" i="10"/>
  <c r="HW6" i="10"/>
  <c r="HV6" i="10"/>
  <c r="HO6" i="10"/>
  <c r="HN6" i="10"/>
  <c r="HF6" i="10"/>
  <c r="HG6" i="10" s="1"/>
  <c r="GY6" i="10"/>
  <c r="GX6" i="10"/>
  <c r="GP6" i="10"/>
  <c r="GH6" i="10"/>
  <c r="GI6" i="10" s="1"/>
  <c r="FZ6" i="10"/>
  <c r="GA6" i="10" s="1"/>
  <c r="FR6" i="10"/>
  <c r="FK6" i="10"/>
  <c r="FJ6" i="10"/>
  <c r="FC6" i="10"/>
  <c r="FB6" i="10"/>
  <c r="ET6" i="10"/>
  <c r="EL6" i="10"/>
  <c r="EM6" i="10" s="1"/>
  <c r="ED6" i="10"/>
  <c r="EE6" i="10" s="1"/>
  <c r="DV6" i="10"/>
  <c r="DW6" i="10" s="1"/>
  <c r="DN6" i="10"/>
  <c r="DF6" i="10"/>
  <c r="DG6" i="10" s="1"/>
  <c r="CX6" i="10"/>
  <c r="CY6" i="10" s="1"/>
  <c r="CP6" i="10"/>
  <c r="CQ6" i="10" s="1"/>
  <c r="CH6" i="10"/>
  <c r="CI6" i="10" s="1"/>
  <c r="BZ6" i="10"/>
  <c r="CA6" i="10" s="1"/>
  <c r="BR6" i="10"/>
  <c r="BJ6" i="10"/>
  <c r="BK6" i="10" s="1"/>
  <c r="BB6" i="10"/>
  <c r="AU6" i="10"/>
  <c r="AT6" i="10"/>
  <c r="AL6" i="10"/>
  <c r="AM6" i="10" s="1"/>
  <c r="AD6" i="10"/>
  <c r="AE6" i="10" s="1"/>
  <c r="V6" i="10"/>
  <c r="W6" i="10" s="1"/>
  <c r="N6" i="10"/>
  <c r="O6" i="10" s="1"/>
  <c r="F6" i="10"/>
  <c r="LN5" i="10"/>
  <c r="LO5" i="10" s="1"/>
  <c r="LF5" i="10"/>
  <c r="LG5" i="10" s="1"/>
  <c r="KX5" i="10"/>
  <c r="KY5" i="10" s="1"/>
  <c r="KP5" i="10"/>
  <c r="KQ5" i="10" s="1"/>
  <c r="KH5" i="10"/>
  <c r="KI5" i="10" s="1"/>
  <c r="JZ5" i="10"/>
  <c r="KA5" i="10" s="1"/>
  <c r="JR5" i="10"/>
  <c r="JJ5" i="10"/>
  <c r="JK5" i="10" s="1"/>
  <c r="JB5" i="10"/>
  <c r="JC5" i="10" s="1"/>
  <c r="IT5" i="10"/>
  <c r="IU5" i="10" s="1"/>
  <c r="IM5" i="10"/>
  <c r="IL5" i="10"/>
  <c r="ID5" i="10"/>
  <c r="IE5" i="10" s="1"/>
  <c r="HV5" i="10"/>
  <c r="HW5" i="10" s="1"/>
  <c r="HN5" i="10"/>
  <c r="HO5" i="10" s="1"/>
  <c r="HF5" i="10"/>
  <c r="HG5" i="10" s="1"/>
  <c r="GX5" i="10"/>
  <c r="GY5" i="10" s="1"/>
  <c r="GP5" i="10"/>
  <c r="GH5" i="10"/>
  <c r="GI5" i="10" s="1"/>
  <c r="FZ5" i="10"/>
  <c r="GA5" i="10" s="1"/>
  <c r="FR5" i="10"/>
  <c r="FS5" i="10" s="1"/>
  <c r="FJ5" i="10"/>
  <c r="FK5" i="10" s="1"/>
  <c r="FB5" i="10"/>
  <c r="FC5" i="10" s="1"/>
  <c r="ET5" i="10"/>
  <c r="EU5" i="10" s="1"/>
  <c r="EL5" i="10"/>
  <c r="EM5" i="10" s="1"/>
  <c r="ED5" i="10"/>
  <c r="EE5" i="10" s="1"/>
  <c r="DV5" i="10"/>
  <c r="DW5" i="10" s="1"/>
  <c r="DN5" i="10"/>
  <c r="DF5" i="10"/>
  <c r="CX5" i="10"/>
  <c r="CY5" i="10" s="1"/>
  <c r="CP5" i="10"/>
  <c r="CQ5" i="10" s="1"/>
  <c r="CH5" i="10"/>
  <c r="CI5" i="10" s="1"/>
  <c r="BZ5" i="10"/>
  <c r="CA5" i="10" s="1"/>
  <c r="BR5" i="10"/>
  <c r="BS5" i="10" s="1"/>
  <c r="BJ5" i="10"/>
  <c r="BK5" i="10" s="1"/>
  <c r="BB5" i="10"/>
  <c r="BC5" i="10" s="1"/>
  <c r="AT5" i="10"/>
  <c r="AU5" i="10" s="1"/>
  <c r="AL5" i="10"/>
  <c r="AM5" i="10" s="1"/>
  <c r="AD5" i="10"/>
  <c r="AE5" i="10" s="1"/>
  <c r="V5" i="10"/>
  <c r="W5" i="10" s="1"/>
  <c r="N5" i="10"/>
  <c r="O5" i="10" s="1"/>
  <c r="F5" i="10"/>
  <c r="LN4" i="10"/>
  <c r="LO4" i="10" s="1"/>
  <c r="LF4" i="10"/>
  <c r="LG4" i="10" s="1"/>
  <c r="KX4" i="10"/>
  <c r="KY4" i="10" s="1"/>
  <c r="KP4" i="10"/>
  <c r="KQ4" i="10" s="1"/>
  <c r="KH4" i="10"/>
  <c r="JZ4" i="10"/>
  <c r="KA4" i="10" s="1"/>
  <c r="JR4" i="10"/>
  <c r="JJ4" i="10"/>
  <c r="JK4" i="10" s="1"/>
  <c r="JB4" i="10"/>
  <c r="JC4" i="10" s="1"/>
  <c r="IT4" i="10"/>
  <c r="IU4" i="10" s="1"/>
  <c r="IL4" i="10"/>
  <c r="ID4" i="10"/>
  <c r="IE4" i="10" s="1"/>
  <c r="HV4" i="10"/>
  <c r="HW4" i="10" s="1"/>
  <c r="HN4" i="10"/>
  <c r="HO4" i="10" s="1"/>
  <c r="HF4" i="10"/>
  <c r="HG4" i="10" s="1"/>
  <c r="GX4" i="10"/>
  <c r="GY4" i="10" s="1"/>
  <c r="GP4" i="10"/>
  <c r="GQ4" i="10" s="1"/>
  <c r="GH4" i="10"/>
  <c r="FZ4" i="10"/>
  <c r="FR4" i="10"/>
  <c r="FJ4" i="10"/>
  <c r="FK4" i="10" s="1"/>
  <c r="FB4" i="10"/>
  <c r="FC4" i="10" s="1"/>
  <c r="ET4" i="10"/>
  <c r="EL4" i="10"/>
  <c r="ED4" i="10"/>
  <c r="EE4" i="10" s="1"/>
  <c r="DV4" i="10"/>
  <c r="DW4" i="10" s="1"/>
  <c r="DN4" i="10"/>
  <c r="DF4" i="10"/>
  <c r="CX4" i="10"/>
  <c r="CY4" i="10" s="1"/>
  <c r="CP4" i="10"/>
  <c r="CQ4" i="10" s="1"/>
  <c r="CH4" i="10"/>
  <c r="CI4" i="10" s="1"/>
  <c r="BZ4" i="10"/>
  <c r="CA4" i="10" s="1"/>
  <c r="BR4" i="10"/>
  <c r="BJ4" i="10"/>
  <c r="BK4" i="10" s="1"/>
  <c r="BB4" i="10"/>
  <c r="AT4" i="10"/>
  <c r="AU4" i="10" s="1"/>
  <c r="AL4" i="10"/>
  <c r="AM4" i="10" s="1"/>
  <c r="AD4" i="10"/>
  <c r="AE4" i="10" s="1"/>
  <c r="V4" i="10"/>
  <c r="N4" i="10"/>
  <c r="F4" i="10"/>
  <c r="J29" i="7"/>
  <c r="J28" i="7"/>
  <c r="K30" i="7" s="1"/>
  <c r="H29" i="7"/>
  <c r="H28" i="7"/>
  <c r="I30" i="7" s="1"/>
  <c r="F29" i="7"/>
  <c r="F28" i="7"/>
  <c r="G30" i="7" s="1"/>
  <c r="D29" i="7"/>
  <c r="D28" i="7"/>
  <c r="E30" i="7" s="1"/>
  <c r="C23" i="6"/>
  <c r="G165" i="5"/>
  <c r="E147" i="5"/>
  <c r="G147" i="5" s="1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H164" i="5" s="1"/>
  <c r="G148" i="5"/>
  <c r="H21" i="6"/>
  <c r="H17" i="6"/>
  <c r="H20" i="6"/>
  <c r="H18" i="6"/>
  <c r="H16" i="6"/>
  <c r="H15" i="6"/>
  <c r="H14" i="6"/>
  <c r="H13" i="6"/>
  <c r="F136" i="5"/>
  <c r="F137" i="5"/>
  <c r="F138" i="5"/>
  <c r="F139" i="5"/>
  <c r="F140" i="5"/>
  <c r="H133" i="5"/>
  <c r="H134" i="5"/>
  <c r="H135" i="5"/>
  <c r="H136" i="5"/>
  <c r="H137" i="5"/>
  <c r="H138" i="5"/>
  <c r="H139" i="5"/>
  <c r="H140" i="5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35" i="5" l="1"/>
  <c r="F134" i="5"/>
  <c r="F133" i="5"/>
  <c r="F23" i="7" l="1"/>
  <c r="F22" i="7"/>
  <c r="F21" i="7"/>
  <c r="F20" i="7"/>
  <c r="F19" i="7"/>
  <c r="F18" i="7"/>
  <c r="J12" i="7"/>
  <c r="G24" i="7" l="1"/>
  <c r="J23" i="7"/>
  <c r="H23" i="7"/>
  <c r="J22" i="7"/>
  <c r="H22" i="7"/>
  <c r="J21" i="7"/>
  <c r="H21" i="7"/>
  <c r="J20" i="7"/>
  <c r="H20" i="7"/>
  <c r="J19" i="7"/>
  <c r="H19" i="7"/>
  <c r="J18" i="7"/>
  <c r="H18" i="7"/>
  <c r="J13" i="7"/>
  <c r="H13" i="7"/>
  <c r="F13" i="7"/>
  <c r="H12" i="7"/>
  <c r="F12" i="7"/>
  <c r="J11" i="7"/>
  <c r="H11" i="7"/>
  <c r="F11" i="7"/>
  <c r="J10" i="7"/>
  <c r="K15" i="7" s="1"/>
  <c r="H10" i="7"/>
  <c r="I15" i="7" s="1"/>
  <c r="F10" i="7"/>
  <c r="J6" i="7"/>
  <c r="H6" i="7"/>
  <c r="F6" i="7"/>
  <c r="J5" i="7"/>
  <c r="H5" i="7"/>
  <c r="F5" i="7"/>
  <c r="J4" i="7"/>
  <c r="H4" i="7"/>
  <c r="F4" i="7"/>
  <c r="J3" i="7"/>
  <c r="H3" i="7"/>
  <c r="I7" i="7" s="1"/>
  <c r="F3" i="7"/>
  <c r="H165" i="5"/>
  <c r="F165" i="5"/>
  <c r="F164" i="5"/>
  <c r="H163" i="5"/>
  <c r="F163" i="5"/>
  <c r="H162" i="5"/>
  <c r="F162" i="5"/>
  <c r="H161" i="5"/>
  <c r="F161" i="5"/>
  <c r="H160" i="5"/>
  <c r="F160" i="5"/>
  <c r="H159" i="5"/>
  <c r="F159" i="5"/>
  <c r="H158" i="5"/>
  <c r="F158" i="5"/>
  <c r="H157" i="5"/>
  <c r="F157" i="5"/>
  <c r="H156" i="5"/>
  <c r="F156" i="5"/>
  <c r="H155" i="5"/>
  <c r="F155" i="5"/>
  <c r="H154" i="5"/>
  <c r="F154" i="5"/>
  <c r="H153" i="5"/>
  <c r="F153" i="5"/>
  <c r="H152" i="5"/>
  <c r="F152" i="5"/>
  <c r="H151" i="5"/>
  <c r="F151" i="5"/>
  <c r="H150" i="5"/>
  <c r="F150" i="5"/>
  <c r="H149" i="5"/>
  <c r="F149" i="5"/>
  <c r="H148" i="5"/>
  <c r="F148" i="5"/>
  <c r="H147" i="5"/>
  <c r="H146" i="5"/>
  <c r="F146" i="5"/>
  <c r="H145" i="5"/>
  <c r="F145" i="5"/>
  <c r="H144" i="5"/>
  <c r="F144" i="5"/>
  <c r="H143" i="5"/>
  <c r="F143" i="5"/>
  <c r="H142" i="5"/>
  <c r="F142" i="5"/>
  <c r="H141" i="5"/>
  <c r="F141" i="5"/>
  <c r="H132" i="5"/>
  <c r="F132" i="5"/>
  <c r="H131" i="5"/>
  <c r="F131" i="5"/>
  <c r="H130" i="5"/>
  <c r="F130" i="5"/>
  <c r="H129" i="5"/>
  <c r="F129" i="5"/>
  <c r="H128" i="5"/>
  <c r="F128" i="5"/>
  <c r="H127" i="5"/>
  <c r="F127" i="5"/>
  <c r="H126" i="5"/>
  <c r="F126" i="5"/>
  <c r="H125" i="5"/>
  <c r="F125" i="5"/>
  <c r="H124" i="5"/>
  <c r="H123" i="5"/>
  <c r="H122" i="5"/>
  <c r="H121" i="5"/>
  <c r="F121" i="5"/>
  <c r="H120" i="5"/>
  <c r="F120" i="5"/>
  <c r="H119" i="5"/>
  <c r="F119" i="5"/>
  <c r="H118" i="5"/>
  <c r="F118" i="5"/>
  <c r="H117" i="5"/>
  <c r="F117" i="5"/>
  <c r="H116" i="5"/>
  <c r="H115" i="5"/>
  <c r="H114" i="5"/>
  <c r="H113" i="5"/>
  <c r="F113" i="5"/>
  <c r="H112" i="5"/>
  <c r="F112" i="5"/>
  <c r="H111" i="5"/>
  <c r="F111" i="5"/>
  <c r="H110" i="5"/>
  <c r="F110" i="5"/>
  <c r="H109" i="5"/>
  <c r="F109" i="5"/>
  <c r="H108" i="5"/>
  <c r="F108" i="5"/>
  <c r="H107" i="5"/>
  <c r="H106" i="5"/>
  <c r="H105" i="5"/>
  <c r="H104" i="5"/>
  <c r="F104" i="5"/>
  <c r="H103" i="5"/>
  <c r="F103" i="5"/>
  <c r="H102" i="5"/>
  <c r="F102" i="5"/>
  <c r="H101" i="5"/>
  <c r="F101" i="5"/>
  <c r="H100" i="5"/>
  <c r="F100" i="5"/>
  <c r="H99" i="5"/>
  <c r="F99" i="5"/>
  <c r="H98" i="5"/>
  <c r="H97" i="5"/>
  <c r="H96" i="5"/>
  <c r="H95" i="5"/>
  <c r="F95" i="5"/>
  <c r="H94" i="5"/>
  <c r="F94" i="5"/>
  <c r="H93" i="5"/>
  <c r="F93" i="5"/>
  <c r="H92" i="5"/>
  <c r="F92" i="5"/>
  <c r="H91" i="5"/>
  <c r="F91" i="5"/>
  <c r="H90" i="5"/>
  <c r="H89" i="5"/>
  <c r="H88" i="5"/>
  <c r="H87" i="5"/>
  <c r="F87" i="5"/>
  <c r="H86" i="5"/>
  <c r="F86" i="5"/>
  <c r="H85" i="5"/>
  <c r="F85" i="5"/>
  <c r="H84" i="5"/>
  <c r="F84" i="5"/>
  <c r="H83" i="5"/>
  <c r="F83" i="5"/>
  <c r="H82" i="5"/>
  <c r="F82" i="5"/>
  <c r="H81" i="5"/>
  <c r="H80" i="5"/>
  <c r="F80" i="5"/>
  <c r="H79" i="5"/>
  <c r="F79" i="5"/>
  <c r="H78" i="5"/>
  <c r="F78" i="5"/>
  <c r="H77" i="5"/>
  <c r="F77" i="5"/>
  <c r="H76" i="5"/>
  <c r="F76" i="5"/>
  <c r="H75" i="5"/>
  <c r="F75" i="5"/>
  <c r="H74" i="5"/>
  <c r="F74" i="5"/>
  <c r="H73" i="5"/>
  <c r="F73" i="5"/>
  <c r="H72" i="5"/>
  <c r="F72" i="5"/>
  <c r="H71" i="5"/>
  <c r="F71" i="5"/>
  <c r="H70" i="5"/>
  <c r="F70" i="5"/>
  <c r="H69" i="5"/>
  <c r="H68" i="5"/>
  <c r="H67" i="5"/>
  <c r="H66" i="5"/>
  <c r="H65" i="5"/>
  <c r="H64" i="5"/>
  <c r="H63" i="5"/>
  <c r="H62" i="5"/>
  <c r="H61" i="5"/>
  <c r="F61" i="5"/>
  <c r="H60" i="5"/>
  <c r="F60" i="5"/>
  <c r="H59" i="5"/>
  <c r="F59" i="5"/>
  <c r="H58" i="5"/>
  <c r="H57" i="5"/>
  <c r="H56" i="5"/>
  <c r="H55" i="5"/>
  <c r="H54" i="5"/>
  <c r="F54" i="5"/>
  <c r="H53" i="5"/>
  <c r="F53" i="5"/>
  <c r="H52" i="5"/>
  <c r="F52" i="5"/>
  <c r="H51" i="5"/>
  <c r="F51" i="5"/>
  <c r="H50" i="5"/>
  <c r="F50" i="5"/>
  <c r="H49" i="5"/>
  <c r="F49" i="5"/>
  <c r="H48" i="5"/>
  <c r="F48" i="5"/>
  <c r="H47" i="5"/>
  <c r="F47" i="5"/>
  <c r="H46" i="5"/>
  <c r="F46" i="5"/>
  <c r="H45" i="5"/>
  <c r="F45" i="5"/>
  <c r="H44" i="5"/>
  <c r="F44" i="5"/>
  <c r="H43" i="5"/>
  <c r="F43" i="5"/>
  <c r="H42" i="5"/>
  <c r="F42" i="5"/>
  <c r="H41" i="5"/>
  <c r="F41" i="5"/>
  <c r="H40" i="5"/>
  <c r="F40" i="5"/>
  <c r="H39" i="5"/>
  <c r="F39" i="5"/>
  <c r="H38" i="5"/>
  <c r="F38" i="5"/>
  <c r="H37" i="5"/>
  <c r="F37" i="5"/>
  <c r="H36" i="5"/>
  <c r="F36" i="5"/>
  <c r="H35" i="5"/>
  <c r="F35" i="5"/>
  <c r="H34" i="5"/>
  <c r="F34" i="5"/>
  <c r="H33" i="5"/>
  <c r="F33" i="5"/>
  <c r="H32" i="5"/>
  <c r="F32" i="5"/>
  <c r="H31" i="5"/>
  <c r="F31" i="5"/>
  <c r="H30" i="5"/>
  <c r="H29" i="5"/>
  <c r="H28" i="5"/>
  <c r="H27" i="5"/>
  <c r="H26" i="5"/>
  <c r="H25" i="5"/>
  <c r="H24" i="5"/>
  <c r="F24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F7" i="5"/>
  <c r="H6" i="5"/>
  <c r="F6" i="5"/>
  <c r="H5" i="5"/>
  <c r="F5" i="5"/>
  <c r="H4" i="5"/>
  <c r="F4" i="5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G7" i="7" l="1"/>
  <c r="G15" i="7"/>
  <c r="K24" i="7"/>
  <c r="I24" i="7"/>
  <c r="K7" i="7"/>
  <c r="F147" i="5"/>
</calcChain>
</file>

<file path=xl/sharedStrings.xml><?xml version="1.0" encoding="utf-8"?>
<sst xmlns="http://schemas.openxmlformats.org/spreadsheetml/2006/main" count="5920" uniqueCount="370">
  <si>
    <t>DMTA parameter</t>
  </si>
  <si>
    <t>MP parameter</t>
  </si>
  <si>
    <t>Spearman</t>
  </si>
  <si>
    <t>sign.</t>
  </si>
  <si>
    <t>Young's modulus</t>
  </si>
  <si>
    <t>max. Young's modulus</t>
  </si>
  <si>
    <t>Yield stress</t>
  </si>
  <si>
    <t>max. Yield stress</t>
  </si>
  <si>
    <t>Hardness</t>
  </si>
  <si>
    <t>max. Hardness</t>
  </si>
  <si>
    <t>Ssk</t>
  </si>
  <si>
    <t>Sku</t>
  </si>
  <si>
    <t>Sv</t>
  </si>
  <si>
    <t>Sz</t>
  </si>
  <si>
    <t>Smr</t>
  </si>
  <si>
    <t>Sal</t>
  </si>
  <si>
    <t>Str</t>
  </si>
  <si>
    <t>Std</t>
  </si>
  <si>
    <t>Sdq</t>
  </si>
  <si>
    <t>Spd</t>
  </si>
  <si>
    <t>S10z</t>
  </si>
  <si>
    <t>S5p</t>
  </si>
  <si>
    <t>Sdv</t>
  </si>
  <si>
    <t>Svd</t>
  </si>
  <si>
    <t>nMotif</t>
  </si>
  <si>
    <t>metf</t>
  </si>
  <si>
    <t>medf</t>
  </si>
  <si>
    <t>Tr1R</t>
  </si>
  <si>
    <t>Tr2R</t>
  </si>
  <si>
    <t>Tr3R</t>
  </si>
  <si>
    <t>IsT</t>
  </si>
  <si>
    <t>Sfrax_epLsar</t>
  </si>
  <si>
    <t>item</t>
  </si>
  <si>
    <t>item_spec</t>
  </si>
  <si>
    <t>machine</t>
  </si>
  <si>
    <t>tester</t>
  </si>
  <si>
    <t>Youngs's modulus  [Gpa]</t>
  </si>
  <si>
    <t>Youngs's modulus  [Mpa]</t>
  </si>
  <si>
    <t>stalk celery</t>
  </si>
  <si>
    <t>no skin</t>
  </si>
  <si>
    <t>HF-100</t>
  </si>
  <si>
    <t>60mm</t>
  </si>
  <si>
    <t>skinside</t>
  </si>
  <si>
    <t>15mm</t>
  </si>
  <si>
    <t>root celery</t>
  </si>
  <si>
    <t>xylem</t>
  </si>
  <si>
    <t>papaya</t>
  </si>
  <si>
    <t>HF-10</t>
  </si>
  <si>
    <t>inside (with skin)</t>
  </si>
  <si>
    <t>mango</t>
  </si>
  <si>
    <t xml:space="preserve">banana </t>
  </si>
  <si>
    <t>slice</t>
  </si>
  <si>
    <t>cube</t>
  </si>
  <si>
    <t>figseeds</t>
  </si>
  <si>
    <t>single</t>
  </si>
  <si>
    <t>3mm</t>
  </si>
  <si>
    <t>apple</t>
  </si>
  <si>
    <t>corn</t>
  </si>
  <si>
    <t>barley</t>
  </si>
  <si>
    <t>oats</t>
  </si>
  <si>
    <t>sunflower seeds</t>
  </si>
  <si>
    <t>wheat</t>
  </si>
  <si>
    <t>peas</t>
  </si>
  <si>
    <t>split in half</t>
  </si>
  <si>
    <t>whole</t>
  </si>
  <si>
    <t>crickets</t>
  </si>
  <si>
    <t>BSFL</t>
  </si>
  <si>
    <t>daychick</t>
  </si>
  <si>
    <t>mean</t>
  </si>
  <si>
    <t>penetration depth</t>
  </si>
  <si>
    <t>inside</t>
  </si>
  <si>
    <t>TEX-100</t>
  </si>
  <si>
    <t>2mm</t>
  </si>
  <si>
    <t>carrot</t>
  </si>
  <si>
    <t>phloem</t>
  </si>
  <si>
    <t>kohlrabi</t>
  </si>
  <si>
    <t>banana</t>
  </si>
  <si>
    <t>cross-section</t>
  </si>
  <si>
    <t>outside</t>
  </si>
  <si>
    <t>abdomen dorsal</t>
  </si>
  <si>
    <t>abdomen ventral</t>
  </si>
  <si>
    <t>head dorsal</t>
  </si>
  <si>
    <t>hindleg tarsus</t>
  </si>
  <si>
    <t>femur</t>
  </si>
  <si>
    <t>thorax dorsal</t>
  </si>
  <si>
    <t>ankle</t>
  </si>
  <si>
    <t>leg (foot)</t>
  </si>
  <si>
    <t>head</t>
  </si>
  <si>
    <t>body</t>
  </si>
  <si>
    <t>thigh</t>
  </si>
  <si>
    <t>sunflower seed</t>
  </si>
  <si>
    <t>false Yield strength [Gpa] maxF/testerArea</t>
  </si>
  <si>
    <t>false Yield strength [Mpa] maxF/testerArea</t>
  </si>
  <si>
    <t>true Yield stress [Gpa] maxF/specArea</t>
  </si>
  <si>
    <t>true Yield stress [Mpa] maxF/specArea</t>
  </si>
  <si>
    <t>no skin</t>
    <phoneticPr fontId="1"/>
  </si>
  <si>
    <t>skinside</t>
    <phoneticPr fontId="1"/>
  </si>
  <si>
    <t>xylem</t>
    <phoneticPr fontId="1"/>
  </si>
  <si>
    <t>inside</t>
    <phoneticPr fontId="1"/>
  </si>
  <si>
    <t>inside with skin</t>
    <phoneticPr fontId="1"/>
  </si>
  <si>
    <t>full crush</t>
    <phoneticPr fontId="1"/>
  </si>
  <si>
    <t>half-crushed before, second time</t>
    <phoneticPr fontId="1"/>
  </si>
  <si>
    <t>vertebra</t>
  </si>
  <si>
    <t>pelvis</t>
  </si>
  <si>
    <t>muscle</t>
    <phoneticPr fontId="1"/>
  </si>
  <si>
    <t>foot</t>
  </si>
  <si>
    <t>foot and ankle</t>
  </si>
  <si>
    <t>legbone</t>
    <phoneticPr fontId="1"/>
  </si>
  <si>
    <t>spine</t>
    <phoneticPr fontId="1"/>
  </si>
  <si>
    <t xml:space="preserve">muscle </t>
    <phoneticPr fontId="1"/>
  </si>
  <si>
    <t>integument and muscle</t>
    <phoneticPr fontId="1"/>
  </si>
  <si>
    <t>false Yield stress</t>
  </si>
  <si>
    <t>Item</t>
  </si>
  <si>
    <t>n</t>
  </si>
  <si>
    <t>Std Dev</t>
  </si>
  <si>
    <t>Std error</t>
  </si>
  <si>
    <t>Std Error</t>
  </si>
  <si>
    <t>Diet</t>
  </si>
  <si>
    <t>Percent</t>
  </si>
  <si>
    <t>Young's weighed</t>
  </si>
  <si>
    <t>Hardness weighed</t>
  </si>
  <si>
    <t>Yield weighed</t>
  </si>
  <si>
    <t>false Yield weighed</t>
  </si>
  <si>
    <t>Vegetable mix</t>
  </si>
  <si>
    <t>weighted mean</t>
  </si>
  <si>
    <t>Fruit mix</t>
  </si>
  <si>
    <t>approx. 0.01</t>
  </si>
  <si>
    <t>Seed mix</t>
  </si>
  <si>
    <t>Crickets</t>
  </si>
  <si>
    <t>Daychicks</t>
  </si>
  <si>
    <t>per kg</t>
  </si>
  <si>
    <t>g</t>
  </si>
  <si>
    <t>NDF</t>
  </si>
  <si>
    <t>ADF</t>
  </si>
  <si>
    <t>Calcium</t>
  </si>
  <si>
    <t>Magnesium</t>
  </si>
  <si>
    <t>Potassium</t>
  </si>
  <si>
    <t>mg</t>
  </si>
  <si>
    <t>Copper</t>
  </si>
  <si>
    <t>Iodine</t>
  </si>
  <si>
    <t>Iron</t>
  </si>
  <si>
    <t>Manganese</t>
  </si>
  <si>
    <t>Selenium</t>
  </si>
  <si>
    <t>Zinc</t>
  </si>
  <si>
    <t>Lysine</t>
  </si>
  <si>
    <t>Methionine</t>
  </si>
  <si>
    <t xml:space="preserve">Vitamin A </t>
  </si>
  <si>
    <t>IU</t>
  </si>
  <si>
    <t>Vitamin D</t>
  </si>
  <si>
    <t xml:space="preserve">Vitamin E </t>
  </si>
  <si>
    <t xml:space="preserve">Vitamin K </t>
  </si>
  <si>
    <t>Biotin</t>
  </si>
  <si>
    <t>Choline</t>
  </si>
  <si>
    <t>Folic acid</t>
  </si>
  <si>
    <t>Niacin</t>
  </si>
  <si>
    <t>Pantothenic acid</t>
  </si>
  <si>
    <t>Riboflavin (B2)</t>
  </si>
  <si>
    <t>Thiamine (B1)</t>
  </si>
  <si>
    <t>Pyridoxine (B6)</t>
  </si>
  <si>
    <t>SPEC_ID</t>
  </si>
  <si>
    <t>tooth</t>
  </si>
  <si>
    <t>Sq</t>
  </si>
  <si>
    <t>Sp</t>
  </si>
  <si>
    <t>Sa</t>
  </si>
  <si>
    <t>Smc</t>
  </si>
  <si>
    <t>Sdc</t>
  </si>
  <si>
    <t>Sdr</t>
  </si>
  <si>
    <t>Vm</t>
  </si>
  <si>
    <t>Vv</t>
  </si>
  <si>
    <t>Vmc</t>
  </si>
  <si>
    <t>Vvc</t>
  </si>
  <si>
    <t>Vvv</t>
  </si>
  <si>
    <t>Spc</t>
  </si>
  <si>
    <t>S5v</t>
  </si>
  <si>
    <t>Sda</t>
  </si>
  <si>
    <t>Sha</t>
  </si>
  <si>
    <t>Shv</t>
  </si>
  <si>
    <t>Sk</t>
  </si>
  <si>
    <t>mea</t>
  </si>
  <si>
    <t>meh</t>
  </si>
  <si>
    <t>matf</t>
  </si>
  <si>
    <t>Asfc</t>
  </si>
  <si>
    <t>NewEplsar</t>
  </si>
  <si>
    <t>2AA5B1</t>
  </si>
  <si>
    <t>M1</t>
  </si>
  <si>
    <t>2AA5B2</t>
  </si>
  <si>
    <t>2AA5G1</t>
  </si>
  <si>
    <t>2AA5G2</t>
  </si>
  <si>
    <t>2AA5R1</t>
  </si>
  <si>
    <t>2AA5R2</t>
  </si>
  <si>
    <t>M2</t>
  </si>
  <si>
    <t>2AA4B1</t>
  </si>
  <si>
    <t>2AA4B2</t>
  </si>
  <si>
    <t>2AA4G1</t>
  </si>
  <si>
    <t>2AA4G2</t>
  </si>
  <si>
    <t>2AA4R1</t>
  </si>
  <si>
    <t>2AA4R2</t>
  </si>
  <si>
    <t>2AA6B1</t>
  </si>
  <si>
    <t>daychicks</t>
  </si>
  <si>
    <t>2AA6B2</t>
  </si>
  <si>
    <t>2AA6G1</t>
  </si>
  <si>
    <t>2AA6G2</t>
  </si>
  <si>
    <t>2AA6R1</t>
  </si>
  <si>
    <t>2AA6R2</t>
  </si>
  <si>
    <t>2AA2B1</t>
  </si>
  <si>
    <t>fruit</t>
  </si>
  <si>
    <t>2AA2B2</t>
  </si>
  <si>
    <t>2AA2G2</t>
  </si>
  <si>
    <t>2AA2R2</t>
  </si>
  <si>
    <t>2AA2G1</t>
  </si>
  <si>
    <t>2AA3B1</t>
  </si>
  <si>
    <t>seeds</t>
  </si>
  <si>
    <t>2AA3B2</t>
  </si>
  <si>
    <t>2AA3G1</t>
  </si>
  <si>
    <t>2AA3G2</t>
  </si>
  <si>
    <t>2AA3R1</t>
  </si>
  <si>
    <t>2AA3R2</t>
  </si>
  <si>
    <t>2AA1G1</t>
  </si>
  <si>
    <t>vegetables</t>
  </si>
  <si>
    <t>2AA1G2</t>
  </si>
  <si>
    <t>2AA1R1</t>
  </si>
  <si>
    <t>2AA1R2</t>
  </si>
  <si>
    <t>2AA1B1</t>
  </si>
  <si>
    <t>Table S7. Mean and weighted mean per mechanical property  for each diet.</t>
  </si>
  <si>
    <t>Sdc(Sxp)</t>
  </si>
  <si>
    <t>Sfrax epLsar</t>
  </si>
  <si>
    <t>new epLsar</t>
  </si>
  <si>
    <t>Level</t>
  </si>
  <si>
    <t xml:space="preserve"> - Level</t>
  </si>
  <si>
    <t>Z</t>
  </si>
  <si>
    <t>vegetables (M2)</t>
  </si>
  <si>
    <t>vegetables (M1)</t>
  </si>
  <si>
    <t>BSFL (M2)</t>
  </si>
  <si>
    <t>fruit (M2)</t>
  </si>
  <si>
    <t>daychicks (M2)</t>
  </si>
  <si>
    <t>fruit (M1)</t>
  </si>
  <si>
    <t>crickets (M2)</t>
  </si>
  <si>
    <t>seeds (M2)</t>
  </si>
  <si>
    <t>daychicks (M1)</t>
  </si>
  <si>
    <t>BSFL (M1)</t>
  </si>
  <si>
    <t>crickets (M1)</t>
  </si>
  <si>
    <t>seeds (M1)</t>
  </si>
  <si>
    <t>0.0453*</t>
  </si>
  <si>
    <t>0.0081*</t>
  </si>
  <si>
    <t>0.0358*</t>
  </si>
  <si>
    <t>0.0131*</t>
  </si>
  <si>
    <t>0.0202*</t>
  </si>
  <si>
    <t>0.0216*</t>
  </si>
  <si>
    <t>Table S1. Composition of the supplement powder per diet group in % fresh weight.                                   IU = international unit.</t>
  </si>
  <si>
    <t>maximum</t>
    <phoneticPr fontId="6"/>
  </si>
  <si>
    <t>Dry matter</t>
  </si>
  <si>
    <t>Crude ash</t>
  </si>
  <si>
    <t>Crude fiber</t>
  </si>
  <si>
    <t>Crude lipids</t>
  </si>
  <si>
    <t>Parameter</t>
  </si>
  <si>
    <t>Description (condition)</t>
  </si>
  <si>
    <t>Standard</t>
  </si>
  <si>
    <t>Functional group</t>
  </si>
  <si>
    <t>Unit</t>
  </si>
  <si>
    <t>Closed dale area</t>
  </si>
  <si>
    <t>ISO 25178</t>
  </si>
  <si>
    <t>Area</t>
  </si>
  <si>
    <t>Closed hill area</t>
  </si>
  <si>
    <t>Mean area</t>
  </si>
  <si>
    <t>Motif</t>
  </si>
  <si>
    <t>Developed interfacial area ratio</t>
  </si>
  <si>
    <t>Complexity</t>
  </si>
  <si>
    <t>%</t>
  </si>
  <si>
    <t>no unit</t>
  </si>
  <si>
    <t>SSFA</t>
  </si>
  <si>
    <t>Density</t>
  </si>
  <si>
    <t>µm</t>
  </si>
  <si>
    <t>Density of peaks</t>
  </si>
  <si>
    <t>Mean density of furrows</t>
  </si>
  <si>
    <t>Furrow</t>
  </si>
  <si>
    <t>Texture direction</t>
  </si>
  <si>
    <t>Direction</t>
  </si>
  <si>
    <t>–</t>
  </si>
  <si>
    <t xml:space="preserve">no unit </t>
  </si>
  <si>
    <t>First direction</t>
  </si>
  <si>
    <t>Second direction</t>
  </si>
  <si>
    <t>Third direction</t>
  </si>
  <si>
    <t>Texture isotropy</t>
  </si>
  <si>
    <t>Isotropy</t>
  </si>
  <si>
    <t>Ten-point height</t>
  </si>
  <si>
    <t>Height</t>
  </si>
  <si>
    <t>Five-point peak height</t>
  </si>
  <si>
    <t>Five-point valley height</t>
  </si>
  <si>
    <t>Arithmetic mean height or mean surface roughness</t>
  </si>
  <si>
    <t>Kurtosis of the height distribution</t>
  </si>
  <si>
    <t>Maximum peak height, height between highest peak and mean plane</t>
  </si>
  <si>
    <t>Standard deviation of the height distribution, or RMS surface roughness</t>
  </si>
  <si>
    <t>Skewness of the height distribution</t>
  </si>
  <si>
    <t>Maximum pit height, depth between the mean plane and the deepest valley</t>
  </si>
  <si>
    <t>Maximum height, height between the highest peak and the deepest valley</t>
  </si>
  <si>
    <t>Distance between the highest and lowest level of the core surface</t>
  </si>
  <si>
    <t>Mean height</t>
  </si>
  <si>
    <t>madf</t>
  </si>
  <si>
    <t>Maximum depth of furrows</t>
  </si>
  <si>
    <t>Mean depth of furrows</t>
  </si>
  <si>
    <t>Arithmetic mean peak curvature</t>
  </si>
  <si>
    <t>Peak sharpness</t>
  </si>
  <si>
    <t>1/µm</t>
  </si>
  <si>
    <t>Plateau size</t>
  </si>
  <si>
    <t>Areal material ration, bearing area at given height (c= 1 µm under the highest peak)</t>
  </si>
  <si>
    <t>Root mean square gradient</t>
  </si>
  <si>
    <t>Slope</t>
  </si>
  <si>
    <t>Closed dale volume</t>
  </si>
  <si>
    <t>Volume</t>
  </si>
  <si>
    <t>Closed hill volume</t>
  </si>
  <si>
    <r>
      <t>µm</t>
    </r>
    <r>
      <rPr>
        <vertAlign val="superscript"/>
        <sz val="11"/>
        <color rgb="FF000000"/>
        <rFont val="Calibri"/>
        <family val="2"/>
        <scheme val="minor"/>
      </rPr>
      <t xml:space="preserve"> 2</t>
    </r>
  </si>
  <si>
    <r>
      <t>Auto-correlation length (</t>
    </r>
    <r>
      <rPr>
        <i/>
        <sz val="11"/>
        <color rgb="FF000000"/>
        <rFont val="Calibri"/>
        <family val="2"/>
        <scheme val="minor"/>
      </rPr>
      <t xml:space="preserve">s </t>
    </r>
    <r>
      <rPr>
        <sz val="11"/>
        <color rgb="FF000000"/>
        <rFont val="Calibri"/>
        <family val="2"/>
        <scheme val="minor"/>
      </rPr>
      <t>= 0.2)</t>
    </r>
  </si>
  <si>
    <r>
      <t>1/ µm</t>
    </r>
    <r>
      <rPr>
        <vertAlign val="superscript"/>
        <sz val="11"/>
        <color rgb="FF000000"/>
        <rFont val="Calibri"/>
        <family val="2"/>
        <scheme val="minor"/>
      </rPr>
      <t xml:space="preserve"> 2</t>
    </r>
  </si>
  <si>
    <r>
      <t>cm/cm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</si>
  <si>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Texture aspect ratio (</t>
    </r>
    <r>
      <rPr>
        <i/>
        <sz val="11"/>
        <color rgb="FF000000"/>
        <rFont val="Calibri"/>
        <family val="2"/>
        <scheme val="minor"/>
      </rPr>
      <t xml:space="preserve">s </t>
    </r>
    <r>
      <rPr>
        <sz val="11"/>
        <color rgb="FF000000"/>
        <rFont val="Calibri"/>
        <family val="2"/>
        <scheme val="minor"/>
      </rPr>
      <t>= 0.2)</t>
    </r>
  </si>
  <si>
    <r>
      <t>S5</t>
    </r>
    <r>
      <rPr>
        <sz val="11"/>
        <color rgb="FF000000"/>
        <rFont val="Calibri"/>
        <family val="2"/>
        <scheme val="minor"/>
      </rPr>
      <t>v</t>
    </r>
  </si>
  <si>
    <r>
      <t xml:space="preserve">Peak extreme height difference between </t>
    </r>
    <r>
      <rPr>
        <i/>
        <sz val="11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 xml:space="preserve"> = 50% and</t>
    </r>
    <r>
      <rPr>
        <i/>
        <sz val="11"/>
        <color rgb="FF000000"/>
        <rFont val="Calibri"/>
        <family val="2"/>
        <scheme val="minor"/>
      </rPr>
      <t xml:space="preserve"> q</t>
    </r>
    <r>
      <rPr>
        <sz val="11"/>
        <color rgb="FF000000"/>
        <rFont val="Calibri"/>
        <family val="2"/>
        <scheme val="minor"/>
      </rPr>
      <t xml:space="preserve"> = 97.5%</t>
    </r>
  </si>
  <si>
    <r>
      <t>Inverse areal material ratio (</t>
    </r>
    <r>
      <rPr>
        <i/>
        <sz val="11"/>
        <color rgb="FF000000"/>
        <rFont val="Calibri"/>
        <family val="2"/>
        <scheme val="minor"/>
      </rPr>
      <t xml:space="preserve">p </t>
    </r>
    <r>
      <rPr>
        <sz val="11"/>
        <color rgb="FF000000"/>
        <rFont val="Calibri"/>
        <family val="2"/>
        <scheme val="minor"/>
      </rPr>
      <t>= 10%)</t>
    </r>
  </si>
  <si>
    <r>
      <t>µm</t>
    </r>
    <r>
      <rPr>
        <vertAlign val="superscript"/>
        <sz val="11"/>
        <color rgb="FF000000"/>
        <rFont val="Calibri"/>
        <family val="2"/>
        <scheme val="minor"/>
      </rPr>
      <t xml:space="preserve"> 3</t>
    </r>
  </si>
  <si>
    <r>
      <t>Material volume at a given material ratio (</t>
    </r>
    <r>
      <rPr>
        <i/>
        <sz val="11"/>
        <color rgb="FF000000"/>
        <rFont val="Calibri"/>
        <family val="2"/>
        <scheme val="minor"/>
      </rPr>
      <t xml:space="preserve">p </t>
    </r>
    <r>
      <rPr>
        <sz val="11"/>
        <color rgb="FF000000"/>
        <rFont val="Calibri"/>
        <family val="2"/>
        <scheme val="minor"/>
      </rPr>
      <t>= 10%)</t>
    </r>
  </si>
  <si>
    <r>
      <t>µm</t>
    </r>
    <r>
      <rPr>
        <vertAlign val="superscript"/>
        <sz val="11"/>
        <color rgb="FF000000"/>
        <rFont val="Calibri"/>
        <family val="2"/>
        <scheme val="minor"/>
      </rPr>
      <t xml:space="preserve"> 3</t>
    </r>
    <r>
      <rPr>
        <sz val="11"/>
        <color rgb="FF000000"/>
        <rFont val="Calibri"/>
        <family val="2"/>
        <scheme val="minor"/>
      </rPr>
      <t>/µm</t>
    </r>
    <r>
      <rPr>
        <vertAlign val="superscript"/>
        <sz val="11"/>
        <color rgb="FF000000"/>
        <rFont val="Calibri"/>
        <family val="2"/>
        <scheme val="minor"/>
      </rPr>
      <t xml:space="preserve"> 2</t>
    </r>
    <r>
      <rPr>
        <sz val="11"/>
        <color rgb="FF000000"/>
        <rFont val="Calibri"/>
        <family val="2"/>
        <scheme val="minor"/>
      </rPr>
      <t xml:space="preserve"> </t>
    </r>
  </si>
  <si>
    <r>
      <t>Material volume of the core at given material ratio (</t>
    </r>
    <r>
      <rPr>
        <i/>
        <sz val="11"/>
        <color rgb="FF000000"/>
        <rFont val="Calibri"/>
        <family val="2"/>
        <scheme val="minor"/>
      </rPr>
      <t xml:space="preserve">p </t>
    </r>
    <r>
      <rPr>
        <sz val="11"/>
        <color rgb="FF000000"/>
        <rFont val="Calibri"/>
        <family val="2"/>
        <scheme val="minor"/>
      </rPr>
      <t xml:space="preserve">= 10%, </t>
    </r>
    <r>
      <rPr>
        <i/>
        <sz val="11"/>
        <color rgb="FF000000"/>
        <rFont val="Calibri"/>
        <family val="2"/>
        <scheme val="minor"/>
      </rPr>
      <t xml:space="preserve">q </t>
    </r>
    <r>
      <rPr>
        <sz val="11"/>
        <color rgb="FF000000"/>
        <rFont val="Calibri"/>
        <family val="2"/>
        <scheme val="minor"/>
      </rPr>
      <t>= 80%)</t>
    </r>
  </si>
  <si>
    <r>
      <t>Void volume at a given material ratio (</t>
    </r>
    <r>
      <rPr>
        <i/>
        <sz val="11"/>
        <color rgb="FF000000"/>
        <rFont val="Calibri"/>
        <family val="2"/>
        <scheme val="minor"/>
      </rPr>
      <t xml:space="preserve">p </t>
    </r>
    <r>
      <rPr>
        <sz val="11"/>
        <color rgb="FF000000"/>
        <rFont val="Calibri"/>
        <family val="2"/>
        <scheme val="minor"/>
      </rPr>
      <t>= 10%)</t>
    </r>
  </si>
  <si>
    <r>
      <t>Void volume of the core (</t>
    </r>
    <r>
      <rPr>
        <i/>
        <sz val="11"/>
        <color rgb="FF000000"/>
        <rFont val="Calibri"/>
        <family val="2"/>
        <scheme val="minor"/>
      </rPr>
      <t xml:space="preserve">p </t>
    </r>
    <r>
      <rPr>
        <sz val="11"/>
        <color rgb="FF000000"/>
        <rFont val="Calibri"/>
        <family val="2"/>
        <scheme val="minor"/>
      </rPr>
      <t xml:space="preserve">= 10%, </t>
    </r>
    <r>
      <rPr>
        <i/>
        <sz val="11"/>
        <color rgb="FF000000"/>
        <rFont val="Calibri"/>
        <family val="2"/>
        <scheme val="minor"/>
      </rPr>
      <t xml:space="preserve">q </t>
    </r>
    <r>
      <rPr>
        <sz val="11"/>
        <color rgb="FF000000"/>
        <rFont val="Calibri"/>
        <family val="2"/>
        <scheme val="minor"/>
      </rPr>
      <t>= 80%)</t>
    </r>
  </si>
  <si>
    <r>
      <t>Void volume of the valley at a given material ratio (</t>
    </r>
    <r>
      <rPr>
        <i/>
        <sz val="11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 xml:space="preserve"> = 80%)</t>
    </r>
  </si>
  <si>
    <t>Area-scale fractal complexity</t>
  </si>
  <si>
    <t>Heterogeneity of complexity</t>
  </si>
  <si>
    <t>Hasfc 9</t>
  </si>
  <si>
    <t>HAsfc9</t>
  </si>
  <si>
    <t>"new epLsar"</t>
  </si>
  <si>
    <t>"Sfrax epLsar"</t>
  </si>
  <si>
    <t>Anisotropy (implemented in MountainsMap v.9)</t>
  </si>
  <si>
    <t>Anisotropy (implemented in MountainsMap v.9, more similar to Sfrax eplsar)</t>
  </si>
  <si>
    <r>
      <t xml:space="preserve">Sdc </t>
    </r>
    <r>
      <rPr>
        <sz val="11"/>
        <color rgb="FF000000"/>
        <rFont val="Calibri"/>
        <family val="2"/>
        <scheme val="minor"/>
      </rPr>
      <t xml:space="preserve">(former </t>
    </r>
    <r>
      <rPr>
        <i/>
        <sz val="11"/>
        <color rgb="FF000000"/>
        <rFont val="Calibri"/>
        <family val="2"/>
        <scheme val="minor"/>
      </rPr>
      <t>Sxp</t>
    </r>
    <r>
      <rPr>
        <sz val="11"/>
        <color rgb="FF000000"/>
        <rFont val="Calibri"/>
        <family val="2"/>
        <scheme val="minor"/>
      </rPr>
      <t>)</t>
    </r>
    <r>
      <rPr>
        <i/>
        <sz val="11"/>
        <color rgb="FF000000"/>
        <rFont val="Calibri"/>
        <family val="2"/>
        <scheme val="minor"/>
      </rPr>
      <t xml:space="preserve"> </t>
    </r>
  </si>
  <si>
    <t>Phosphorus</t>
  </si>
  <si>
    <t>Sodium</t>
  </si>
  <si>
    <t>Chlorine</t>
  </si>
  <si>
    <t>Fluorine</t>
  </si>
  <si>
    <t>Cobalamine (B12)</t>
  </si>
  <si>
    <t>Yellow shaded cells show mean values derived from linear regression equations:</t>
  </si>
  <si>
    <t>Table S8. Correlations between mechanical properteis and dental microwear texture paraemters for the M1. Significant correlations are highlighted in green.</t>
  </si>
  <si>
    <t>Table S9. Correlations between mechanical properteis and dental microwear texture paraemters for the M2. Significant correlations are highlighted in green.</t>
  </si>
  <si>
    <t xml:space="preserve">crickets </t>
  </si>
  <si>
    <t>gizzard</t>
  </si>
  <si>
    <t>cricket gizzard</t>
  </si>
  <si>
    <t>cricket head</t>
  </si>
  <si>
    <t>crickets whole</t>
  </si>
  <si>
    <t xml:space="preserve"> true Yield stress [Gpa]</t>
  </si>
  <si>
    <t>false Yield stress [Gpa]</t>
  </si>
  <si>
    <t>Young's modulus [Gpa]</t>
  </si>
  <si>
    <t>true Yield stress = 0.000314 + 5.26* false Yield</t>
  </si>
  <si>
    <t>Young's modulus = 0.00499 - 10.22*true Yield stress</t>
  </si>
  <si>
    <t>Hardness = 0.1966 + 1565.00* true Yield stress</t>
  </si>
  <si>
    <t>Spearman ρ</t>
  </si>
  <si>
    <t>Table S6. Descriptive statistics (mean, standard deviation, standard error) for mechanical properties per diet item.</t>
  </si>
  <si>
    <t>Table S11. Dental microwear texture parameter descriptions. Standard and units according to ISO 25178, motif, furrow, texture direction, texture isotropy analysis, and scale-sensitive fractal analysis (SSFA). Functional group has been assigned by the authors for easier reference to similar parameters.</t>
  </si>
  <si>
    <t xml:space="preserve">Table S2. Raw measurement data per diet item with multiple repititions. Young's modulus for daychicks was calculated from the regression equation with true Yield stress: Young's = 0.004499 - 10.22*Yield. </t>
  </si>
  <si>
    <t xml:space="preserve">Yellow shaded cells higlight the missing values that were derived from the equation. </t>
  </si>
  <si>
    <t xml:space="preserve">Table S3. Raw measurement data per diet item with multiple repititions. True Yield stress for daychicks was calculated from the regression equation with false Yield stress: trueYield = -0.000314 + 5.26* false Yield. Green shaded cells highlight true Yield stress. </t>
  </si>
  <si>
    <t>Yellow shaded cells higlight the missing values that were derived from the equation.</t>
  </si>
  <si>
    <t xml:space="preserve">Table S4. Raw measurement data per diet item with multiple repititions. TPA hardness for seeds, cricket heads and cricket gizzards was calculated from the regression equation with true Yield stress: Hardness = 0.1966 + 1565.00* true Yield. </t>
  </si>
  <si>
    <t>mea_projected</t>
  </si>
  <si>
    <t>Hasfc</t>
  </si>
  <si>
    <t>Table S5. Median paraemter values per individual for each analysed DMTA parameter.</t>
  </si>
  <si>
    <t>significant</t>
  </si>
  <si>
    <t>Table S10. Heteroscedastic pair-wise comparision test using the Wilxocon method. Significant differences are highlighted in red (p ≤ 0.05) and orange (p ≤ 0.01). P-values were corrected for multiple comparison using the Benjamini-Hochberg procedure with an accepted false discovery rate (FDR) of 0.25.</t>
  </si>
  <si>
    <t>rank</t>
  </si>
  <si>
    <t>crit. p-value</t>
  </si>
  <si>
    <t>raw p-value</t>
  </si>
  <si>
    <t>asfc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</si>
</sst>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1"/>
      <name val="Calibri"/>
      <family val="2"/>
      <scheme val="minor"/>
    </font>
    <font>
      <b/>
      <sz val="11"/>
      <name val="Calibri"/>
      <family val="3"/>
      <charset val="128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03246"/>
      <name val="Calibri"/>
      <family val="2"/>
      <scheme val="minor"/>
    </font>
    <font>
      <sz val="9"/>
      <color rgb="FFE57406"/>
      <name val="Calibri"/>
      <family val="2"/>
      <scheme val="minor"/>
    </font>
    <font>
      <i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0" fillId="2" borderId="0" xfId="0" applyFill="1"/>
    <xf numFmtId="164" fontId="0" fillId="0" borderId="0" xfId="0" applyNumberFormat="1"/>
    <xf numFmtId="0" fontId="0" fillId="3" borderId="0" xfId="0" applyFill="1"/>
    <xf numFmtId="0" fontId="1" fillId="3" borderId="0" xfId="0" applyFont="1" applyFill="1"/>
    <xf numFmtId="164" fontId="0" fillId="3" borderId="0" xfId="0" applyNumberForma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0" xfId="0" applyFill="1"/>
    <xf numFmtId="0" fontId="0" fillId="0" borderId="0" xfId="0" applyFill="1" applyBorder="1"/>
    <xf numFmtId="0" fontId="0" fillId="4" borderId="0" xfId="0" applyFill="1"/>
    <xf numFmtId="0" fontId="1" fillId="4" borderId="7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/>
    <xf numFmtId="0" fontId="1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164" fontId="1" fillId="3" borderId="0" xfId="0" applyNumberFormat="1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7" fillId="0" borderId="1" xfId="0" applyFont="1" applyBorder="1"/>
    <xf numFmtId="0" fontId="8" fillId="0" borderId="0" xfId="0" applyFont="1"/>
    <xf numFmtId="164" fontId="1" fillId="0" borderId="0" xfId="0" applyNumberFormat="1" applyFont="1" applyFill="1"/>
    <xf numFmtId="0" fontId="0" fillId="3" borderId="0" xfId="0" applyFont="1" applyFill="1"/>
    <xf numFmtId="0" fontId="0" fillId="2" borderId="0" xfId="0" applyFont="1" applyFill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" fillId="2" borderId="0" xfId="0" applyFont="1" applyFill="1" applyAlignment="1">
      <alignment vertical="top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7" xfId="0" applyFont="1" applyFill="1" applyBorder="1" applyAlignment="1">
      <alignment wrapText="1"/>
    </xf>
    <xf numFmtId="164" fontId="0" fillId="0" borderId="0" xfId="0" applyNumberFormat="1" applyFill="1"/>
    <xf numFmtId="0" fontId="1" fillId="2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/>
    <xf numFmtId="164" fontId="0" fillId="0" borderId="0" xfId="0" applyNumberFormat="1" applyBorder="1"/>
    <xf numFmtId="0" fontId="0" fillId="0" borderId="1" xfId="0" applyFont="1" applyBorder="1"/>
    <xf numFmtId="164" fontId="0" fillId="0" borderId="0" xfId="0" applyNumberFormat="1" applyFont="1"/>
    <xf numFmtId="164" fontId="0" fillId="3" borderId="0" xfId="0" applyNumberFormat="1" applyFont="1" applyFill="1"/>
    <xf numFmtId="0" fontId="1" fillId="0" borderId="0" xfId="0" applyFont="1" applyFill="1"/>
    <xf numFmtId="0" fontId="0" fillId="0" borderId="6" xfId="0" applyFont="1" applyBorder="1"/>
    <xf numFmtId="0" fontId="0" fillId="0" borderId="0" xfId="0" applyFont="1" applyAlignment="1">
      <alignment wrapText="1"/>
    </xf>
    <xf numFmtId="0" fontId="0" fillId="0" borderId="5" xfId="0" applyFont="1" applyBorder="1"/>
    <xf numFmtId="0" fontId="0" fillId="0" borderId="3" xfId="0" applyFont="1" applyBorder="1"/>
    <xf numFmtId="0" fontId="0" fillId="0" borderId="2" xfId="0" applyFont="1" applyBorder="1"/>
    <xf numFmtId="0" fontId="1" fillId="2" borderId="0" xfId="0" applyFont="1" applyFill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10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activeCell="I1" sqref="I1"/>
    </sheetView>
  </sheetViews>
  <sheetFormatPr defaultColWidth="8.77734375" defaultRowHeight="14.4"/>
  <cols>
    <col min="1" max="1" width="15.109375" bestFit="1" customWidth="1"/>
    <col min="3" max="3" width="10.109375" customWidth="1"/>
    <col min="8" max="8" width="10.109375" customWidth="1"/>
  </cols>
  <sheetData>
    <row r="1" spans="1:8" ht="30.45" customHeight="1">
      <c r="A1" s="80" t="s">
        <v>248</v>
      </c>
      <c r="B1" s="80"/>
      <c r="C1" s="80"/>
      <c r="D1" s="80"/>
      <c r="E1" s="80"/>
      <c r="F1" s="80"/>
      <c r="G1" s="80"/>
      <c r="H1" s="80"/>
    </row>
    <row r="2" spans="1:8" ht="28.8">
      <c r="A2" s="29"/>
      <c r="B2" s="30" t="s">
        <v>130</v>
      </c>
      <c r="C2" s="30" t="s">
        <v>123</v>
      </c>
      <c r="D2" s="30" t="s">
        <v>125</v>
      </c>
      <c r="E2" s="30" t="s">
        <v>127</v>
      </c>
      <c r="F2" s="30" t="s">
        <v>66</v>
      </c>
      <c r="G2" s="30" t="s">
        <v>128</v>
      </c>
      <c r="H2" s="30" t="s">
        <v>129</v>
      </c>
    </row>
    <row r="3" spans="1:8">
      <c r="A3" s="31" t="s">
        <v>250</v>
      </c>
      <c r="B3" s="32" t="s">
        <v>131</v>
      </c>
      <c r="C3" s="32">
        <v>927</v>
      </c>
      <c r="D3" s="32">
        <v>944</v>
      </c>
      <c r="E3" s="32">
        <v>934</v>
      </c>
      <c r="F3" s="32">
        <v>906</v>
      </c>
      <c r="G3" s="32">
        <v>930</v>
      </c>
      <c r="H3" s="32">
        <v>904</v>
      </c>
    </row>
    <row r="4" spans="1:8">
      <c r="A4" s="29" t="s">
        <v>251</v>
      </c>
      <c r="B4" s="33" t="s">
        <v>131</v>
      </c>
      <c r="C4" s="33">
        <v>172</v>
      </c>
      <c r="D4" s="33">
        <v>432</v>
      </c>
      <c r="E4" s="33">
        <v>275</v>
      </c>
      <c r="F4" s="33">
        <v>61</v>
      </c>
      <c r="G4" s="33">
        <v>266</v>
      </c>
      <c r="H4" s="33">
        <v>8.1</v>
      </c>
    </row>
    <row r="5" spans="1:8">
      <c r="A5" s="31" t="s">
        <v>252</v>
      </c>
      <c r="B5" s="32" t="s">
        <v>131</v>
      </c>
      <c r="C5" s="32">
        <v>0.1</v>
      </c>
      <c r="D5" s="32">
        <v>0.2</v>
      </c>
      <c r="E5" s="32">
        <v>0.2</v>
      </c>
      <c r="F5" s="32">
        <v>0.2</v>
      </c>
      <c r="G5" s="32">
        <v>0.2</v>
      </c>
      <c r="H5" s="32">
        <v>0.2</v>
      </c>
    </row>
    <row r="6" spans="1:8">
      <c r="A6" s="29" t="s">
        <v>132</v>
      </c>
      <c r="B6" s="33" t="s">
        <v>131</v>
      </c>
      <c r="C6" s="33">
        <v>0.6</v>
      </c>
      <c r="D6" s="33">
        <v>1.2</v>
      </c>
      <c r="E6" s="33">
        <v>0.9</v>
      </c>
      <c r="F6" s="33">
        <v>1</v>
      </c>
      <c r="G6" s="33">
        <v>1</v>
      </c>
      <c r="H6" s="33">
        <v>1</v>
      </c>
    </row>
    <row r="7" spans="1:8">
      <c r="A7" s="31" t="s">
        <v>133</v>
      </c>
      <c r="B7" s="32" t="s">
        <v>131</v>
      </c>
      <c r="C7" s="32">
        <v>0.3</v>
      </c>
      <c r="D7" s="32">
        <v>0.4</v>
      </c>
      <c r="E7" s="32">
        <v>0.3</v>
      </c>
      <c r="F7" s="32">
        <v>0.3</v>
      </c>
      <c r="G7" s="32">
        <v>0.3</v>
      </c>
      <c r="H7" s="32">
        <v>0.3</v>
      </c>
    </row>
    <row r="8" spans="1:8">
      <c r="A8" s="29" t="s">
        <v>253</v>
      </c>
      <c r="B8" s="33" t="s">
        <v>131</v>
      </c>
      <c r="C8" s="33">
        <v>0.2</v>
      </c>
      <c r="D8" s="33">
        <v>0.4</v>
      </c>
      <c r="E8" s="33">
        <v>0.3</v>
      </c>
      <c r="F8" s="33">
        <v>0.4</v>
      </c>
      <c r="G8" s="33">
        <v>0.4</v>
      </c>
      <c r="H8" s="33">
        <v>0.4</v>
      </c>
    </row>
    <row r="9" spans="1:8">
      <c r="A9" s="31" t="s">
        <v>134</v>
      </c>
      <c r="B9" s="32" t="s">
        <v>131</v>
      </c>
      <c r="C9" s="32">
        <v>50.7</v>
      </c>
      <c r="D9" s="32">
        <v>101</v>
      </c>
      <c r="E9" s="32">
        <v>76.400000000000006</v>
      </c>
      <c r="F9" s="32">
        <v>0</v>
      </c>
      <c r="G9" s="32">
        <v>101</v>
      </c>
      <c r="H9" s="32">
        <v>0</v>
      </c>
    </row>
    <row r="10" spans="1:8">
      <c r="A10" s="29" t="s">
        <v>334</v>
      </c>
      <c r="B10" s="33" t="s">
        <v>131</v>
      </c>
      <c r="C10" s="33">
        <v>20</v>
      </c>
      <c r="D10" s="33">
        <v>55</v>
      </c>
      <c r="E10" s="33">
        <v>10.8</v>
      </c>
      <c r="F10" s="33">
        <v>0</v>
      </c>
      <c r="G10" s="33">
        <v>0</v>
      </c>
      <c r="H10" s="33">
        <v>0</v>
      </c>
    </row>
    <row r="11" spans="1:8">
      <c r="A11" s="31" t="s">
        <v>135</v>
      </c>
      <c r="B11" s="32" t="s">
        <v>131</v>
      </c>
      <c r="C11" s="32">
        <v>0.9</v>
      </c>
      <c r="D11" s="32">
        <v>5.3</v>
      </c>
      <c r="E11" s="32">
        <v>5</v>
      </c>
      <c r="F11" s="32">
        <v>0</v>
      </c>
      <c r="G11" s="32">
        <v>10.4</v>
      </c>
      <c r="H11" s="32">
        <v>6</v>
      </c>
    </row>
    <row r="12" spans="1:8">
      <c r="A12" s="29" t="s">
        <v>335</v>
      </c>
      <c r="B12" s="33" t="s">
        <v>131</v>
      </c>
      <c r="C12" s="33">
        <v>0.1</v>
      </c>
      <c r="D12" s="33">
        <v>10.199999999999999</v>
      </c>
      <c r="E12" s="33">
        <v>10</v>
      </c>
      <c r="F12" s="33">
        <v>20</v>
      </c>
      <c r="G12" s="33">
        <v>4</v>
      </c>
      <c r="H12" s="33">
        <v>2.4</v>
      </c>
    </row>
    <row r="13" spans="1:8">
      <c r="A13" s="31" t="s">
        <v>136</v>
      </c>
      <c r="B13" s="32" t="s">
        <v>131</v>
      </c>
      <c r="C13" s="32">
        <v>0</v>
      </c>
      <c r="D13" s="32">
        <v>13.3</v>
      </c>
      <c r="E13" s="32">
        <v>13</v>
      </c>
      <c r="F13" s="32">
        <v>0</v>
      </c>
      <c r="G13" s="32">
        <v>0.2</v>
      </c>
      <c r="H13" s="32">
        <v>0.1</v>
      </c>
    </row>
    <row r="14" spans="1:8">
      <c r="A14" s="29" t="s">
        <v>336</v>
      </c>
      <c r="B14" s="33" t="s">
        <v>131</v>
      </c>
      <c r="C14" s="33">
        <v>18.5</v>
      </c>
      <c r="D14" s="33">
        <v>6.6</v>
      </c>
      <c r="E14" s="33">
        <v>5.3</v>
      </c>
      <c r="F14" s="33">
        <v>20</v>
      </c>
      <c r="G14" s="33">
        <v>4</v>
      </c>
      <c r="H14" s="33">
        <v>4</v>
      </c>
    </row>
    <row r="15" spans="1:8">
      <c r="A15" s="31" t="s">
        <v>138</v>
      </c>
      <c r="B15" s="32" t="s">
        <v>137</v>
      </c>
      <c r="C15" s="32">
        <v>50</v>
      </c>
      <c r="D15" s="32">
        <v>100</v>
      </c>
      <c r="E15" s="32">
        <v>10</v>
      </c>
      <c r="F15" s="32">
        <v>50</v>
      </c>
      <c r="G15" s="32">
        <v>0</v>
      </c>
      <c r="H15" s="32">
        <v>50</v>
      </c>
    </row>
    <row r="16" spans="1:8">
      <c r="A16" s="29" t="s">
        <v>337</v>
      </c>
      <c r="B16" s="33" t="s">
        <v>137</v>
      </c>
      <c r="C16" s="33">
        <v>39</v>
      </c>
      <c r="D16" s="33">
        <v>66</v>
      </c>
      <c r="E16" s="33"/>
      <c r="F16" s="33">
        <v>1</v>
      </c>
      <c r="G16" s="33">
        <v>1</v>
      </c>
      <c r="H16" s="33">
        <v>1</v>
      </c>
    </row>
    <row r="17" spans="1:8">
      <c r="A17" s="31" t="s">
        <v>139</v>
      </c>
      <c r="B17" s="32" t="s">
        <v>137</v>
      </c>
      <c r="C17" s="32">
        <v>2</v>
      </c>
      <c r="D17" s="32">
        <v>2</v>
      </c>
      <c r="E17" s="32">
        <v>2</v>
      </c>
      <c r="F17" s="32">
        <v>2</v>
      </c>
      <c r="G17" s="32">
        <v>2</v>
      </c>
      <c r="H17" s="32">
        <v>2</v>
      </c>
    </row>
    <row r="18" spans="1:8">
      <c r="A18" s="29" t="s">
        <v>140</v>
      </c>
      <c r="B18" s="33" t="s">
        <v>137</v>
      </c>
      <c r="C18" s="33">
        <v>367</v>
      </c>
      <c r="D18" s="33">
        <v>812</v>
      </c>
      <c r="E18" s="33">
        <v>43</v>
      </c>
      <c r="F18" s="33">
        <v>43</v>
      </c>
      <c r="G18" s="33">
        <v>42</v>
      </c>
      <c r="H18" s="33">
        <v>43</v>
      </c>
    </row>
    <row r="19" spans="1:8">
      <c r="A19" s="31" t="s">
        <v>141</v>
      </c>
      <c r="B19" s="32" t="s">
        <v>137</v>
      </c>
      <c r="C19" s="32">
        <v>202</v>
      </c>
      <c r="D19" s="32">
        <v>302</v>
      </c>
      <c r="E19" s="32">
        <v>0</v>
      </c>
      <c r="F19" s="32">
        <v>0</v>
      </c>
      <c r="G19" s="32">
        <v>52</v>
      </c>
      <c r="H19" s="32">
        <v>156</v>
      </c>
    </row>
    <row r="20" spans="1:8">
      <c r="A20" s="29" t="s">
        <v>142</v>
      </c>
      <c r="B20" s="33" t="s">
        <v>137</v>
      </c>
      <c r="C20" s="33">
        <v>5</v>
      </c>
      <c r="D20" s="33">
        <v>5</v>
      </c>
      <c r="E20" s="33">
        <v>2.5</v>
      </c>
      <c r="F20" s="33">
        <v>3</v>
      </c>
      <c r="G20" s="33">
        <v>2</v>
      </c>
      <c r="H20" s="33">
        <v>2</v>
      </c>
    </row>
    <row r="21" spans="1:8">
      <c r="A21" s="31" t="s">
        <v>143</v>
      </c>
      <c r="B21" s="32" t="s">
        <v>137</v>
      </c>
      <c r="C21" s="32">
        <v>156</v>
      </c>
      <c r="D21" s="32">
        <v>208</v>
      </c>
      <c r="E21" s="32">
        <v>0.1</v>
      </c>
      <c r="F21" s="32">
        <v>156</v>
      </c>
      <c r="G21" s="32">
        <v>0.15</v>
      </c>
      <c r="H21" s="32">
        <v>0.2</v>
      </c>
    </row>
    <row r="22" spans="1:8">
      <c r="A22" s="29" t="s">
        <v>144</v>
      </c>
      <c r="B22" s="33" t="s">
        <v>131</v>
      </c>
      <c r="C22" s="33">
        <v>59.9</v>
      </c>
      <c r="D22" s="33">
        <v>10.3</v>
      </c>
      <c r="E22" s="33">
        <v>20.5</v>
      </c>
      <c r="F22" s="33">
        <v>0</v>
      </c>
      <c r="G22" s="33">
        <v>0</v>
      </c>
      <c r="H22" s="33">
        <v>0</v>
      </c>
    </row>
    <row r="23" spans="1:8">
      <c r="A23" s="31" t="s">
        <v>145</v>
      </c>
      <c r="B23" s="32" t="s">
        <v>131</v>
      </c>
      <c r="C23" s="32">
        <v>70.3</v>
      </c>
      <c r="D23" s="32">
        <v>50.5</v>
      </c>
      <c r="E23" s="32">
        <v>40.1</v>
      </c>
      <c r="F23" s="32">
        <v>0</v>
      </c>
      <c r="G23" s="32">
        <v>0</v>
      </c>
      <c r="H23" s="32">
        <v>0</v>
      </c>
    </row>
    <row r="24" spans="1:8">
      <c r="A24" s="29" t="s">
        <v>146</v>
      </c>
      <c r="B24" s="33" t="s">
        <v>147</v>
      </c>
      <c r="C24" s="33">
        <v>0</v>
      </c>
      <c r="D24" s="33">
        <v>0</v>
      </c>
      <c r="E24" s="33">
        <v>25000</v>
      </c>
      <c r="F24" s="33">
        <v>26000</v>
      </c>
      <c r="G24" s="33">
        <v>26000</v>
      </c>
      <c r="H24" s="33">
        <v>26000</v>
      </c>
    </row>
    <row r="25" spans="1:8">
      <c r="A25" s="31" t="s">
        <v>148</v>
      </c>
      <c r="B25" s="32" t="s">
        <v>147</v>
      </c>
      <c r="C25" s="32">
        <v>20000</v>
      </c>
      <c r="D25" s="32">
        <v>20000</v>
      </c>
      <c r="E25" s="32">
        <v>12000</v>
      </c>
      <c r="F25" s="32">
        <v>12000</v>
      </c>
      <c r="G25" s="32">
        <v>12000</v>
      </c>
      <c r="H25" s="32">
        <v>12000</v>
      </c>
    </row>
    <row r="26" spans="1:8">
      <c r="A26" s="29" t="s">
        <v>149</v>
      </c>
      <c r="B26" s="33" t="s">
        <v>147</v>
      </c>
      <c r="C26" s="33">
        <v>70</v>
      </c>
      <c r="D26" s="33">
        <v>170</v>
      </c>
      <c r="E26" s="33">
        <v>340</v>
      </c>
      <c r="F26" s="33">
        <v>520</v>
      </c>
      <c r="G26" s="33">
        <v>520</v>
      </c>
      <c r="H26" s="33">
        <v>370</v>
      </c>
    </row>
    <row r="27" spans="1:8">
      <c r="A27" s="31" t="s">
        <v>150</v>
      </c>
      <c r="B27" s="32" t="s">
        <v>137</v>
      </c>
      <c r="C27" s="32">
        <v>23</v>
      </c>
      <c r="D27" s="32">
        <v>31</v>
      </c>
      <c r="E27" s="32">
        <v>22</v>
      </c>
      <c r="F27" s="32">
        <v>21</v>
      </c>
      <c r="G27" s="32">
        <v>21</v>
      </c>
      <c r="H27" s="32">
        <v>21</v>
      </c>
    </row>
    <row r="28" spans="1:8">
      <c r="A28" s="29" t="s">
        <v>151</v>
      </c>
      <c r="B28" s="33" t="s">
        <v>137</v>
      </c>
      <c r="C28" s="33">
        <v>5.2</v>
      </c>
      <c r="D28" s="33">
        <v>5.5</v>
      </c>
      <c r="E28" s="33">
        <v>3.4</v>
      </c>
      <c r="F28" s="33">
        <v>3.5</v>
      </c>
      <c r="G28" s="33">
        <v>3.5</v>
      </c>
      <c r="H28" s="33">
        <v>3.5</v>
      </c>
    </row>
    <row r="29" spans="1:8">
      <c r="A29" s="31" t="s">
        <v>152</v>
      </c>
      <c r="B29" s="32" t="s">
        <v>137</v>
      </c>
      <c r="C29" s="32">
        <v>13025</v>
      </c>
      <c r="D29" s="32">
        <v>12593</v>
      </c>
      <c r="E29" s="32">
        <v>1090</v>
      </c>
      <c r="F29" s="32">
        <v>1090</v>
      </c>
      <c r="G29" s="32">
        <v>1090</v>
      </c>
      <c r="H29" s="32">
        <v>1090</v>
      </c>
    </row>
    <row r="30" spans="1:8">
      <c r="A30" s="29" t="s">
        <v>153</v>
      </c>
      <c r="B30" s="33" t="s">
        <v>137</v>
      </c>
      <c r="C30" s="33">
        <v>4</v>
      </c>
      <c r="D30" s="33">
        <v>10</v>
      </c>
      <c r="E30" s="33">
        <v>12</v>
      </c>
      <c r="F30" s="33">
        <v>15.8</v>
      </c>
      <c r="G30" s="33">
        <v>15.8</v>
      </c>
      <c r="H30" s="33">
        <v>15.8</v>
      </c>
    </row>
    <row r="31" spans="1:8">
      <c r="A31" s="31" t="s">
        <v>154</v>
      </c>
      <c r="B31" s="32" t="s">
        <v>137</v>
      </c>
      <c r="C31" s="32">
        <v>198</v>
      </c>
      <c r="D31" s="32">
        <v>463</v>
      </c>
      <c r="E31" s="32">
        <v>379</v>
      </c>
      <c r="F31" s="32">
        <v>454</v>
      </c>
      <c r="G31" s="32">
        <v>455</v>
      </c>
      <c r="H31" s="32">
        <v>455</v>
      </c>
    </row>
    <row r="32" spans="1:8">
      <c r="A32" s="29" t="s">
        <v>155</v>
      </c>
      <c r="B32" s="33" t="s">
        <v>137</v>
      </c>
      <c r="C32" s="33">
        <v>77</v>
      </c>
      <c r="D32" s="33">
        <v>188</v>
      </c>
      <c r="E32" s="33">
        <v>154</v>
      </c>
      <c r="F32" s="33">
        <v>187</v>
      </c>
      <c r="G32" s="33">
        <v>187</v>
      </c>
      <c r="H32" s="33">
        <v>187</v>
      </c>
    </row>
    <row r="33" spans="1:8">
      <c r="A33" s="31" t="s">
        <v>156</v>
      </c>
      <c r="B33" s="32" t="s">
        <v>137</v>
      </c>
      <c r="C33" s="32">
        <v>21</v>
      </c>
      <c r="D33" s="32">
        <v>51</v>
      </c>
      <c r="E33" s="32">
        <v>42</v>
      </c>
      <c r="F33" s="32">
        <v>51</v>
      </c>
      <c r="G33" s="32">
        <v>51</v>
      </c>
      <c r="H33" s="32">
        <v>51</v>
      </c>
    </row>
    <row r="34" spans="1:8">
      <c r="A34" s="29" t="s">
        <v>157</v>
      </c>
      <c r="B34" s="33" t="s">
        <v>137</v>
      </c>
      <c r="C34" s="33">
        <v>59</v>
      </c>
      <c r="D34" s="33">
        <v>104</v>
      </c>
      <c r="E34" s="33">
        <v>83</v>
      </c>
      <c r="F34" s="33">
        <v>77</v>
      </c>
      <c r="G34" s="33">
        <v>77</v>
      </c>
      <c r="H34" s="33">
        <v>77</v>
      </c>
    </row>
    <row r="35" spans="1:8">
      <c r="A35" s="31" t="s">
        <v>158</v>
      </c>
      <c r="B35" s="32" t="s">
        <v>137</v>
      </c>
      <c r="C35" s="32">
        <v>11</v>
      </c>
      <c r="D35" s="32">
        <v>28</v>
      </c>
      <c r="E35" s="32">
        <v>76</v>
      </c>
      <c r="F35" s="32">
        <v>77</v>
      </c>
      <c r="G35" s="32">
        <v>77</v>
      </c>
      <c r="H35" s="32">
        <v>77</v>
      </c>
    </row>
    <row r="36" spans="1:8">
      <c r="A36" s="29" t="s">
        <v>338</v>
      </c>
      <c r="B36" s="33" t="s">
        <v>137</v>
      </c>
      <c r="C36" s="33">
        <v>2</v>
      </c>
      <c r="D36" s="33">
        <v>2.2000000000000002</v>
      </c>
      <c r="E36" s="33">
        <v>2.1</v>
      </c>
      <c r="F36" s="33">
        <v>2.2000000000000002</v>
      </c>
      <c r="G36" s="33">
        <v>2.2000000000000002</v>
      </c>
      <c r="H36" s="33">
        <v>2.2000000000000002</v>
      </c>
    </row>
  </sheetData>
  <mergeCells count="1">
    <mergeCell ref="A1:H1"/>
  </mergeCells>
  <phoneticPr fontId="6"/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O68"/>
  <sheetViews>
    <sheetView tabSelected="1" workbookViewId="0">
      <selection activeCell="N1" sqref="N1"/>
    </sheetView>
  </sheetViews>
  <sheetFormatPr defaultRowHeight="14.4"/>
  <cols>
    <col min="1" max="1" width="9.109375" style="44" customWidth="1"/>
    <col min="2" max="2" width="9" style="44" customWidth="1"/>
    <col min="3" max="3" width="8.21875" style="44" bestFit="1" customWidth="1"/>
    <col min="4" max="4" width="9" style="44" bestFit="1" customWidth="1"/>
    <col min="5" max="5" width="4" style="44" customWidth="1"/>
    <col min="6" max="6" width="11.109375" style="44" bestFit="1" customWidth="1"/>
    <col min="7" max="7" width="9.77734375" style="44" bestFit="1" customWidth="1"/>
    <col min="8" max="8" width="8.88671875" style="44"/>
    <col min="9" max="10" width="8.6640625" style="44" bestFit="1" customWidth="1"/>
    <col min="11" max="11" width="9.109375" style="44" bestFit="1" customWidth="1"/>
    <col min="12" max="12" width="9" style="44" bestFit="1" customWidth="1"/>
    <col min="13" max="13" width="3.6640625" style="44" customWidth="1"/>
    <col min="14" max="14" width="11.109375" style="44" bestFit="1" customWidth="1"/>
    <col min="15" max="15" width="9.77734375" style="44" bestFit="1" customWidth="1"/>
    <col min="16" max="16" width="8.88671875" style="44"/>
    <col min="17" max="18" width="8.6640625" style="44" bestFit="1" customWidth="1"/>
    <col min="19" max="19" width="9.109375" style="44" bestFit="1" customWidth="1"/>
    <col min="20" max="20" width="9" style="44" bestFit="1" customWidth="1"/>
    <col min="21" max="21" width="3.77734375" style="44" customWidth="1"/>
    <col min="22" max="22" width="11.109375" style="44" bestFit="1" customWidth="1"/>
    <col min="23" max="23" width="9.77734375" style="44" bestFit="1" customWidth="1"/>
    <col min="24" max="24" width="8.88671875" style="44"/>
    <col min="25" max="26" width="8.6640625" style="44" bestFit="1" customWidth="1"/>
    <col min="27" max="27" width="9.109375" style="44" bestFit="1" customWidth="1"/>
    <col min="28" max="28" width="9" style="44" bestFit="1" customWidth="1"/>
    <col min="29" max="29" width="4" style="44" customWidth="1"/>
    <col min="30" max="30" width="11.109375" style="44" bestFit="1" customWidth="1"/>
    <col min="31" max="31" width="9.77734375" style="44" bestFit="1" customWidth="1"/>
    <col min="32" max="32" width="8.88671875" style="44"/>
    <col min="33" max="34" width="8.6640625" style="44" bestFit="1" customWidth="1"/>
    <col min="35" max="35" width="9.109375" style="44" bestFit="1" customWidth="1"/>
    <col min="36" max="36" width="9" style="44" bestFit="1" customWidth="1"/>
    <col min="37" max="37" width="4.21875" style="44" customWidth="1"/>
    <col min="38" max="38" width="11.109375" style="44" bestFit="1" customWidth="1"/>
    <col min="39" max="39" width="9.77734375" style="44" bestFit="1" customWidth="1"/>
    <col min="40" max="40" width="8.88671875" style="44"/>
    <col min="41" max="42" width="8.6640625" style="44" bestFit="1" customWidth="1"/>
    <col min="43" max="43" width="9.109375" style="44" bestFit="1" customWidth="1"/>
    <col min="44" max="44" width="9" style="44" bestFit="1" customWidth="1"/>
    <col min="45" max="45" width="3.77734375" style="44" customWidth="1"/>
    <col min="46" max="46" width="11.109375" style="44" bestFit="1" customWidth="1"/>
    <col min="47" max="47" width="9.77734375" style="44" bestFit="1" customWidth="1"/>
    <col min="48" max="48" width="8.88671875" style="44"/>
    <col min="49" max="50" width="8.6640625" style="44" bestFit="1" customWidth="1"/>
    <col min="51" max="51" width="7.88671875" style="44" bestFit="1" customWidth="1"/>
    <col min="52" max="52" width="9" style="44" bestFit="1" customWidth="1"/>
    <col min="53" max="53" width="4.109375" style="44" customWidth="1"/>
    <col min="54" max="54" width="11.109375" style="44" bestFit="1" customWidth="1"/>
    <col min="55" max="55" width="9.77734375" style="44" bestFit="1" customWidth="1"/>
    <col min="56" max="56" width="8.88671875" style="44"/>
    <col min="57" max="58" width="8.6640625" style="44" bestFit="1" customWidth="1"/>
    <col min="59" max="59" width="8.88671875" style="44"/>
    <col min="60" max="60" width="9" style="44" bestFit="1" customWidth="1"/>
    <col min="61" max="61" width="3.88671875" style="44" customWidth="1"/>
    <col min="62" max="62" width="11.109375" style="44" bestFit="1" customWidth="1"/>
    <col min="63" max="63" width="9.77734375" style="44" bestFit="1" customWidth="1"/>
    <col min="64" max="64" width="8.88671875" style="44"/>
    <col min="65" max="66" width="8.6640625" style="44" bestFit="1" customWidth="1"/>
    <col min="67" max="67" width="9.109375" style="44" bestFit="1" customWidth="1"/>
    <col min="68" max="68" width="9" style="44" bestFit="1" customWidth="1"/>
    <col min="69" max="69" width="4.77734375" style="44" customWidth="1"/>
    <col min="70" max="70" width="11.109375" style="44" bestFit="1" customWidth="1"/>
    <col min="71" max="71" width="9.77734375" style="44" bestFit="1" customWidth="1"/>
    <col min="72" max="72" width="8.88671875" style="44"/>
    <col min="73" max="74" width="8.6640625" style="44" bestFit="1" customWidth="1"/>
    <col min="75" max="75" width="7.88671875" style="44" bestFit="1" customWidth="1"/>
    <col min="76" max="76" width="9" style="44" bestFit="1" customWidth="1"/>
    <col min="77" max="77" width="4" style="44" customWidth="1"/>
    <col min="78" max="78" width="11.109375" style="44" bestFit="1" customWidth="1"/>
    <col min="79" max="79" width="9.77734375" style="44" bestFit="1" customWidth="1"/>
    <col min="80" max="80" width="8.88671875" style="44"/>
    <col min="81" max="82" width="8.6640625" style="44" bestFit="1" customWidth="1"/>
    <col min="83" max="83" width="9.109375" style="44" bestFit="1" customWidth="1"/>
    <col min="84" max="84" width="9" style="44" bestFit="1" customWidth="1"/>
    <col min="85" max="85" width="4.88671875" style="44" customWidth="1"/>
    <col min="86" max="86" width="11.109375" style="44" bestFit="1" customWidth="1"/>
    <col min="87" max="87" width="9.77734375" style="44" bestFit="1" customWidth="1"/>
    <col min="88" max="88" width="8.88671875" style="44"/>
    <col min="89" max="90" width="8.6640625" style="44" bestFit="1" customWidth="1"/>
    <col min="91" max="91" width="9.109375" style="44" bestFit="1" customWidth="1"/>
    <col min="92" max="92" width="9" style="44" bestFit="1" customWidth="1"/>
    <col min="93" max="93" width="4.109375" style="44" customWidth="1"/>
    <col min="94" max="94" width="11.109375" style="44" bestFit="1" customWidth="1"/>
    <col min="95" max="95" width="9.77734375" style="44" bestFit="1" customWidth="1"/>
    <col min="96" max="96" width="8.88671875" style="44"/>
    <col min="97" max="98" width="8.6640625" style="44" bestFit="1" customWidth="1"/>
    <col min="99" max="99" width="9.109375" style="44" bestFit="1" customWidth="1"/>
    <col min="100" max="100" width="9" style="44" bestFit="1" customWidth="1"/>
    <col min="101" max="101" width="4.44140625" style="44" customWidth="1"/>
    <col min="102" max="102" width="11.109375" style="44" bestFit="1" customWidth="1"/>
    <col min="103" max="103" width="9.77734375" style="44" bestFit="1" customWidth="1"/>
    <col min="104" max="104" width="9.21875" style="44" customWidth="1"/>
    <col min="105" max="106" width="9" style="44" bestFit="1" customWidth="1"/>
    <col min="107" max="107" width="9.109375" style="44" bestFit="1" customWidth="1"/>
    <col min="108" max="108" width="9" style="44" bestFit="1" customWidth="1"/>
    <col min="109" max="109" width="4.21875" style="44" customWidth="1"/>
    <col min="110" max="110" width="11.109375" style="44" bestFit="1" customWidth="1"/>
    <col min="111" max="111" width="9.77734375" style="44" bestFit="1" customWidth="1"/>
    <col min="112" max="112" width="8.88671875" style="44"/>
    <col min="113" max="114" width="8.6640625" style="44" bestFit="1" customWidth="1"/>
    <col min="115" max="115" width="9.109375" style="44" bestFit="1" customWidth="1"/>
    <col min="116" max="116" width="9" style="44" bestFit="1" customWidth="1"/>
    <col min="117" max="117" width="3.77734375" style="44" customWidth="1"/>
    <col min="118" max="118" width="11.109375" style="44" bestFit="1" customWidth="1"/>
    <col min="119" max="119" width="9.77734375" style="44" bestFit="1" customWidth="1"/>
    <col min="120" max="120" width="8.88671875" style="44"/>
    <col min="121" max="122" width="8.6640625" style="44" bestFit="1" customWidth="1"/>
    <col min="123" max="123" width="8.21875" style="44" bestFit="1" customWidth="1"/>
    <col min="124" max="124" width="9" style="44" bestFit="1" customWidth="1"/>
    <col min="125" max="125" width="4.21875" style="44" customWidth="1"/>
    <col min="126" max="126" width="11.109375" style="44" bestFit="1" customWidth="1"/>
    <col min="127" max="127" width="9.77734375" style="44" bestFit="1" customWidth="1"/>
    <col min="128" max="128" width="8.88671875" style="44"/>
    <col min="129" max="130" width="8.6640625" style="44" bestFit="1" customWidth="1"/>
    <col min="131" max="131" width="9.109375" style="44" bestFit="1" customWidth="1"/>
    <col min="132" max="132" width="9" style="44" bestFit="1" customWidth="1"/>
    <col min="133" max="133" width="4.33203125" style="44" customWidth="1"/>
    <col min="134" max="134" width="11.109375" style="44" bestFit="1" customWidth="1"/>
    <col min="135" max="135" width="9.77734375" style="44" bestFit="1" customWidth="1"/>
    <col min="136" max="136" width="8.88671875" style="44"/>
    <col min="137" max="138" width="8.6640625" style="44" bestFit="1" customWidth="1"/>
    <col min="139" max="139" width="7.88671875" style="44" bestFit="1" customWidth="1"/>
    <col min="140" max="140" width="9" style="44" bestFit="1" customWidth="1"/>
    <col min="141" max="141" width="4.109375" style="44" customWidth="1"/>
    <col min="142" max="142" width="11.109375" style="44" bestFit="1" customWidth="1"/>
    <col min="143" max="143" width="9.77734375" style="44" bestFit="1" customWidth="1"/>
    <col min="144" max="144" width="8.88671875" style="44"/>
    <col min="145" max="146" width="8.6640625" style="44" bestFit="1" customWidth="1"/>
    <col min="147" max="147" width="9.109375" style="44" bestFit="1" customWidth="1"/>
    <col min="148" max="148" width="9" style="44" bestFit="1" customWidth="1"/>
    <col min="149" max="149" width="3.6640625" style="44" customWidth="1"/>
    <col min="150" max="150" width="11.109375" style="44" bestFit="1" customWidth="1"/>
    <col min="151" max="151" width="9.77734375" style="44" bestFit="1" customWidth="1"/>
    <col min="152" max="152" width="8.88671875" style="44"/>
    <col min="153" max="154" width="8.6640625" style="44" bestFit="1" customWidth="1"/>
    <col min="155" max="155" width="8.88671875" style="44"/>
    <col min="156" max="156" width="9" style="44" bestFit="1" customWidth="1"/>
    <col min="157" max="157" width="4.21875" style="44" customWidth="1"/>
    <col min="158" max="158" width="11.109375" style="44" bestFit="1" customWidth="1"/>
    <col min="159" max="159" width="9.77734375" style="44" bestFit="1" customWidth="1"/>
    <col min="160" max="160" width="8.88671875" style="44"/>
    <col min="161" max="162" width="8.6640625" style="44" bestFit="1" customWidth="1"/>
    <col min="163" max="163" width="8.88671875" style="44"/>
    <col min="164" max="164" width="9" style="44" bestFit="1" customWidth="1"/>
    <col min="165" max="165" width="3.5546875" style="44" customWidth="1"/>
    <col min="166" max="166" width="11.109375" style="44" bestFit="1" customWidth="1"/>
    <col min="167" max="167" width="9.77734375" style="44" bestFit="1" customWidth="1"/>
    <col min="168" max="168" width="8.88671875" style="44"/>
    <col min="169" max="170" width="8.6640625" style="44" bestFit="1" customWidth="1"/>
    <col min="171" max="171" width="8.5546875" style="44" bestFit="1" customWidth="1"/>
    <col min="172" max="172" width="9" style="44" bestFit="1" customWidth="1"/>
    <col min="173" max="173" width="4.21875" style="44" customWidth="1"/>
    <col min="174" max="174" width="11.109375" style="44" bestFit="1" customWidth="1"/>
    <col min="175" max="175" width="9.77734375" style="44" bestFit="1" customWidth="1"/>
    <col min="176" max="176" width="8.88671875" style="44"/>
    <col min="177" max="178" width="8.6640625" style="44" bestFit="1" customWidth="1"/>
    <col min="179" max="179" width="9.109375" style="44" bestFit="1" customWidth="1"/>
    <col min="180" max="180" width="9" style="44" bestFit="1" customWidth="1"/>
    <col min="181" max="181" width="4.33203125" style="44" customWidth="1"/>
    <col min="182" max="182" width="11.109375" style="44" bestFit="1" customWidth="1"/>
    <col min="183" max="183" width="9.77734375" style="44" bestFit="1" customWidth="1"/>
    <col min="184" max="184" width="8.88671875" style="44"/>
    <col min="185" max="186" width="8.6640625" style="44" bestFit="1" customWidth="1"/>
    <col min="187" max="187" width="9.109375" style="44" bestFit="1" customWidth="1"/>
    <col min="188" max="188" width="9" style="44" bestFit="1" customWidth="1"/>
    <col min="189" max="189" width="4.109375" style="44" customWidth="1"/>
    <col min="190" max="190" width="11.109375" style="44" bestFit="1" customWidth="1"/>
    <col min="191" max="191" width="9.77734375" style="44" bestFit="1" customWidth="1"/>
    <col min="192" max="192" width="8.88671875" style="44"/>
    <col min="193" max="194" width="8.6640625" style="44" bestFit="1" customWidth="1"/>
    <col min="195" max="195" width="9.109375" style="44" bestFit="1" customWidth="1"/>
    <col min="196" max="196" width="9" style="44" bestFit="1" customWidth="1"/>
    <col min="197" max="197" width="3" style="44" bestFit="1" customWidth="1"/>
    <col min="198" max="198" width="11.109375" style="44" bestFit="1" customWidth="1"/>
    <col min="199" max="199" width="9.77734375" style="44" bestFit="1" customWidth="1"/>
    <col min="200" max="200" width="8.88671875" style="44"/>
    <col min="201" max="202" width="8.6640625" style="44" bestFit="1" customWidth="1"/>
    <col min="203" max="203" width="9.109375" style="44" bestFit="1" customWidth="1"/>
    <col min="204" max="204" width="9" style="44" bestFit="1" customWidth="1"/>
    <col min="205" max="205" width="5" style="44" customWidth="1"/>
    <col min="206" max="206" width="11.109375" style="44" bestFit="1" customWidth="1"/>
    <col min="207" max="207" width="9.77734375" style="44" bestFit="1" customWidth="1"/>
    <col min="208" max="208" width="8.88671875" style="44"/>
    <col min="209" max="210" width="8.6640625" style="44" bestFit="1" customWidth="1"/>
    <col min="211" max="211" width="9.109375" style="44" bestFit="1" customWidth="1"/>
    <col min="212" max="212" width="9" style="44" bestFit="1" customWidth="1"/>
    <col min="213" max="213" width="4.44140625" style="44" customWidth="1"/>
    <col min="214" max="214" width="11.109375" style="44" bestFit="1" customWidth="1"/>
    <col min="215" max="215" width="9.77734375" style="44" bestFit="1" customWidth="1"/>
    <col min="216" max="216" width="8.88671875" style="44"/>
    <col min="217" max="218" width="8.6640625" style="44" bestFit="1" customWidth="1"/>
    <col min="219" max="219" width="8.88671875" style="44"/>
    <col min="220" max="220" width="9" style="44" bestFit="1" customWidth="1"/>
    <col min="221" max="221" width="4.44140625" style="44" customWidth="1"/>
    <col min="222" max="222" width="11.109375" style="44" bestFit="1" customWidth="1"/>
    <col min="223" max="223" width="9.77734375" style="44" bestFit="1" customWidth="1"/>
    <col min="224" max="224" width="8.88671875" style="44"/>
    <col min="225" max="226" width="8.6640625" style="44" bestFit="1" customWidth="1"/>
    <col min="227" max="227" width="9.109375" style="44" bestFit="1" customWidth="1"/>
    <col min="228" max="228" width="9" style="44" bestFit="1" customWidth="1"/>
    <col min="229" max="229" width="4.6640625" style="44" customWidth="1"/>
    <col min="230" max="230" width="11.109375" style="44" bestFit="1" customWidth="1"/>
    <col min="231" max="231" width="9.77734375" style="44" bestFit="1" customWidth="1"/>
    <col min="232" max="232" width="8.88671875" style="44"/>
    <col min="233" max="234" width="8.6640625" style="44" bestFit="1" customWidth="1"/>
    <col min="235" max="235" width="8.88671875" style="44"/>
    <col min="236" max="236" width="9" style="44" bestFit="1" customWidth="1"/>
    <col min="237" max="237" width="4.21875" style="44" customWidth="1"/>
    <col min="238" max="238" width="11.109375" style="44" bestFit="1" customWidth="1"/>
    <col min="239" max="239" width="9.77734375" style="44" bestFit="1" customWidth="1"/>
    <col min="240" max="240" width="8.88671875" style="44"/>
    <col min="241" max="242" width="8.6640625" style="44" bestFit="1" customWidth="1"/>
    <col min="243" max="243" width="9.109375" style="44" bestFit="1" customWidth="1"/>
    <col min="244" max="244" width="9" style="44" bestFit="1" customWidth="1"/>
    <col min="245" max="245" width="3.5546875" style="44" customWidth="1"/>
    <col min="246" max="246" width="11.109375" style="44" bestFit="1" customWidth="1"/>
    <col min="247" max="247" width="9.77734375" style="44" bestFit="1" customWidth="1"/>
    <col min="248" max="248" width="8.88671875" style="44"/>
    <col min="249" max="250" width="8.6640625" style="44" bestFit="1" customWidth="1"/>
    <col min="251" max="251" width="9.109375" style="44" bestFit="1" customWidth="1"/>
    <col min="252" max="252" width="9" style="44" bestFit="1" customWidth="1"/>
    <col min="253" max="253" width="3.6640625" style="44" customWidth="1"/>
    <col min="254" max="254" width="11.109375" style="44" bestFit="1" customWidth="1"/>
    <col min="255" max="255" width="9.77734375" style="44" bestFit="1" customWidth="1"/>
    <col min="256" max="256" width="8.88671875" style="44"/>
    <col min="257" max="258" width="8.6640625" style="44" bestFit="1" customWidth="1"/>
    <col min="259" max="259" width="9.109375" style="44" bestFit="1" customWidth="1"/>
    <col min="260" max="260" width="9" style="44" bestFit="1" customWidth="1"/>
    <col min="261" max="261" width="3.88671875" style="44" customWidth="1"/>
    <col min="262" max="262" width="11.109375" style="44" bestFit="1" customWidth="1"/>
    <col min="263" max="263" width="9.77734375" style="44" bestFit="1" customWidth="1"/>
    <col min="264" max="264" width="8.88671875" style="44"/>
    <col min="265" max="266" width="8.6640625" style="44" bestFit="1" customWidth="1"/>
    <col min="267" max="267" width="8.5546875" style="44" bestFit="1" customWidth="1"/>
    <col min="268" max="268" width="9" style="44" bestFit="1" customWidth="1"/>
    <col min="269" max="269" width="4" style="44" customWidth="1"/>
    <col min="270" max="270" width="11.109375" style="44" bestFit="1" customWidth="1"/>
    <col min="271" max="271" width="9.77734375" style="44" bestFit="1" customWidth="1"/>
    <col min="272" max="272" width="8.88671875" style="44"/>
    <col min="273" max="274" width="8.6640625" style="44" bestFit="1" customWidth="1"/>
    <col min="275" max="275" width="8.21875" style="44" bestFit="1" customWidth="1"/>
    <col min="276" max="276" width="9" style="44" bestFit="1" customWidth="1"/>
    <col min="277" max="277" width="4" style="44" customWidth="1"/>
    <col min="278" max="278" width="11.109375" style="44" bestFit="1" customWidth="1"/>
    <col min="279" max="279" width="9.77734375" style="44" bestFit="1" customWidth="1"/>
    <col min="280" max="280" width="8.88671875" style="44"/>
    <col min="281" max="282" width="8.6640625" style="44" bestFit="1" customWidth="1"/>
    <col min="283" max="283" width="8.88671875" style="44"/>
    <col min="284" max="284" width="9" style="44" bestFit="1" customWidth="1"/>
    <col min="285" max="285" width="4.44140625" style="44" customWidth="1"/>
    <col min="286" max="286" width="11.109375" style="44" bestFit="1" customWidth="1"/>
    <col min="287" max="287" width="9.77734375" style="44" bestFit="1" customWidth="1"/>
    <col min="288" max="288" width="8.88671875" style="44"/>
    <col min="289" max="290" width="8.6640625" style="44" bestFit="1" customWidth="1"/>
    <col min="291" max="291" width="9.109375" style="44" bestFit="1" customWidth="1"/>
    <col min="292" max="292" width="9" style="44" bestFit="1" customWidth="1"/>
    <col min="293" max="293" width="3.5546875" style="44" customWidth="1"/>
    <col min="294" max="294" width="11.109375" style="44" bestFit="1" customWidth="1"/>
    <col min="295" max="295" width="9.77734375" style="44" bestFit="1" customWidth="1"/>
    <col min="296" max="296" width="8.88671875" style="44"/>
    <col min="297" max="298" width="8.6640625" style="44" bestFit="1" customWidth="1"/>
    <col min="299" max="299" width="9.109375" style="44" bestFit="1" customWidth="1"/>
    <col min="300" max="300" width="9" style="44" bestFit="1" customWidth="1"/>
    <col min="301" max="301" width="4.33203125" style="44" customWidth="1"/>
    <col min="302" max="302" width="11.109375" style="44" bestFit="1" customWidth="1"/>
    <col min="303" max="303" width="9.77734375" style="44" bestFit="1" customWidth="1"/>
    <col min="304" max="304" width="8.88671875" style="44"/>
    <col min="305" max="306" width="8.6640625" style="44" bestFit="1" customWidth="1"/>
    <col min="307" max="307" width="9.109375" style="44" bestFit="1" customWidth="1"/>
    <col min="308" max="308" width="9" style="44" bestFit="1" customWidth="1"/>
    <col min="309" max="309" width="3.77734375" style="44" customWidth="1"/>
    <col min="310" max="310" width="11.109375" style="44" bestFit="1" customWidth="1"/>
    <col min="311" max="311" width="9.77734375" style="44" bestFit="1" customWidth="1"/>
    <col min="312" max="312" width="8.88671875" style="44"/>
    <col min="313" max="314" width="8.6640625" style="44" bestFit="1" customWidth="1"/>
    <col min="315" max="315" width="9.109375" style="44" bestFit="1" customWidth="1"/>
    <col min="316" max="316" width="9" style="44" bestFit="1" customWidth="1"/>
    <col min="317" max="317" width="4" style="44" customWidth="1"/>
    <col min="318" max="318" width="11.109375" style="44" bestFit="1" customWidth="1"/>
    <col min="319" max="319" width="9.77734375" style="44" bestFit="1" customWidth="1"/>
    <col min="320" max="320" width="8.88671875" style="44"/>
    <col min="321" max="322" width="8.6640625" style="44" bestFit="1" customWidth="1"/>
    <col min="323" max="323" width="9.109375" style="44" bestFit="1" customWidth="1"/>
    <col min="324" max="324" width="9" style="44" bestFit="1" customWidth="1"/>
    <col min="325" max="325" width="4.109375" style="44" customWidth="1"/>
    <col min="326" max="326" width="11.109375" style="44" bestFit="1" customWidth="1"/>
    <col min="327" max="327" width="9.77734375" style="44" bestFit="1" customWidth="1"/>
    <col min="328" max="16384" width="8.88671875" style="44"/>
  </cols>
  <sheetData>
    <row r="1" spans="1:327" s="40" customFormat="1" ht="59.4" customHeight="1">
      <c r="A1" s="80" t="s">
        <v>365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M1" s="35"/>
      <c r="AU1" s="35"/>
      <c r="BC1" s="35"/>
      <c r="BK1" s="35"/>
      <c r="BS1" s="35"/>
      <c r="CA1" s="35"/>
      <c r="CI1" s="35"/>
      <c r="CQ1" s="35"/>
      <c r="CY1" s="35"/>
      <c r="DG1" s="35"/>
      <c r="DO1" s="35"/>
      <c r="DW1" s="35"/>
      <c r="EE1" s="35"/>
      <c r="EM1" s="35"/>
      <c r="EU1" s="35"/>
      <c r="FC1" s="35"/>
      <c r="FK1" s="35"/>
      <c r="FS1" s="35"/>
      <c r="GA1" s="35"/>
      <c r="GI1" s="35"/>
      <c r="GQ1" s="35"/>
      <c r="GY1" s="35"/>
      <c r="HG1" s="35"/>
      <c r="HO1" s="35"/>
      <c r="HW1" s="35"/>
      <c r="IE1" s="35"/>
      <c r="IM1" s="35"/>
      <c r="IU1" s="35"/>
      <c r="JC1" s="35"/>
      <c r="JK1" s="35"/>
      <c r="JS1" s="35"/>
      <c r="KA1" s="35"/>
      <c r="KI1" s="35"/>
      <c r="KQ1" s="35"/>
      <c r="KY1" s="35"/>
      <c r="LG1" s="35"/>
      <c r="LO1" s="35"/>
    </row>
    <row r="2" spans="1:327" s="3" customFormat="1">
      <c r="A2" s="41"/>
      <c r="B2" s="41"/>
      <c r="C2" s="84" t="s">
        <v>161</v>
      </c>
      <c r="D2" s="84"/>
      <c r="E2" s="78"/>
      <c r="F2" s="78"/>
      <c r="G2" s="78"/>
      <c r="H2" s="78"/>
      <c r="I2" s="78"/>
      <c r="J2" s="78"/>
      <c r="K2" s="84" t="s">
        <v>10</v>
      </c>
      <c r="L2" s="84"/>
      <c r="M2" s="78"/>
      <c r="N2" s="78"/>
      <c r="O2" s="78"/>
      <c r="P2" s="78"/>
      <c r="Q2" s="78"/>
      <c r="R2" s="78"/>
      <c r="S2" s="84" t="s">
        <v>11</v>
      </c>
      <c r="T2" s="84"/>
      <c r="U2" s="78"/>
      <c r="V2" s="78"/>
      <c r="W2" s="78"/>
      <c r="X2" s="78"/>
      <c r="Y2" s="78"/>
      <c r="Z2" s="78"/>
      <c r="AA2" s="84" t="s">
        <v>162</v>
      </c>
      <c r="AB2" s="84"/>
      <c r="AC2" s="78"/>
      <c r="AD2" s="78"/>
      <c r="AE2" s="78"/>
      <c r="AF2" s="78"/>
      <c r="AG2" s="78"/>
      <c r="AH2" s="78"/>
      <c r="AI2" s="84" t="s">
        <v>12</v>
      </c>
      <c r="AJ2" s="84"/>
      <c r="AK2" s="78"/>
      <c r="AL2" s="78"/>
      <c r="AM2" s="78"/>
      <c r="AN2" s="78"/>
      <c r="AO2" s="78"/>
      <c r="AP2" s="78"/>
      <c r="AQ2" s="84" t="s">
        <v>13</v>
      </c>
      <c r="AR2" s="84"/>
      <c r="AS2" s="78"/>
      <c r="AT2" s="78"/>
      <c r="AU2" s="78"/>
      <c r="AV2" s="78"/>
      <c r="AW2" s="78"/>
      <c r="AX2" s="78"/>
      <c r="AY2" s="84" t="s">
        <v>163</v>
      </c>
      <c r="AZ2" s="84"/>
      <c r="BA2" s="78"/>
      <c r="BB2" s="78"/>
      <c r="BC2" s="78"/>
      <c r="BD2" s="78"/>
      <c r="BE2" s="78"/>
      <c r="BF2" s="78"/>
      <c r="BG2" s="84" t="s">
        <v>14</v>
      </c>
      <c r="BH2" s="84"/>
      <c r="BI2" s="78"/>
      <c r="BJ2" s="78"/>
      <c r="BK2" s="78"/>
      <c r="BL2" s="78"/>
      <c r="BM2" s="78"/>
      <c r="BN2" s="78"/>
      <c r="BO2" s="84" t="s">
        <v>164</v>
      </c>
      <c r="BP2" s="84"/>
      <c r="BQ2" s="78"/>
      <c r="BR2" s="78"/>
      <c r="BS2" s="78"/>
      <c r="BT2" s="78"/>
      <c r="BU2" s="78"/>
      <c r="BV2" s="78"/>
      <c r="BW2" s="84" t="s">
        <v>224</v>
      </c>
      <c r="BX2" s="84"/>
      <c r="BY2" s="78"/>
      <c r="BZ2" s="78"/>
      <c r="CA2" s="78"/>
      <c r="CB2" s="78"/>
      <c r="CC2" s="78"/>
      <c r="CD2" s="78"/>
      <c r="CE2" s="84" t="s">
        <v>15</v>
      </c>
      <c r="CF2" s="84"/>
      <c r="CG2" s="78"/>
      <c r="CH2" s="78"/>
      <c r="CI2" s="78"/>
      <c r="CJ2" s="78"/>
      <c r="CK2" s="78"/>
      <c r="CL2" s="78"/>
      <c r="CM2" s="84" t="s">
        <v>16</v>
      </c>
      <c r="CN2" s="84"/>
      <c r="CO2" s="78"/>
      <c r="CP2" s="78"/>
      <c r="CQ2" s="78"/>
      <c r="CR2" s="78"/>
      <c r="CS2" s="78"/>
      <c r="CT2" s="78"/>
      <c r="CU2" s="84" t="s">
        <v>17</v>
      </c>
      <c r="CV2" s="84"/>
      <c r="CW2" s="78"/>
      <c r="CX2" s="78"/>
      <c r="CY2" s="78"/>
      <c r="CZ2" s="78"/>
      <c r="DA2" s="78"/>
      <c r="DB2" s="78"/>
      <c r="DC2" s="84" t="s">
        <v>18</v>
      </c>
      <c r="DD2" s="84"/>
      <c r="DE2" s="78"/>
      <c r="DF2" s="78"/>
      <c r="DG2" s="78"/>
      <c r="DH2" s="78"/>
      <c r="DI2" s="78"/>
      <c r="DJ2" s="78"/>
      <c r="DK2" s="84" t="s">
        <v>166</v>
      </c>
      <c r="DL2" s="84"/>
      <c r="DM2" s="78"/>
      <c r="DN2" s="78"/>
      <c r="DO2" s="78"/>
      <c r="DP2" s="78"/>
      <c r="DQ2" s="78"/>
      <c r="DR2" s="78"/>
      <c r="DS2" s="84" t="s">
        <v>167</v>
      </c>
      <c r="DT2" s="84"/>
      <c r="DU2" s="78"/>
      <c r="DV2" s="78"/>
      <c r="DW2" s="78"/>
      <c r="DX2" s="78"/>
      <c r="DY2" s="78"/>
      <c r="DZ2" s="78"/>
      <c r="EA2" s="84" t="s">
        <v>168</v>
      </c>
      <c r="EB2" s="84"/>
      <c r="EC2" s="78"/>
      <c r="ED2" s="78"/>
      <c r="EE2" s="78"/>
      <c r="EF2" s="78"/>
      <c r="EG2" s="78"/>
      <c r="EH2" s="78"/>
      <c r="EI2" s="84" t="s">
        <v>169</v>
      </c>
      <c r="EJ2" s="84"/>
      <c r="EK2" s="78"/>
      <c r="EL2" s="78"/>
      <c r="EM2" s="78"/>
      <c r="EN2" s="78"/>
      <c r="EO2" s="78"/>
      <c r="EP2" s="78"/>
      <c r="EQ2" s="84" t="s">
        <v>170</v>
      </c>
      <c r="ER2" s="84"/>
      <c r="ES2" s="78"/>
      <c r="ET2" s="78"/>
      <c r="EU2" s="78"/>
      <c r="EV2" s="78"/>
      <c r="EW2" s="78"/>
      <c r="EX2" s="78"/>
      <c r="EY2" s="84" t="s">
        <v>171</v>
      </c>
      <c r="EZ2" s="84"/>
      <c r="FA2" s="78"/>
      <c r="FB2" s="78"/>
      <c r="FC2" s="78"/>
      <c r="FD2" s="78"/>
      <c r="FE2" s="78"/>
      <c r="FF2" s="78"/>
      <c r="FG2" s="84" t="s">
        <v>19</v>
      </c>
      <c r="FH2" s="84"/>
      <c r="FI2" s="78"/>
      <c r="FJ2" s="78"/>
      <c r="FK2" s="78"/>
      <c r="FL2" s="78"/>
      <c r="FM2" s="78"/>
      <c r="FN2" s="78"/>
      <c r="FO2" s="91" t="s">
        <v>172</v>
      </c>
      <c r="FP2" s="91"/>
      <c r="FQ2" s="79"/>
      <c r="FR2" s="78"/>
      <c r="FS2" s="78"/>
      <c r="FT2" s="79"/>
      <c r="FU2" s="79"/>
      <c r="FV2" s="79"/>
      <c r="FW2" s="91" t="s">
        <v>20</v>
      </c>
      <c r="FX2" s="91"/>
      <c r="FY2" s="79"/>
      <c r="FZ2" s="78"/>
      <c r="GA2" s="78"/>
      <c r="GB2" s="79"/>
      <c r="GC2" s="79"/>
      <c r="GD2" s="79"/>
      <c r="GE2" s="91" t="s">
        <v>21</v>
      </c>
      <c r="GF2" s="91"/>
      <c r="GG2" s="79"/>
      <c r="GH2" s="78"/>
      <c r="GI2" s="78"/>
      <c r="GJ2" s="79"/>
      <c r="GK2" s="79"/>
      <c r="GL2" s="79"/>
      <c r="GM2" s="91" t="s">
        <v>173</v>
      </c>
      <c r="GN2" s="91"/>
      <c r="GO2" s="79"/>
      <c r="GP2" s="78"/>
      <c r="GQ2" s="78"/>
      <c r="GR2" s="79"/>
      <c r="GS2" s="79"/>
      <c r="GT2" s="79"/>
      <c r="GU2" s="91" t="s">
        <v>174</v>
      </c>
      <c r="GV2" s="91"/>
      <c r="GW2" s="79"/>
      <c r="GX2" s="78"/>
      <c r="GY2" s="78"/>
      <c r="GZ2" s="79"/>
      <c r="HA2" s="79"/>
      <c r="HB2" s="79"/>
      <c r="HC2" s="91" t="s">
        <v>369</v>
      </c>
      <c r="HD2" s="91"/>
      <c r="HE2" s="79"/>
      <c r="HF2" s="78"/>
      <c r="HG2" s="78"/>
      <c r="HH2" s="79"/>
      <c r="HI2" s="79"/>
      <c r="HJ2" s="79"/>
      <c r="HK2" s="91" t="s">
        <v>22</v>
      </c>
      <c r="HL2" s="91"/>
      <c r="HM2" s="79"/>
      <c r="HN2" s="78"/>
      <c r="HO2" s="78"/>
      <c r="HP2" s="79"/>
      <c r="HQ2" s="79"/>
      <c r="HR2" s="79"/>
      <c r="HS2" s="84" t="s">
        <v>176</v>
      </c>
      <c r="HT2" s="84"/>
      <c r="HU2" s="78"/>
      <c r="HV2" s="78"/>
      <c r="HW2" s="78"/>
      <c r="HX2" s="78"/>
      <c r="HY2" s="78"/>
      <c r="HZ2" s="78"/>
      <c r="IA2" s="84" t="s">
        <v>23</v>
      </c>
      <c r="IB2" s="84"/>
      <c r="IC2" s="78"/>
      <c r="ID2" s="78"/>
      <c r="IE2" s="78"/>
      <c r="IF2" s="78"/>
      <c r="IG2" s="78"/>
      <c r="IH2" s="78"/>
      <c r="II2" s="84" t="s">
        <v>177</v>
      </c>
      <c r="IJ2" s="84"/>
      <c r="IK2" s="78"/>
      <c r="IL2" s="78"/>
      <c r="IM2" s="78"/>
      <c r="IN2" s="78"/>
      <c r="IO2" s="78"/>
      <c r="IP2" s="78"/>
      <c r="IQ2" s="84" t="s">
        <v>178</v>
      </c>
      <c r="IR2" s="84"/>
      <c r="IS2" s="78"/>
      <c r="IT2" s="78"/>
      <c r="IU2" s="78"/>
      <c r="IV2" s="78"/>
      <c r="IW2" s="78"/>
      <c r="IX2" s="78"/>
      <c r="IY2" s="84" t="s">
        <v>179</v>
      </c>
      <c r="IZ2" s="84"/>
      <c r="JA2" s="78"/>
      <c r="JB2" s="78"/>
      <c r="JC2" s="78"/>
      <c r="JD2" s="78"/>
      <c r="JE2" s="78"/>
      <c r="JF2" s="78"/>
      <c r="JG2" s="84" t="s">
        <v>180</v>
      </c>
      <c r="JH2" s="84"/>
      <c r="JI2" s="78"/>
      <c r="JJ2" s="78"/>
      <c r="JK2" s="78"/>
      <c r="JL2" s="78"/>
      <c r="JM2" s="78"/>
      <c r="JN2" s="78"/>
      <c r="JO2" s="84" t="s">
        <v>25</v>
      </c>
      <c r="JP2" s="84"/>
      <c r="JQ2" s="78"/>
      <c r="JR2" s="78"/>
      <c r="JS2" s="78"/>
      <c r="JT2" s="78"/>
      <c r="JU2" s="78"/>
      <c r="JV2" s="78"/>
      <c r="JW2" s="84" t="s">
        <v>26</v>
      </c>
      <c r="JX2" s="84"/>
      <c r="JY2" s="78"/>
      <c r="JZ2" s="78"/>
      <c r="KA2" s="78"/>
      <c r="KB2" s="78"/>
      <c r="KC2" s="78"/>
      <c r="KD2" s="78"/>
      <c r="KE2" s="84" t="s">
        <v>30</v>
      </c>
      <c r="KF2" s="84"/>
      <c r="KG2" s="78"/>
      <c r="KH2" s="78"/>
      <c r="KI2" s="78"/>
      <c r="KJ2" s="78"/>
      <c r="KK2" s="78"/>
      <c r="KL2" s="78"/>
      <c r="KM2" s="84" t="s">
        <v>181</v>
      </c>
      <c r="KN2" s="84"/>
      <c r="KO2" s="78"/>
      <c r="KP2" s="78"/>
      <c r="KQ2" s="78"/>
      <c r="KR2" s="78"/>
      <c r="KS2" s="78"/>
      <c r="KT2" s="78"/>
      <c r="KU2" s="84" t="s">
        <v>328</v>
      </c>
      <c r="KV2" s="84"/>
      <c r="KW2" s="78"/>
      <c r="KX2" s="78"/>
      <c r="KY2" s="78"/>
      <c r="KZ2" s="78"/>
      <c r="LA2" s="78"/>
      <c r="LB2" s="78"/>
      <c r="LC2" s="84" t="s">
        <v>225</v>
      </c>
      <c r="LD2" s="84"/>
      <c r="LE2" s="78"/>
      <c r="LF2" s="78"/>
      <c r="LG2" s="78"/>
      <c r="LH2" s="78"/>
      <c r="LI2" s="78"/>
      <c r="LJ2" s="78"/>
      <c r="LK2" s="84" t="s">
        <v>226</v>
      </c>
      <c r="LL2" s="84"/>
      <c r="LM2" s="78"/>
      <c r="LN2" s="78"/>
      <c r="LO2" s="78"/>
    </row>
    <row r="3" spans="1:327" ht="24">
      <c r="A3" s="41" t="s">
        <v>227</v>
      </c>
      <c r="B3" s="41" t="s">
        <v>228</v>
      </c>
      <c r="C3" s="42" t="s">
        <v>229</v>
      </c>
      <c r="D3" s="42" t="s">
        <v>368</v>
      </c>
      <c r="E3" s="42" t="s">
        <v>366</v>
      </c>
      <c r="F3" s="42" t="s">
        <v>367</v>
      </c>
      <c r="G3" s="42"/>
      <c r="H3" s="42"/>
      <c r="I3" s="41" t="s">
        <v>227</v>
      </c>
      <c r="J3" s="41" t="s">
        <v>228</v>
      </c>
      <c r="K3" s="43" t="s">
        <v>229</v>
      </c>
      <c r="L3" s="43" t="s">
        <v>368</v>
      </c>
      <c r="M3" s="42" t="s">
        <v>366</v>
      </c>
      <c r="N3" s="42" t="s">
        <v>367</v>
      </c>
      <c r="O3" s="42"/>
      <c r="P3" s="43"/>
      <c r="Q3" s="41" t="s">
        <v>227</v>
      </c>
      <c r="R3" s="41" t="s">
        <v>228</v>
      </c>
      <c r="S3" s="43" t="s">
        <v>229</v>
      </c>
      <c r="T3" s="43" t="s">
        <v>368</v>
      </c>
      <c r="U3" s="42" t="s">
        <v>366</v>
      </c>
      <c r="V3" s="42" t="s">
        <v>367</v>
      </c>
      <c r="W3" s="42"/>
      <c r="X3" s="43"/>
      <c r="Y3" s="41" t="s">
        <v>227</v>
      </c>
      <c r="Z3" s="41" t="s">
        <v>228</v>
      </c>
      <c r="AA3" s="43" t="s">
        <v>229</v>
      </c>
      <c r="AB3" s="43" t="s">
        <v>368</v>
      </c>
      <c r="AC3" s="42" t="s">
        <v>366</v>
      </c>
      <c r="AD3" s="42" t="s">
        <v>367</v>
      </c>
      <c r="AE3" s="42"/>
      <c r="AF3" s="43"/>
      <c r="AG3" s="41" t="s">
        <v>227</v>
      </c>
      <c r="AH3" s="41" t="s">
        <v>228</v>
      </c>
      <c r="AI3" s="43" t="s">
        <v>229</v>
      </c>
      <c r="AJ3" s="43" t="s">
        <v>368</v>
      </c>
      <c r="AK3" s="42" t="s">
        <v>366</v>
      </c>
      <c r="AL3" s="42" t="s">
        <v>367</v>
      </c>
      <c r="AM3" s="42"/>
      <c r="AN3" s="43"/>
      <c r="AO3" s="41" t="s">
        <v>227</v>
      </c>
      <c r="AP3" s="41" t="s">
        <v>228</v>
      </c>
      <c r="AQ3" s="43" t="s">
        <v>229</v>
      </c>
      <c r="AR3" s="43" t="s">
        <v>368</v>
      </c>
      <c r="AS3" s="42" t="s">
        <v>366</v>
      </c>
      <c r="AT3" s="42" t="s">
        <v>367</v>
      </c>
      <c r="AU3" s="42"/>
      <c r="AV3" s="43"/>
      <c r="AW3" s="41" t="s">
        <v>227</v>
      </c>
      <c r="AX3" s="41" t="s">
        <v>228</v>
      </c>
      <c r="AY3" s="43" t="s">
        <v>229</v>
      </c>
      <c r="AZ3" s="43" t="s">
        <v>368</v>
      </c>
      <c r="BA3" s="42" t="s">
        <v>366</v>
      </c>
      <c r="BB3" s="42" t="s">
        <v>367</v>
      </c>
      <c r="BC3" s="42"/>
      <c r="BD3" s="43"/>
      <c r="BE3" s="41" t="s">
        <v>227</v>
      </c>
      <c r="BF3" s="41" t="s">
        <v>228</v>
      </c>
      <c r="BG3" s="43" t="s">
        <v>229</v>
      </c>
      <c r="BH3" s="43" t="s">
        <v>368</v>
      </c>
      <c r="BI3" s="42" t="s">
        <v>366</v>
      </c>
      <c r="BJ3" s="42" t="s">
        <v>367</v>
      </c>
      <c r="BK3" s="42"/>
      <c r="BL3" s="43"/>
      <c r="BM3" s="41" t="s">
        <v>227</v>
      </c>
      <c r="BN3" s="41" t="s">
        <v>228</v>
      </c>
      <c r="BO3" s="43" t="s">
        <v>229</v>
      </c>
      <c r="BP3" s="43" t="s">
        <v>368</v>
      </c>
      <c r="BQ3" s="42" t="s">
        <v>366</v>
      </c>
      <c r="BR3" s="42" t="s">
        <v>367</v>
      </c>
      <c r="BS3" s="42"/>
      <c r="BT3" s="43"/>
      <c r="BU3" s="41" t="s">
        <v>227</v>
      </c>
      <c r="BV3" s="41" t="s">
        <v>228</v>
      </c>
      <c r="BW3" s="43" t="s">
        <v>229</v>
      </c>
      <c r="BX3" s="43" t="s">
        <v>368</v>
      </c>
      <c r="BY3" s="42" t="s">
        <v>366</v>
      </c>
      <c r="BZ3" s="42" t="s">
        <v>367</v>
      </c>
      <c r="CA3" s="42"/>
      <c r="CB3" s="43"/>
      <c r="CC3" s="41" t="s">
        <v>227</v>
      </c>
      <c r="CD3" s="41" t="s">
        <v>228</v>
      </c>
      <c r="CE3" s="43" t="s">
        <v>229</v>
      </c>
      <c r="CF3" s="43" t="s">
        <v>368</v>
      </c>
      <c r="CG3" s="42" t="s">
        <v>366</v>
      </c>
      <c r="CH3" s="42" t="s">
        <v>367</v>
      </c>
      <c r="CI3" s="42"/>
      <c r="CJ3" s="43"/>
      <c r="CK3" s="41" t="s">
        <v>227</v>
      </c>
      <c r="CL3" s="41" t="s">
        <v>228</v>
      </c>
      <c r="CM3" s="43" t="s">
        <v>229</v>
      </c>
      <c r="CN3" s="43" t="s">
        <v>368</v>
      </c>
      <c r="CO3" s="42" t="s">
        <v>366</v>
      </c>
      <c r="CP3" s="42" t="s">
        <v>367</v>
      </c>
      <c r="CQ3" s="42"/>
      <c r="CR3" s="43"/>
      <c r="CS3" s="41" t="s">
        <v>227</v>
      </c>
      <c r="CT3" s="41" t="s">
        <v>228</v>
      </c>
      <c r="CU3" s="43" t="s">
        <v>229</v>
      </c>
      <c r="CV3" s="43" t="s">
        <v>368</v>
      </c>
      <c r="CW3" s="42" t="s">
        <v>366</v>
      </c>
      <c r="CX3" s="42" t="s">
        <v>367</v>
      </c>
      <c r="CY3" s="42"/>
      <c r="CZ3" s="43"/>
      <c r="DA3" s="41" t="s">
        <v>227</v>
      </c>
      <c r="DB3" s="41" t="s">
        <v>228</v>
      </c>
      <c r="DC3" s="43" t="s">
        <v>229</v>
      </c>
      <c r="DD3" s="43" t="s">
        <v>368</v>
      </c>
      <c r="DE3" s="42" t="s">
        <v>366</v>
      </c>
      <c r="DF3" s="42" t="s">
        <v>367</v>
      </c>
      <c r="DG3" s="42"/>
      <c r="DH3" s="43"/>
      <c r="DI3" s="41" t="s">
        <v>227</v>
      </c>
      <c r="DJ3" s="41" t="s">
        <v>228</v>
      </c>
      <c r="DK3" s="43" t="s">
        <v>229</v>
      </c>
      <c r="DL3" s="43" t="s">
        <v>368</v>
      </c>
      <c r="DM3" s="42" t="s">
        <v>366</v>
      </c>
      <c r="DN3" s="42" t="s">
        <v>367</v>
      </c>
      <c r="DO3" s="42"/>
      <c r="DP3" s="43"/>
      <c r="DQ3" s="41" t="s">
        <v>227</v>
      </c>
      <c r="DR3" s="41" t="s">
        <v>228</v>
      </c>
      <c r="DS3" s="43" t="s">
        <v>229</v>
      </c>
      <c r="DT3" s="43" t="s">
        <v>368</v>
      </c>
      <c r="DU3" s="42" t="s">
        <v>366</v>
      </c>
      <c r="DV3" s="42" t="s">
        <v>367</v>
      </c>
      <c r="DW3" s="42"/>
      <c r="DX3" s="43"/>
      <c r="DY3" s="41" t="s">
        <v>227</v>
      </c>
      <c r="DZ3" s="41" t="s">
        <v>228</v>
      </c>
      <c r="EA3" s="43" t="s">
        <v>229</v>
      </c>
      <c r="EB3" s="43" t="s">
        <v>368</v>
      </c>
      <c r="EC3" s="42" t="s">
        <v>366</v>
      </c>
      <c r="ED3" s="42" t="s">
        <v>367</v>
      </c>
      <c r="EE3" s="42"/>
      <c r="EF3" s="43"/>
      <c r="EG3" s="41" t="s">
        <v>227</v>
      </c>
      <c r="EH3" s="41" t="s">
        <v>228</v>
      </c>
      <c r="EI3" s="43" t="s">
        <v>229</v>
      </c>
      <c r="EJ3" s="43" t="s">
        <v>368</v>
      </c>
      <c r="EK3" s="42" t="s">
        <v>366</v>
      </c>
      <c r="EL3" s="42" t="s">
        <v>367</v>
      </c>
      <c r="EM3" s="42"/>
      <c r="EN3" s="43"/>
      <c r="EO3" s="41" t="s">
        <v>227</v>
      </c>
      <c r="EP3" s="41" t="s">
        <v>228</v>
      </c>
      <c r="EQ3" s="43" t="s">
        <v>229</v>
      </c>
      <c r="ER3" s="43" t="s">
        <v>368</v>
      </c>
      <c r="ES3" s="42" t="s">
        <v>366</v>
      </c>
      <c r="ET3" s="42" t="s">
        <v>367</v>
      </c>
      <c r="EU3" s="42"/>
      <c r="EV3" s="43"/>
      <c r="EW3" s="41" t="s">
        <v>227</v>
      </c>
      <c r="EX3" s="41" t="s">
        <v>228</v>
      </c>
      <c r="EY3" s="43" t="s">
        <v>229</v>
      </c>
      <c r="EZ3" s="43" t="s">
        <v>368</v>
      </c>
      <c r="FA3" s="42" t="s">
        <v>366</v>
      </c>
      <c r="FB3" s="42" t="s">
        <v>367</v>
      </c>
      <c r="FC3" s="42"/>
      <c r="FD3" s="43"/>
      <c r="FE3" s="41" t="s">
        <v>227</v>
      </c>
      <c r="FF3" s="41" t="s">
        <v>228</v>
      </c>
      <c r="FG3" s="43" t="s">
        <v>229</v>
      </c>
      <c r="FH3" s="43" t="s">
        <v>368</v>
      </c>
      <c r="FI3" s="42" t="s">
        <v>366</v>
      </c>
      <c r="FJ3" s="42" t="s">
        <v>367</v>
      </c>
      <c r="FK3" s="42"/>
      <c r="FL3" s="43"/>
      <c r="FM3" s="41" t="s">
        <v>227</v>
      </c>
      <c r="FN3" s="41" t="s">
        <v>228</v>
      </c>
      <c r="FO3" s="43" t="s">
        <v>229</v>
      </c>
      <c r="FP3" s="43" t="s">
        <v>368</v>
      </c>
      <c r="FQ3" s="42" t="s">
        <v>366</v>
      </c>
      <c r="FR3" s="42" t="s">
        <v>367</v>
      </c>
      <c r="FS3" s="42"/>
      <c r="FT3" s="43"/>
      <c r="FU3" s="41" t="s">
        <v>227</v>
      </c>
      <c r="FV3" s="41" t="s">
        <v>228</v>
      </c>
      <c r="FW3" s="43" t="s">
        <v>229</v>
      </c>
      <c r="FX3" s="43" t="s">
        <v>368</v>
      </c>
      <c r="FY3" s="42" t="s">
        <v>366</v>
      </c>
      <c r="FZ3" s="42" t="s">
        <v>367</v>
      </c>
      <c r="GA3" s="42"/>
      <c r="GB3" s="43"/>
      <c r="GC3" s="41" t="s">
        <v>227</v>
      </c>
      <c r="GD3" s="41" t="s">
        <v>228</v>
      </c>
      <c r="GE3" s="43" t="s">
        <v>229</v>
      </c>
      <c r="GF3" s="43" t="s">
        <v>368</v>
      </c>
      <c r="GG3" s="42" t="s">
        <v>366</v>
      </c>
      <c r="GH3" s="42" t="s">
        <v>367</v>
      </c>
      <c r="GI3" s="42"/>
      <c r="GJ3" s="43"/>
      <c r="GK3" s="41" t="s">
        <v>227</v>
      </c>
      <c r="GL3" s="41" t="s">
        <v>228</v>
      </c>
      <c r="GM3" s="43" t="s">
        <v>229</v>
      </c>
      <c r="GN3" s="43" t="s">
        <v>368</v>
      </c>
      <c r="GO3" s="43"/>
      <c r="GP3" s="42" t="s">
        <v>367</v>
      </c>
      <c r="GQ3" s="42"/>
      <c r="GR3" s="43"/>
      <c r="GS3" s="41" t="s">
        <v>227</v>
      </c>
      <c r="GT3" s="41" t="s">
        <v>228</v>
      </c>
      <c r="GU3" s="43" t="s">
        <v>229</v>
      </c>
      <c r="GV3" s="43" t="s">
        <v>368</v>
      </c>
      <c r="GW3" s="42" t="s">
        <v>366</v>
      </c>
      <c r="GX3" s="42" t="s">
        <v>367</v>
      </c>
      <c r="GY3" s="42"/>
      <c r="GZ3" s="43"/>
      <c r="HA3" s="41" t="s">
        <v>227</v>
      </c>
      <c r="HB3" s="41" t="s">
        <v>228</v>
      </c>
      <c r="HC3" s="43" t="s">
        <v>229</v>
      </c>
      <c r="HD3" s="43" t="s">
        <v>368</v>
      </c>
      <c r="HE3" s="42" t="s">
        <v>366</v>
      </c>
      <c r="HF3" s="42" t="s">
        <v>367</v>
      </c>
      <c r="HG3" s="42"/>
      <c r="HH3" s="43"/>
      <c r="HI3" s="41" t="s">
        <v>227</v>
      </c>
      <c r="HJ3" s="41" t="s">
        <v>228</v>
      </c>
      <c r="HK3" s="43" t="s">
        <v>229</v>
      </c>
      <c r="HL3" s="43" t="s">
        <v>368</v>
      </c>
      <c r="HM3" s="42" t="s">
        <v>366</v>
      </c>
      <c r="HN3" s="42" t="s">
        <v>367</v>
      </c>
      <c r="HO3" s="42"/>
      <c r="HP3" s="43"/>
      <c r="HQ3" s="41" t="s">
        <v>227</v>
      </c>
      <c r="HR3" s="41" t="s">
        <v>228</v>
      </c>
      <c r="HS3" s="43" t="s">
        <v>229</v>
      </c>
      <c r="HT3" s="43" t="s">
        <v>368</v>
      </c>
      <c r="HU3" s="42" t="s">
        <v>366</v>
      </c>
      <c r="HV3" s="42" t="s">
        <v>367</v>
      </c>
      <c r="HW3" s="42"/>
      <c r="HX3" s="43"/>
      <c r="HY3" s="41" t="s">
        <v>227</v>
      </c>
      <c r="HZ3" s="41" t="s">
        <v>228</v>
      </c>
      <c r="IA3" s="43" t="s">
        <v>229</v>
      </c>
      <c r="IB3" s="43" t="s">
        <v>368</v>
      </c>
      <c r="IC3" s="42" t="s">
        <v>366</v>
      </c>
      <c r="ID3" s="42" t="s">
        <v>367</v>
      </c>
      <c r="IE3" s="42"/>
      <c r="IF3" s="43"/>
      <c r="IG3" s="41" t="s">
        <v>227</v>
      </c>
      <c r="IH3" s="41" t="s">
        <v>228</v>
      </c>
      <c r="II3" s="43" t="s">
        <v>229</v>
      </c>
      <c r="IJ3" s="43" t="s">
        <v>368</v>
      </c>
      <c r="IK3" s="42" t="s">
        <v>366</v>
      </c>
      <c r="IL3" s="42" t="s">
        <v>367</v>
      </c>
      <c r="IM3" s="42"/>
      <c r="IN3" s="43"/>
      <c r="IO3" s="41" t="s">
        <v>227</v>
      </c>
      <c r="IP3" s="41" t="s">
        <v>228</v>
      </c>
      <c r="IQ3" s="43" t="s">
        <v>229</v>
      </c>
      <c r="IR3" s="43" t="s">
        <v>368</v>
      </c>
      <c r="IS3" s="42" t="s">
        <v>366</v>
      </c>
      <c r="IT3" s="42" t="s">
        <v>367</v>
      </c>
      <c r="IU3" s="42"/>
      <c r="IV3" s="43"/>
      <c r="IW3" s="41" t="s">
        <v>227</v>
      </c>
      <c r="IX3" s="41" t="s">
        <v>228</v>
      </c>
      <c r="IY3" s="43" t="s">
        <v>229</v>
      </c>
      <c r="IZ3" s="43" t="s">
        <v>368</v>
      </c>
      <c r="JA3" s="42" t="s">
        <v>366</v>
      </c>
      <c r="JB3" s="42" t="s">
        <v>367</v>
      </c>
      <c r="JC3" s="42"/>
      <c r="JD3" s="43"/>
      <c r="JE3" s="41" t="s">
        <v>227</v>
      </c>
      <c r="JF3" s="41" t="s">
        <v>228</v>
      </c>
      <c r="JG3" s="43" t="s">
        <v>229</v>
      </c>
      <c r="JH3" s="43" t="s">
        <v>368</v>
      </c>
      <c r="JI3" s="42" t="s">
        <v>366</v>
      </c>
      <c r="JJ3" s="42" t="s">
        <v>367</v>
      </c>
      <c r="JK3" s="42"/>
      <c r="JL3" s="43"/>
      <c r="JM3" s="41" t="s">
        <v>227</v>
      </c>
      <c r="JN3" s="41" t="s">
        <v>228</v>
      </c>
      <c r="JO3" s="43" t="s">
        <v>229</v>
      </c>
      <c r="JP3" s="43" t="s">
        <v>368</v>
      </c>
      <c r="JQ3" s="42" t="s">
        <v>366</v>
      </c>
      <c r="JR3" s="42" t="s">
        <v>367</v>
      </c>
      <c r="JS3" s="42"/>
      <c r="JT3" s="43"/>
      <c r="JU3" s="41" t="s">
        <v>227</v>
      </c>
      <c r="JV3" s="41" t="s">
        <v>228</v>
      </c>
      <c r="JW3" s="43" t="s">
        <v>229</v>
      </c>
      <c r="JX3" s="43" t="s">
        <v>368</v>
      </c>
      <c r="JY3" s="42" t="s">
        <v>366</v>
      </c>
      <c r="JZ3" s="42" t="s">
        <v>367</v>
      </c>
      <c r="KA3" s="42"/>
      <c r="KB3" s="43"/>
      <c r="KC3" s="41" t="s">
        <v>227</v>
      </c>
      <c r="KD3" s="41" t="s">
        <v>228</v>
      </c>
      <c r="KE3" s="43" t="s">
        <v>229</v>
      </c>
      <c r="KF3" s="43" t="s">
        <v>368</v>
      </c>
      <c r="KG3" s="42" t="s">
        <v>366</v>
      </c>
      <c r="KH3" s="42" t="s">
        <v>367</v>
      </c>
      <c r="KI3" s="42"/>
      <c r="KJ3" s="43"/>
      <c r="KK3" s="41" t="s">
        <v>227</v>
      </c>
      <c r="KL3" s="41" t="s">
        <v>228</v>
      </c>
      <c r="KM3" s="43" t="s">
        <v>229</v>
      </c>
      <c r="KN3" s="43" t="s">
        <v>368</v>
      </c>
      <c r="KO3" s="42" t="s">
        <v>366</v>
      </c>
      <c r="KP3" s="42" t="s">
        <v>367</v>
      </c>
      <c r="KQ3" s="42"/>
      <c r="KR3" s="41"/>
      <c r="KS3" s="41" t="s">
        <v>227</v>
      </c>
      <c r="KT3" s="41" t="s">
        <v>228</v>
      </c>
      <c r="KU3" s="43" t="s">
        <v>229</v>
      </c>
      <c r="KV3" s="43" t="s">
        <v>368</v>
      </c>
      <c r="KW3" s="42" t="s">
        <v>366</v>
      </c>
      <c r="KX3" s="42" t="s">
        <v>367</v>
      </c>
      <c r="KY3" s="42"/>
      <c r="KZ3" s="41"/>
      <c r="LA3" s="41" t="s">
        <v>227</v>
      </c>
      <c r="LB3" s="41" t="s">
        <v>228</v>
      </c>
      <c r="LC3" s="43" t="s">
        <v>229</v>
      </c>
      <c r="LD3" s="43" t="s">
        <v>368</v>
      </c>
      <c r="LE3" s="42" t="s">
        <v>366</v>
      </c>
      <c r="LF3" s="42" t="s">
        <v>367</v>
      </c>
      <c r="LG3" s="42"/>
      <c r="LH3" s="41"/>
      <c r="LI3" s="41" t="s">
        <v>227</v>
      </c>
      <c r="LJ3" s="41" t="s">
        <v>228</v>
      </c>
      <c r="LK3" s="43" t="s">
        <v>229</v>
      </c>
      <c r="LL3" s="43" t="s">
        <v>368</v>
      </c>
      <c r="LM3" s="42" t="s">
        <v>366</v>
      </c>
      <c r="LN3" s="42" t="s">
        <v>367</v>
      </c>
      <c r="LO3" s="42"/>
    </row>
    <row r="4" spans="1:327" ht="24">
      <c r="A4" s="45" t="s">
        <v>235</v>
      </c>
      <c r="B4" s="45" t="s">
        <v>238</v>
      </c>
      <c r="C4" s="46">
        <v>2.46475</v>
      </c>
      <c r="D4" s="47">
        <v>1.37E-2</v>
      </c>
      <c r="E4" s="46">
        <v>1</v>
      </c>
      <c r="F4" s="46">
        <f>(E4/36)*0.25</f>
        <v>6.9444444444444441E-3</v>
      </c>
      <c r="G4" s="47" t="s">
        <v>364</v>
      </c>
      <c r="H4" s="47"/>
      <c r="I4" s="45" t="s">
        <v>231</v>
      </c>
      <c r="J4" s="45" t="s">
        <v>238</v>
      </c>
      <c r="K4" s="46">
        <v>2.6473300000000002</v>
      </c>
      <c r="L4" s="48">
        <v>8.0999999999999996E-3</v>
      </c>
      <c r="M4" s="46">
        <v>1</v>
      </c>
      <c r="N4" s="46">
        <f>M4/36*0.25</f>
        <v>6.9444444444444441E-3</v>
      </c>
      <c r="O4" s="47" t="s">
        <v>364</v>
      </c>
      <c r="P4" s="47"/>
      <c r="Q4" s="45" t="s">
        <v>235</v>
      </c>
      <c r="R4" s="45" t="s">
        <v>238</v>
      </c>
      <c r="S4" s="46">
        <v>-2.6473300000000002</v>
      </c>
      <c r="T4" s="48">
        <v>8.0999999999999996E-3</v>
      </c>
      <c r="U4" s="46">
        <v>1</v>
      </c>
      <c r="V4" s="46">
        <f>U4/36*0.25</f>
        <v>6.9444444444444441E-3</v>
      </c>
      <c r="W4" s="47" t="s">
        <v>364</v>
      </c>
      <c r="X4" s="46"/>
      <c r="Y4" s="45" t="s">
        <v>238</v>
      </c>
      <c r="Z4" s="45" t="s">
        <v>234</v>
      </c>
      <c r="AA4" s="46">
        <v>2.8022429999999998</v>
      </c>
      <c r="AB4" s="48">
        <v>5.1000000000000004E-3</v>
      </c>
      <c r="AC4" s="46">
        <v>1</v>
      </c>
      <c r="AD4" s="46">
        <f>AC4/36*0.25</f>
        <v>6.9444444444444441E-3</v>
      </c>
      <c r="AE4" s="47" t="str">
        <f>IF(AB4&lt;AD4,"significant","non significant")</f>
        <v>significant</v>
      </c>
      <c r="AF4" s="47"/>
      <c r="AG4" s="45" t="s">
        <v>240</v>
      </c>
      <c r="AH4" s="45" t="s">
        <v>236</v>
      </c>
      <c r="AI4" s="46">
        <v>2.642115</v>
      </c>
      <c r="AJ4" s="48">
        <v>8.2000000000000007E-3</v>
      </c>
      <c r="AK4" s="46">
        <v>1</v>
      </c>
      <c r="AL4" s="46">
        <f>AK4/36*0.25</f>
        <v>6.9444444444444441E-3</v>
      </c>
      <c r="AM4" s="47" t="str">
        <f>IF(AJ4&lt;AL4,"significant","non significant")</f>
        <v>non significant</v>
      </c>
      <c r="AN4" s="46"/>
      <c r="AO4" s="45" t="s">
        <v>238</v>
      </c>
      <c r="AP4" s="45" t="s">
        <v>234</v>
      </c>
      <c r="AQ4" s="46">
        <v>2.642115</v>
      </c>
      <c r="AR4" s="48">
        <v>8.2000000000000007E-3</v>
      </c>
      <c r="AS4" s="46">
        <v>1</v>
      </c>
      <c r="AT4" s="46">
        <f>AS4/36*0.25</f>
        <v>6.9444444444444441E-3</v>
      </c>
      <c r="AU4" s="47" t="str">
        <f>IF(AR4&lt;AT4,"significant","non significant")</f>
        <v>non significant</v>
      </c>
      <c r="AV4" s="46"/>
      <c r="AW4" s="45" t="s">
        <v>231</v>
      </c>
      <c r="AX4" s="45" t="s">
        <v>230</v>
      </c>
      <c r="AY4" s="46">
        <v>2.5067179999999998</v>
      </c>
      <c r="AZ4" s="47">
        <v>1.2200000000000001E-2</v>
      </c>
      <c r="BA4" s="46">
        <v>1</v>
      </c>
      <c r="BB4" s="46">
        <f>BA4/36*0.25</f>
        <v>6.9444444444444441E-3</v>
      </c>
      <c r="BC4" s="47" t="s">
        <v>364</v>
      </c>
      <c r="BD4" s="46"/>
      <c r="BE4" s="45" t="s">
        <v>231</v>
      </c>
      <c r="BF4" s="45" t="s">
        <v>230</v>
      </c>
      <c r="BG4" s="46">
        <v>-2.5067200000000001</v>
      </c>
      <c r="BH4" s="47">
        <v>1.2200000000000001E-2</v>
      </c>
      <c r="BI4" s="46">
        <v>1</v>
      </c>
      <c r="BJ4" s="46">
        <f>BI4/36*0.25</f>
        <v>6.9444444444444441E-3</v>
      </c>
      <c r="BK4" s="47" t="str">
        <f>IF(BH4&lt;BJ4,"significant","non significant")</f>
        <v>non significant</v>
      </c>
      <c r="BL4" s="46"/>
      <c r="BM4" s="45" t="s">
        <v>235</v>
      </c>
      <c r="BN4" s="45" t="s">
        <v>238</v>
      </c>
      <c r="BO4" s="46">
        <v>2.6473300000000002</v>
      </c>
      <c r="BP4" s="48">
        <v>8.0999999999999996E-3</v>
      </c>
      <c r="BQ4" s="46">
        <v>1</v>
      </c>
      <c r="BR4" s="46">
        <f>BQ4/36*0.25</f>
        <v>6.9444444444444441E-3</v>
      </c>
      <c r="BS4" s="47" t="s">
        <v>364</v>
      </c>
      <c r="BT4" s="46"/>
      <c r="BU4" s="45" t="s">
        <v>238</v>
      </c>
      <c r="BV4" s="45" t="s">
        <v>234</v>
      </c>
      <c r="BW4" s="46">
        <v>2.3218580000000002</v>
      </c>
      <c r="BX4" s="47">
        <v>2.0199999999999999E-2</v>
      </c>
      <c r="BY4" s="46">
        <v>1</v>
      </c>
      <c r="BZ4" s="46">
        <f>BY4/36*0.25</f>
        <v>6.9444444444444441E-3</v>
      </c>
      <c r="CA4" s="47" t="str">
        <f>IF(BX4&lt;BZ4,"significant","non significant")</f>
        <v>non significant</v>
      </c>
      <c r="CB4" s="47"/>
      <c r="CC4" s="45" t="s">
        <v>241</v>
      </c>
      <c r="CD4" s="45" t="s">
        <v>237</v>
      </c>
      <c r="CE4" s="46">
        <v>2.0016020000000001</v>
      </c>
      <c r="CF4" s="47">
        <v>4.53E-2</v>
      </c>
      <c r="CG4" s="46">
        <v>1</v>
      </c>
      <c r="CH4" s="46">
        <f>CG4/36*0.25</f>
        <v>6.9444444444444441E-3</v>
      </c>
      <c r="CI4" s="47" t="str">
        <f>IF(CF4&lt;CH4,"significant","non significant")</f>
        <v>non significant</v>
      </c>
      <c r="CJ4" s="46"/>
      <c r="CK4" s="45" t="s">
        <v>236</v>
      </c>
      <c r="CL4" s="45" t="s">
        <v>232</v>
      </c>
      <c r="CM4" s="46">
        <v>2.6421100000000002</v>
      </c>
      <c r="CN4" s="48">
        <v>8.2000000000000007E-3</v>
      </c>
      <c r="CO4" s="46">
        <v>1</v>
      </c>
      <c r="CP4" s="46">
        <f>CO4/36*0.25</f>
        <v>6.9444444444444441E-3</v>
      </c>
      <c r="CQ4" s="47" t="str">
        <f>IF(CN4&lt;CP4,"significant","non significant")</f>
        <v>non significant</v>
      </c>
      <c r="CR4" s="46"/>
      <c r="CS4" s="45" t="s">
        <v>231</v>
      </c>
      <c r="CT4" s="45" t="s">
        <v>239</v>
      </c>
      <c r="CU4" s="46">
        <v>-2.46475</v>
      </c>
      <c r="CV4" s="47">
        <v>1.37E-2</v>
      </c>
      <c r="CW4" s="46">
        <v>1</v>
      </c>
      <c r="CX4" s="46">
        <f>CW4/36*0.25</f>
        <v>6.9444444444444441E-3</v>
      </c>
      <c r="CY4" s="47" t="str">
        <f>IF(CV4&lt;CX4,"significant","non significant")</f>
        <v>non significant</v>
      </c>
      <c r="CZ4" s="47"/>
      <c r="DA4" s="45" t="s">
        <v>236</v>
      </c>
      <c r="DB4" s="45" t="s">
        <v>232</v>
      </c>
      <c r="DC4" s="46">
        <v>2.4819900000000001</v>
      </c>
      <c r="DD4" s="47">
        <v>1.3100000000000001E-2</v>
      </c>
      <c r="DE4" s="46">
        <v>1</v>
      </c>
      <c r="DF4" s="46">
        <f>DE4/36*0.25</f>
        <v>6.9444444444444441E-3</v>
      </c>
      <c r="DG4" s="47" t="s">
        <v>364</v>
      </c>
      <c r="DH4" s="46"/>
      <c r="DI4" s="45" t="s">
        <v>236</v>
      </c>
      <c r="DJ4" s="45" t="s">
        <v>232</v>
      </c>
      <c r="DK4" s="46">
        <v>2.32186</v>
      </c>
      <c r="DL4" s="47">
        <v>2.0199999999999999E-2</v>
      </c>
      <c r="DM4" s="46">
        <v>1</v>
      </c>
      <c r="DN4" s="46">
        <f>DM4/36*0.25</f>
        <v>6.9444444444444441E-3</v>
      </c>
      <c r="DO4" s="47" t="s">
        <v>364</v>
      </c>
      <c r="DP4" s="46"/>
      <c r="DQ4" s="45" t="s">
        <v>235</v>
      </c>
      <c r="DR4" s="45" t="s">
        <v>238</v>
      </c>
      <c r="DS4" s="46">
        <v>2.6473300000000002</v>
      </c>
      <c r="DT4" s="48">
        <v>8.0999999999999996E-3</v>
      </c>
      <c r="DU4" s="46">
        <v>1</v>
      </c>
      <c r="DV4" s="46">
        <f>DU4/36*0.25</f>
        <v>6.9444444444444441E-3</v>
      </c>
      <c r="DW4" s="47" t="str">
        <f>IF(DT4&lt;DV4,"significant","non significant")</f>
        <v>non significant</v>
      </c>
      <c r="DX4" s="46"/>
      <c r="DY4" s="45" t="s">
        <v>231</v>
      </c>
      <c r="DZ4" s="45" t="s">
        <v>230</v>
      </c>
      <c r="EA4" s="46">
        <v>2.297825</v>
      </c>
      <c r="EB4" s="47">
        <v>2.1600000000000001E-2</v>
      </c>
      <c r="EC4" s="46">
        <v>1</v>
      </c>
      <c r="ED4" s="46">
        <f>EC4/36*0.25</f>
        <v>6.9444444444444441E-3</v>
      </c>
      <c r="EE4" s="47" t="str">
        <f>IF(EB4&lt;ED4,"significant","non significant")</f>
        <v>non significant</v>
      </c>
      <c r="EF4" s="46"/>
      <c r="EG4" s="45" t="s">
        <v>235</v>
      </c>
      <c r="EH4" s="45" t="s">
        <v>238</v>
      </c>
      <c r="EI4" s="46">
        <v>2.6473300000000002</v>
      </c>
      <c r="EJ4" s="48">
        <v>8.0999999999999996E-3</v>
      </c>
      <c r="EK4" s="46">
        <v>1</v>
      </c>
      <c r="EL4" s="46">
        <f>EK4/36*0.25</f>
        <v>6.9444444444444441E-3</v>
      </c>
      <c r="EM4" s="47" t="s">
        <v>364</v>
      </c>
      <c r="EN4" s="46"/>
      <c r="EO4" s="45" t="s">
        <v>235</v>
      </c>
      <c r="EP4" s="45" t="s">
        <v>238</v>
      </c>
      <c r="EQ4" s="46">
        <v>2.6473300000000002</v>
      </c>
      <c r="ER4" s="48">
        <v>8.0999999999999996E-3</v>
      </c>
      <c r="ES4" s="46">
        <v>1</v>
      </c>
      <c r="ET4" s="46">
        <f>ES4/36*0.25</f>
        <v>6.9444444444444441E-3</v>
      </c>
      <c r="EU4" s="47" t="s">
        <v>364</v>
      </c>
      <c r="EV4" s="46"/>
      <c r="EW4" s="45" t="s">
        <v>240</v>
      </c>
      <c r="EX4" s="45" t="s">
        <v>236</v>
      </c>
      <c r="EY4" s="46">
        <v>2.481986</v>
      </c>
      <c r="EZ4" s="47">
        <v>1.3100000000000001E-2</v>
      </c>
      <c r="FA4" s="46">
        <v>1</v>
      </c>
      <c r="FB4" s="46">
        <f>FA4/36*0.25</f>
        <v>6.9444444444444441E-3</v>
      </c>
      <c r="FC4" s="47" t="str">
        <f>IF(EZ4&lt;FB4,"significant","non significant")</f>
        <v>non significant</v>
      </c>
      <c r="FD4" s="46"/>
      <c r="FE4" s="45" t="s">
        <v>238</v>
      </c>
      <c r="FF4" s="45" t="s">
        <v>239</v>
      </c>
      <c r="FG4" s="46">
        <v>-2.1617299999999999</v>
      </c>
      <c r="FH4" s="47">
        <v>3.0599999999999999E-2</v>
      </c>
      <c r="FI4" s="46">
        <v>1</v>
      </c>
      <c r="FJ4" s="46">
        <f>FI4/36*0.25</f>
        <v>6.9444444444444441E-3</v>
      </c>
      <c r="FK4" s="47" t="str">
        <f>IF(FH4&lt;FJ4,"significant","non significant")</f>
        <v>non significant</v>
      </c>
      <c r="FL4" s="46"/>
      <c r="FM4" s="45" t="s">
        <v>231</v>
      </c>
      <c r="FN4" s="45" t="s">
        <v>230</v>
      </c>
      <c r="FO4" s="46">
        <v>2.5067179999999998</v>
      </c>
      <c r="FP4" s="47">
        <v>1.2200000000000001E-2</v>
      </c>
      <c r="FQ4" s="46">
        <v>1</v>
      </c>
      <c r="FR4" s="46">
        <f>FQ4/36*0.25</f>
        <v>6.9444444444444441E-3</v>
      </c>
      <c r="FS4" s="47" t="s">
        <v>364</v>
      </c>
      <c r="FT4" s="46"/>
      <c r="FU4" s="45" t="s">
        <v>240</v>
      </c>
      <c r="FV4" s="45" t="s">
        <v>236</v>
      </c>
      <c r="FW4" s="46">
        <v>2.642115</v>
      </c>
      <c r="FX4" s="48">
        <v>8.2000000000000007E-3</v>
      </c>
      <c r="FY4" s="46">
        <v>1</v>
      </c>
      <c r="FZ4" s="46">
        <f>FY4/36*0.25</f>
        <v>6.9444444444444441E-3</v>
      </c>
      <c r="GA4" s="47" t="s">
        <v>364</v>
      </c>
      <c r="GB4" s="46"/>
      <c r="GC4" s="45" t="s">
        <v>231</v>
      </c>
      <c r="GD4" s="45" t="s">
        <v>230</v>
      </c>
      <c r="GE4" s="46">
        <v>2.5067179999999998</v>
      </c>
      <c r="GF4" s="47">
        <v>1.2200000000000001E-2</v>
      </c>
      <c r="GG4" s="46">
        <v>1</v>
      </c>
      <c r="GH4" s="46">
        <f>GG4/36*0.25</f>
        <v>6.9444444444444441E-3</v>
      </c>
      <c r="GI4" s="47" t="s">
        <v>364</v>
      </c>
      <c r="GJ4" s="46"/>
      <c r="GK4" s="45" t="s">
        <v>240</v>
      </c>
      <c r="GL4" s="45" t="s">
        <v>236</v>
      </c>
      <c r="GM4" s="46">
        <v>2.8022429999999998</v>
      </c>
      <c r="GN4" s="48">
        <v>5.1000000000000004E-3</v>
      </c>
      <c r="GO4" s="46">
        <v>1</v>
      </c>
      <c r="GP4" s="46">
        <f>GO4/36*0.25</f>
        <v>6.9444444444444441E-3</v>
      </c>
      <c r="GQ4" s="47" t="str">
        <f>IF(GN4&lt;GP4,"significant","non significant")</f>
        <v>significant</v>
      </c>
      <c r="GR4" s="46"/>
      <c r="GS4" s="45" t="s">
        <v>241</v>
      </c>
      <c r="GT4" s="45" t="s">
        <v>237</v>
      </c>
      <c r="GU4" s="46">
        <v>2.1617299999999999</v>
      </c>
      <c r="GV4" s="47">
        <v>3.0599999999999999E-2</v>
      </c>
      <c r="GW4" s="46">
        <v>1</v>
      </c>
      <c r="GX4" s="46">
        <f>GW4/36*0.25</f>
        <v>6.9444444444444441E-3</v>
      </c>
      <c r="GY4" s="47" t="str">
        <f>IF(GV4&lt;GX4,"significant","non significant")</f>
        <v>non significant</v>
      </c>
      <c r="GZ4" s="46"/>
      <c r="HA4" s="45" t="s">
        <v>231</v>
      </c>
      <c r="HB4" s="45" t="s">
        <v>240</v>
      </c>
      <c r="HC4" s="46">
        <v>1.73445</v>
      </c>
      <c r="HD4" s="46">
        <v>8.2799999999999999E-2</v>
      </c>
      <c r="HE4" s="46">
        <v>1</v>
      </c>
      <c r="HF4" s="46">
        <f>HE4/36*0.25</f>
        <v>6.9444444444444441E-3</v>
      </c>
      <c r="HG4" s="47" t="str">
        <f>IF(HD4&lt;HF4,"significant","non significant")</f>
        <v>non significant</v>
      </c>
      <c r="HH4" s="46"/>
      <c r="HI4" s="45" t="s">
        <v>240</v>
      </c>
      <c r="HJ4" s="45" t="s">
        <v>236</v>
      </c>
      <c r="HK4" s="46">
        <v>2.1617299999999999</v>
      </c>
      <c r="HL4" s="47">
        <v>3.0599999999999999E-2</v>
      </c>
      <c r="HM4" s="46">
        <v>1</v>
      </c>
      <c r="HN4" s="46">
        <f>HM4/36*0.25</f>
        <v>6.9444444444444441E-3</v>
      </c>
      <c r="HO4" s="47" t="str">
        <f>IF(HL4&lt;HN4,"significant","non significant")</f>
        <v>non significant</v>
      </c>
      <c r="HP4" s="46"/>
      <c r="HQ4" s="45" t="s">
        <v>241</v>
      </c>
      <c r="HR4" s="45" t="s">
        <v>238</v>
      </c>
      <c r="HS4" s="46">
        <v>2.1617299999999999</v>
      </c>
      <c r="HT4" s="47">
        <v>3.0599999999999999E-2</v>
      </c>
      <c r="HU4" s="46">
        <v>1</v>
      </c>
      <c r="HV4" s="46">
        <f>HU4/36*0.25</f>
        <v>6.9444444444444441E-3</v>
      </c>
      <c r="HW4" s="47" t="str">
        <f>IF(HT4&lt;HV4,"significant","non significant")</f>
        <v>non significant</v>
      </c>
      <c r="HX4" s="46"/>
      <c r="HY4" s="45" t="s">
        <v>241</v>
      </c>
      <c r="HZ4" s="45" t="s">
        <v>237</v>
      </c>
      <c r="IA4" s="46">
        <v>-2.0015999999999998</v>
      </c>
      <c r="IB4" s="47">
        <v>4.53E-2</v>
      </c>
      <c r="IC4" s="46">
        <v>1</v>
      </c>
      <c r="ID4" s="46">
        <f>IC4/36*0.25</f>
        <v>6.9444444444444441E-3</v>
      </c>
      <c r="IE4" s="47" t="str">
        <f>IF(IB4&lt;ID4,"significant","non significant")</f>
        <v>non significant</v>
      </c>
      <c r="IF4" s="46"/>
      <c r="IG4" s="45" t="s">
        <v>230</v>
      </c>
      <c r="IH4" s="45" t="s">
        <v>234</v>
      </c>
      <c r="II4" s="46">
        <v>2.6473300000000002</v>
      </c>
      <c r="IJ4" s="48">
        <v>8.0999999999999996E-3</v>
      </c>
      <c r="IK4" s="46">
        <v>1</v>
      </c>
      <c r="IL4" s="46">
        <f>IK4/36*0.25</f>
        <v>6.9444444444444441E-3</v>
      </c>
      <c r="IM4" s="47" t="s">
        <v>364</v>
      </c>
      <c r="IN4" s="46"/>
      <c r="IO4" s="45" t="s">
        <v>240</v>
      </c>
      <c r="IP4" s="45" t="s">
        <v>236</v>
      </c>
      <c r="IQ4" s="46">
        <v>2.0016020000000001</v>
      </c>
      <c r="IR4" s="47">
        <v>4.53E-2</v>
      </c>
      <c r="IS4" s="46">
        <v>1</v>
      </c>
      <c r="IT4" s="46">
        <f>IS4/36*0.25</f>
        <v>6.9444444444444441E-3</v>
      </c>
      <c r="IU4" s="47" t="str">
        <f>IF(IR4&lt;IT4,"significant","non significant")</f>
        <v>non significant</v>
      </c>
      <c r="IV4" s="46"/>
      <c r="IW4" s="45" t="s">
        <v>240</v>
      </c>
      <c r="IX4" s="45" t="s">
        <v>236</v>
      </c>
      <c r="IY4" s="46">
        <v>2.481986</v>
      </c>
      <c r="IZ4" s="47">
        <v>1.3100000000000001E-2</v>
      </c>
      <c r="JA4" s="46">
        <v>1</v>
      </c>
      <c r="JB4" s="46">
        <f>JA4/36*0.25</f>
        <v>6.9444444444444441E-3</v>
      </c>
      <c r="JC4" s="47" t="str">
        <f>IF(IZ4&lt;JB4,"significant","non significant")</f>
        <v>non significant</v>
      </c>
      <c r="JD4" s="46"/>
      <c r="JE4" s="45" t="s">
        <v>240</v>
      </c>
      <c r="JF4" s="45" t="s">
        <v>236</v>
      </c>
      <c r="JG4" s="46">
        <v>2.8022429999999998</v>
      </c>
      <c r="JH4" s="48">
        <v>5.1000000000000004E-3</v>
      </c>
      <c r="JI4" s="46">
        <v>1</v>
      </c>
      <c r="JJ4" s="46">
        <f>JI4/36*0.25</f>
        <v>6.9444444444444441E-3</v>
      </c>
      <c r="JK4" s="47" t="str">
        <f>IF(JH4&lt;JJ4,"significant","non significant")</f>
        <v>significant</v>
      </c>
      <c r="JL4" s="46"/>
      <c r="JM4" s="45" t="s">
        <v>235</v>
      </c>
      <c r="JN4" s="45" t="s">
        <v>238</v>
      </c>
      <c r="JO4" s="46">
        <v>2.46475</v>
      </c>
      <c r="JP4" s="47">
        <v>1.37E-2</v>
      </c>
      <c r="JQ4" s="46">
        <v>1</v>
      </c>
      <c r="JR4" s="46">
        <f>JQ4/36*0.25</f>
        <v>6.9444444444444441E-3</v>
      </c>
      <c r="JS4" s="47" t="s">
        <v>364</v>
      </c>
      <c r="JT4" s="46"/>
      <c r="JU4" s="45" t="s">
        <v>231</v>
      </c>
      <c r="JV4" s="45" t="s">
        <v>241</v>
      </c>
      <c r="JW4" s="46">
        <v>2.6473300000000002</v>
      </c>
      <c r="JX4" s="48">
        <v>8.0999999999999996E-3</v>
      </c>
      <c r="JY4" s="46">
        <v>1</v>
      </c>
      <c r="JZ4" s="46">
        <f>JY4/36*0.25</f>
        <v>6.9444444444444441E-3</v>
      </c>
      <c r="KA4" s="47" t="str">
        <f>IF(JX4&lt;JZ4,"significant","non significant")</f>
        <v>non significant</v>
      </c>
      <c r="KB4" s="46"/>
      <c r="KC4" s="45" t="s">
        <v>233</v>
      </c>
      <c r="KD4" s="45" t="s">
        <v>234</v>
      </c>
      <c r="KE4" s="46">
        <v>-2.6473300000000002</v>
      </c>
      <c r="KF4" s="48">
        <v>8.0999999999999996E-3</v>
      </c>
      <c r="KG4" s="46">
        <v>1</v>
      </c>
      <c r="KH4" s="46">
        <f>KG4/36*0.25</f>
        <v>6.9444444444444441E-3</v>
      </c>
      <c r="KI4" s="47" t="s">
        <v>364</v>
      </c>
      <c r="KJ4" s="46"/>
      <c r="KK4" s="45" t="s">
        <v>238</v>
      </c>
      <c r="KL4" s="45" t="s">
        <v>240</v>
      </c>
      <c r="KM4" s="46">
        <v>-2.1617299999999999</v>
      </c>
      <c r="KN4" s="47">
        <v>3.0599999999999999E-2</v>
      </c>
      <c r="KO4" s="46">
        <v>1</v>
      </c>
      <c r="KP4" s="46">
        <f>KO4/36*0.25</f>
        <v>6.9444444444444441E-3</v>
      </c>
      <c r="KQ4" s="47" t="str">
        <f>IF(KN4&lt;KP4,"significant","non significant")</f>
        <v>non significant</v>
      </c>
      <c r="KR4" s="45"/>
      <c r="KS4" s="45" t="s">
        <v>241</v>
      </c>
      <c r="KT4" s="45" t="s">
        <v>238</v>
      </c>
      <c r="KU4" s="46">
        <v>-2.4819900000000001</v>
      </c>
      <c r="KV4" s="47">
        <v>1.3100000000000001E-2</v>
      </c>
      <c r="KW4" s="46">
        <v>1</v>
      </c>
      <c r="KX4" s="46">
        <f>KW4/36*0.25</f>
        <v>6.9444444444444441E-3</v>
      </c>
      <c r="KY4" s="47" t="str">
        <f>IF(KV4&lt;KX4,"significant","non significant")</f>
        <v>non significant</v>
      </c>
      <c r="KZ4" s="45"/>
      <c r="LA4" s="45" t="s">
        <v>233</v>
      </c>
      <c r="LB4" s="45" t="s">
        <v>236</v>
      </c>
      <c r="LC4" s="46">
        <v>2.46475</v>
      </c>
      <c r="LD4" s="47">
        <v>1.37E-2</v>
      </c>
      <c r="LE4" s="46">
        <v>1</v>
      </c>
      <c r="LF4" s="46">
        <f>LE4/36*0.25</f>
        <v>6.9444444444444441E-3</v>
      </c>
      <c r="LG4" s="47" t="str">
        <f>IF(LD4&lt;LF4,"significant","non significant")</f>
        <v>non significant</v>
      </c>
      <c r="LH4" s="45"/>
      <c r="LI4" s="45" t="s">
        <v>240</v>
      </c>
      <c r="LJ4" s="45" t="s">
        <v>236</v>
      </c>
      <c r="LK4" s="46">
        <v>-2.8022399999999998</v>
      </c>
      <c r="LL4" s="48">
        <v>5.1000000000000004E-3</v>
      </c>
      <c r="LM4" s="46">
        <v>1</v>
      </c>
      <c r="LN4" s="46">
        <f>LM4/36*0.25</f>
        <v>6.9444444444444441E-3</v>
      </c>
      <c r="LO4" s="47" t="str">
        <f>IF(LL4&lt;LN4,"significant","non significant")</f>
        <v>significant</v>
      </c>
    </row>
    <row r="5" spans="1:327" ht="24">
      <c r="A5" s="45" t="s">
        <v>231</v>
      </c>
      <c r="B5" s="45" t="s">
        <v>230</v>
      </c>
      <c r="C5" s="46">
        <v>2.297825</v>
      </c>
      <c r="D5" s="47">
        <v>2.1600000000000001E-2</v>
      </c>
      <c r="E5" s="47">
        <v>2</v>
      </c>
      <c r="F5" s="46">
        <f t="shared" ref="F5:F39" si="0">(E5/36)*0.25</f>
        <v>1.3888888888888888E-2</v>
      </c>
      <c r="G5" s="47" t="s">
        <v>364</v>
      </c>
      <c r="H5" s="47"/>
      <c r="I5" s="45" t="s">
        <v>235</v>
      </c>
      <c r="J5" s="45" t="s">
        <v>238</v>
      </c>
      <c r="K5" s="46">
        <v>2.6473300000000002</v>
      </c>
      <c r="L5" s="48">
        <v>8.0999999999999996E-3</v>
      </c>
      <c r="M5" s="47">
        <v>2</v>
      </c>
      <c r="N5" s="46">
        <f t="shared" ref="N5:N39" si="1">M5/36*0.25</f>
        <v>1.3888888888888888E-2</v>
      </c>
      <c r="O5" s="47" t="str">
        <f t="shared" ref="O5:O39" si="2">IF(L5&lt;N5,"significant","non significant")</f>
        <v>significant</v>
      </c>
      <c r="P5" s="47"/>
      <c r="Q5" s="45" t="s">
        <v>230</v>
      </c>
      <c r="R5" s="45" t="s">
        <v>234</v>
      </c>
      <c r="S5" s="46">
        <v>-2.6473300000000002</v>
      </c>
      <c r="T5" s="48">
        <v>8.0999999999999996E-3</v>
      </c>
      <c r="U5" s="47">
        <v>2</v>
      </c>
      <c r="V5" s="46">
        <f t="shared" ref="V5:V39" si="3">U5/36*0.25</f>
        <v>1.3888888888888888E-2</v>
      </c>
      <c r="W5" s="47" t="str">
        <f t="shared" ref="W5:W39" si="4">IF(T5&lt;V5,"significant","non significant")</f>
        <v>significant</v>
      </c>
      <c r="X5" s="46"/>
      <c r="Y5" s="45" t="s">
        <v>231</v>
      </c>
      <c r="Z5" s="45" t="s">
        <v>230</v>
      </c>
      <c r="AA5" s="46">
        <v>2.5067179999999998</v>
      </c>
      <c r="AB5" s="47">
        <v>1.2200000000000001E-2</v>
      </c>
      <c r="AC5" s="47">
        <v>2</v>
      </c>
      <c r="AD5" s="46">
        <f t="shared" ref="AD5:AD39" si="5">AC5/36*0.25</f>
        <v>1.3888888888888888E-2</v>
      </c>
      <c r="AE5" s="47" t="str">
        <f t="shared" ref="AE5:AE39" si="6">IF(AB5&lt;AD5,"significant","non significant")</f>
        <v>significant</v>
      </c>
      <c r="AF5" s="47"/>
      <c r="AG5" s="45" t="s">
        <v>236</v>
      </c>
      <c r="AH5" s="45" t="s">
        <v>232</v>
      </c>
      <c r="AI5" s="46">
        <v>2.0015999999999998</v>
      </c>
      <c r="AJ5" s="47">
        <v>4.53E-2</v>
      </c>
      <c r="AK5" s="47">
        <v>2</v>
      </c>
      <c r="AL5" s="46">
        <f t="shared" ref="AL5:AL39" si="7">AK5/36*0.25</f>
        <v>1.3888888888888888E-2</v>
      </c>
      <c r="AM5" s="47" t="str">
        <f t="shared" ref="AM5:AM39" si="8">IF(AJ5&lt;AL5,"significant","non significant")</f>
        <v>non significant</v>
      </c>
      <c r="AN5" s="46"/>
      <c r="AO5" s="45" t="s">
        <v>240</v>
      </c>
      <c r="AP5" s="45" t="s">
        <v>236</v>
      </c>
      <c r="AQ5" s="46">
        <v>2.3218580000000002</v>
      </c>
      <c r="AR5" s="47">
        <v>2.0199999999999999E-2</v>
      </c>
      <c r="AS5" s="47">
        <v>2</v>
      </c>
      <c r="AT5" s="46">
        <f t="shared" ref="AT5:AT39" si="9">AS5/36*0.25</f>
        <v>1.3888888888888888E-2</v>
      </c>
      <c r="AU5" s="47" t="str">
        <f t="shared" ref="AU5:AU39" si="10">IF(AR5&lt;AT5,"significant","non significant")</f>
        <v>non significant</v>
      </c>
      <c r="AV5" s="46"/>
      <c r="AW5" s="45" t="s">
        <v>235</v>
      </c>
      <c r="AX5" s="45" t="s">
        <v>238</v>
      </c>
      <c r="AY5" s="46">
        <v>2.46475</v>
      </c>
      <c r="AZ5" s="47">
        <v>1.37E-2</v>
      </c>
      <c r="BA5" s="47">
        <v>2</v>
      </c>
      <c r="BB5" s="46">
        <f t="shared" ref="BB5:BB39" si="11">BA5/36*0.25</f>
        <v>1.3888888888888888E-2</v>
      </c>
      <c r="BC5" s="47" t="str">
        <f t="shared" ref="BC5:BC39" si="12">IF(AZ5&lt;BB5,"significant","non significant")</f>
        <v>significant</v>
      </c>
      <c r="BD5" s="46"/>
      <c r="BE5" s="45" t="s">
        <v>235</v>
      </c>
      <c r="BF5" s="45" t="s">
        <v>239</v>
      </c>
      <c r="BG5" s="46">
        <v>-2.2821799999999999</v>
      </c>
      <c r="BH5" s="47">
        <v>2.2499999999999999E-2</v>
      </c>
      <c r="BI5" s="47">
        <v>2</v>
      </c>
      <c r="BJ5" s="46">
        <f t="shared" ref="BJ5:BJ39" si="13">BI5/36*0.25</f>
        <v>1.3888888888888888E-2</v>
      </c>
      <c r="BK5" s="47" t="str">
        <f t="shared" ref="BK5:BK39" si="14">IF(BH5&lt;BJ5,"significant","non significant")</f>
        <v>non significant</v>
      </c>
      <c r="BL5" s="46"/>
      <c r="BM5" s="45" t="s">
        <v>241</v>
      </c>
      <c r="BN5" s="45" t="s">
        <v>238</v>
      </c>
      <c r="BO5" s="46">
        <v>2.4819900000000001</v>
      </c>
      <c r="BP5" s="47">
        <v>1.3100000000000001E-2</v>
      </c>
      <c r="BQ5" s="47">
        <v>2</v>
      </c>
      <c r="BR5" s="46">
        <f t="shared" ref="BR5:BR39" si="15">BQ5/36*0.25</f>
        <v>1.3888888888888888E-2</v>
      </c>
      <c r="BS5" s="47" t="str">
        <f t="shared" ref="BS5:BS39" si="16">IF(BP5&lt;BR5,"significant","non significant")</f>
        <v>significant</v>
      </c>
      <c r="BT5" s="46"/>
      <c r="BU5" s="45" t="s">
        <v>240</v>
      </c>
      <c r="BV5" s="45" t="s">
        <v>236</v>
      </c>
      <c r="BW5" s="46">
        <v>2.1617299999999999</v>
      </c>
      <c r="BX5" s="47">
        <v>3.0599999999999999E-2</v>
      </c>
      <c r="BY5" s="47">
        <v>2</v>
      </c>
      <c r="BZ5" s="46">
        <f t="shared" ref="BZ5:BZ39" si="17">BY5/36*0.25</f>
        <v>1.3888888888888888E-2</v>
      </c>
      <c r="CA5" s="47" t="str">
        <f t="shared" ref="CA5:CA39" si="18">IF(BX5&lt;BZ5,"significant","non significant")</f>
        <v>non significant</v>
      </c>
      <c r="CB5" s="47"/>
      <c r="CC5" s="45" t="s">
        <v>231</v>
      </c>
      <c r="CD5" s="45" t="s">
        <v>241</v>
      </c>
      <c r="CE5" s="46">
        <v>1.91703</v>
      </c>
      <c r="CF5" s="46">
        <v>5.5199999999999999E-2</v>
      </c>
      <c r="CG5" s="47">
        <v>2</v>
      </c>
      <c r="CH5" s="46">
        <f t="shared" ref="CH5:CH39" si="19">CG5/36*0.25</f>
        <v>1.3888888888888888E-2</v>
      </c>
      <c r="CI5" s="47" t="str">
        <f t="shared" ref="CI5" si="20">IF(CF5&lt;CH5,"significant","non significant")</f>
        <v>non significant</v>
      </c>
      <c r="CJ5" s="46"/>
      <c r="CK5" s="45" t="s">
        <v>233</v>
      </c>
      <c r="CL5" s="45" t="s">
        <v>232</v>
      </c>
      <c r="CM5" s="46">
        <v>2.0996000000000001</v>
      </c>
      <c r="CN5" s="47">
        <v>3.5799999999999998E-2</v>
      </c>
      <c r="CO5" s="47">
        <v>2</v>
      </c>
      <c r="CP5" s="46">
        <f t="shared" ref="CP5:CP39" si="21">CO5/36*0.25</f>
        <v>1.3888888888888888E-2</v>
      </c>
      <c r="CQ5" s="47" t="str">
        <f t="shared" ref="CQ5" si="22">IF(CN5&lt;CP5,"significant","non significant")</f>
        <v>non significant</v>
      </c>
      <c r="CR5" s="46"/>
      <c r="CS5" s="45" t="s">
        <v>240</v>
      </c>
      <c r="CT5" s="45" t="s">
        <v>239</v>
      </c>
      <c r="CU5" s="46">
        <v>-2.1617299999999999</v>
      </c>
      <c r="CV5" s="47">
        <v>3.0599999999999999E-2</v>
      </c>
      <c r="CW5" s="47">
        <v>2</v>
      </c>
      <c r="CX5" s="46">
        <f t="shared" ref="CX5:CX39" si="23">CW5/36*0.25</f>
        <v>1.3888888888888888E-2</v>
      </c>
      <c r="CY5" s="47" t="str">
        <f t="shared" ref="CY5" si="24">IF(CV5&lt;CX5,"significant","non significant")</f>
        <v>non significant</v>
      </c>
      <c r="CZ5" s="46"/>
      <c r="DA5" s="45" t="s">
        <v>238</v>
      </c>
      <c r="DB5" s="45" t="s">
        <v>240</v>
      </c>
      <c r="DC5" s="46">
        <v>-2.32186</v>
      </c>
      <c r="DD5" s="47">
        <v>2.0199999999999999E-2</v>
      </c>
      <c r="DE5" s="47">
        <v>2</v>
      </c>
      <c r="DF5" s="46">
        <f t="shared" ref="DF5:DF39" si="25">DE5/36*0.25</f>
        <v>1.3888888888888888E-2</v>
      </c>
      <c r="DG5" s="47" t="s">
        <v>364</v>
      </c>
      <c r="DH5" s="46"/>
      <c r="DI5" s="45" t="s">
        <v>231</v>
      </c>
      <c r="DJ5" s="45" t="s">
        <v>230</v>
      </c>
      <c r="DK5" s="46">
        <v>2.297825</v>
      </c>
      <c r="DL5" s="47">
        <v>2.1600000000000001E-2</v>
      </c>
      <c r="DM5" s="47">
        <v>2</v>
      </c>
      <c r="DN5" s="46">
        <f t="shared" ref="DN5:DN39" si="26">DM5/36*0.25</f>
        <v>1.3888888888888888E-2</v>
      </c>
      <c r="DO5" s="47" t="s">
        <v>364</v>
      </c>
      <c r="DP5" s="47"/>
      <c r="DQ5" s="45" t="s">
        <v>231</v>
      </c>
      <c r="DR5" s="45" t="s">
        <v>230</v>
      </c>
      <c r="DS5" s="46">
        <v>2.297825</v>
      </c>
      <c r="DT5" s="47">
        <v>2.1600000000000001E-2</v>
      </c>
      <c r="DU5" s="47">
        <v>2</v>
      </c>
      <c r="DV5" s="46">
        <f t="shared" ref="DV5:DV39" si="27">DU5/36*0.25</f>
        <v>1.3888888888888888E-2</v>
      </c>
      <c r="DW5" s="47" t="str">
        <f t="shared" ref="DW5" si="28">IF(DT5&lt;DV5,"significant","non significant")</f>
        <v>non significant</v>
      </c>
      <c r="DX5" s="46"/>
      <c r="DY5" s="45" t="s">
        <v>241</v>
      </c>
      <c r="DZ5" s="45" t="s">
        <v>237</v>
      </c>
      <c r="EA5" s="46">
        <v>2.0016020000000001</v>
      </c>
      <c r="EB5" s="47">
        <v>4.53E-2</v>
      </c>
      <c r="EC5" s="47">
        <v>2</v>
      </c>
      <c r="ED5" s="46">
        <f t="shared" ref="ED5:ED39" si="29">EC5/36*0.25</f>
        <v>1.3888888888888888E-2</v>
      </c>
      <c r="EE5" s="47" t="str">
        <f t="shared" ref="EE5" si="30">IF(EB5&lt;ED5,"significant","non significant")</f>
        <v>non significant</v>
      </c>
      <c r="EF5" s="46"/>
      <c r="EG5" s="45" t="s">
        <v>231</v>
      </c>
      <c r="EH5" s="45" t="s">
        <v>230</v>
      </c>
      <c r="EI5" s="46">
        <v>2.5067179999999998</v>
      </c>
      <c r="EJ5" s="47">
        <v>1.2200000000000001E-2</v>
      </c>
      <c r="EK5" s="47">
        <v>2</v>
      </c>
      <c r="EL5" s="46">
        <f t="shared" ref="EL5:EL39" si="31">EK5/36*0.25</f>
        <v>1.3888888888888888E-2</v>
      </c>
      <c r="EM5" s="47" t="str">
        <f t="shared" ref="EM5" si="32">IF(EJ5&lt;EL5,"significant","non significant")</f>
        <v>significant</v>
      </c>
      <c r="EN5" s="46"/>
      <c r="EO5" s="45" t="s">
        <v>241</v>
      </c>
      <c r="EP5" s="45" t="s">
        <v>238</v>
      </c>
      <c r="EQ5" s="46">
        <v>2.4819900000000001</v>
      </c>
      <c r="ER5" s="47">
        <v>1.3100000000000001E-2</v>
      </c>
      <c r="ES5" s="47">
        <v>2</v>
      </c>
      <c r="ET5" s="46">
        <f t="shared" ref="ET5:ET39" si="33">ES5/36*0.25</f>
        <v>1.3888888888888888E-2</v>
      </c>
      <c r="EU5" s="47" t="str">
        <f t="shared" ref="EU5" si="34">IF(ER5&lt;ET5,"significant","non significant")</f>
        <v>significant</v>
      </c>
      <c r="EV5" s="46"/>
      <c r="EW5" s="45" t="s">
        <v>236</v>
      </c>
      <c r="EX5" s="45" t="s">
        <v>232</v>
      </c>
      <c r="EY5" s="46">
        <v>2.32186</v>
      </c>
      <c r="EZ5" s="47">
        <v>2.0199999999999999E-2</v>
      </c>
      <c r="FA5" s="47">
        <v>2</v>
      </c>
      <c r="FB5" s="46">
        <f t="shared" ref="FB5:FB39" si="35">FA5/36*0.25</f>
        <v>1.3888888888888888E-2</v>
      </c>
      <c r="FC5" s="47" t="str">
        <f t="shared" ref="FC5" si="36">IF(EZ5&lt;FB5,"significant","non significant")</f>
        <v>non significant</v>
      </c>
      <c r="FD5" s="46"/>
      <c r="FE5" s="45" t="s">
        <v>240</v>
      </c>
      <c r="FF5" s="45" t="s">
        <v>236</v>
      </c>
      <c r="FG5" s="46">
        <v>-2.0051100000000002</v>
      </c>
      <c r="FH5" s="47">
        <v>4.4999999999999998E-2</v>
      </c>
      <c r="FI5" s="47">
        <v>2</v>
      </c>
      <c r="FJ5" s="46">
        <f t="shared" ref="FJ5:FJ39" si="37">FI5/36*0.25</f>
        <v>1.3888888888888888E-2</v>
      </c>
      <c r="FK5" s="47" t="str">
        <f t="shared" ref="FK5" si="38">IF(FH5&lt;FJ5,"significant","non significant")</f>
        <v>non significant</v>
      </c>
      <c r="FL5" s="46"/>
      <c r="FM5" s="45" t="s">
        <v>233</v>
      </c>
      <c r="FN5" s="45" t="s">
        <v>234</v>
      </c>
      <c r="FO5" s="46">
        <v>-2.46475</v>
      </c>
      <c r="FP5" s="47">
        <v>1.37E-2</v>
      </c>
      <c r="FQ5" s="47">
        <v>2</v>
      </c>
      <c r="FR5" s="46">
        <f t="shared" ref="FR5:FR39" si="39">FQ5/36*0.25</f>
        <v>1.3888888888888888E-2</v>
      </c>
      <c r="FS5" s="47" t="str">
        <f t="shared" ref="FS5" si="40">IF(FP5&lt;FR5,"significant","non significant")</f>
        <v>significant</v>
      </c>
      <c r="FT5" s="46"/>
      <c r="FU5" s="45" t="s">
        <v>231</v>
      </c>
      <c r="FV5" s="45" t="s">
        <v>230</v>
      </c>
      <c r="FW5" s="46">
        <v>2.5067179999999998</v>
      </c>
      <c r="FX5" s="47">
        <v>1.2200000000000001E-2</v>
      </c>
      <c r="FY5" s="47">
        <v>2</v>
      </c>
      <c r="FZ5" s="46">
        <f t="shared" ref="FZ5:FZ39" si="41">FY5/36*0.25</f>
        <v>1.3888888888888888E-2</v>
      </c>
      <c r="GA5" s="47" t="str">
        <f t="shared" ref="GA5" si="42">IF(FX5&lt;FZ5,"significant","non significant")</f>
        <v>significant</v>
      </c>
      <c r="GB5" s="46"/>
      <c r="GC5" s="45" t="s">
        <v>238</v>
      </c>
      <c r="GD5" s="45" t="s">
        <v>234</v>
      </c>
      <c r="GE5" s="46">
        <v>2.481986</v>
      </c>
      <c r="GF5" s="47">
        <v>1.3100000000000001E-2</v>
      </c>
      <c r="GG5" s="47">
        <v>2</v>
      </c>
      <c r="GH5" s="46">
        <f t="shared" ref="GH5:GH39" si="43">GG5/36*0.25</f>
        <v>1.3888888888888888E-2</v>
      </c>
      <c r="GI5" s="47" t="str">
        <f t="shared" ref="GI5" si="44">IF(GF5&lt;GH5,"significant","non significant")</f>
        <v>significant</v>
      </c>
      <c r="GJ5" s="46"/>
      <c r="GK5" s="45" t="s">
        <v>238</v>
      </c>
      <c r="GL5" s="45" t="s">
        <v>234</v>
      </c>
      <c r="GM5" s="46">
        <v>2.3218580000000002</v>
      </c>
      <c r="GN5" s="47">
        <v>2.0199999999999999E-2</v>
      </c>
      <c r="GO5" s="47">
        <v>2</v>
      </c>
      <c r="GP5" s="46">
        <f t="shared" ref="GP5:GP39" si="45">GO5/36*0.25</f>
        <v>1.3888888888888888E-2</v>
      </c>
      <c r="GQ5" s="47" t="s">
        <v>364</v>
      </c>
      <c r="GR5" s="46"/>
      <c r="GS5" s="45" t="s">
        <v>231</v>
      </c>
      <c r="GT5" s="45" t="s">
        <v>230</v>
      </c>
      <c r="GU5" s="46">
        <v>1.880039</v>
      </c>
      <c r="GV5" s="46">
        <v>6.0100000000000001E-2</v>
      </c>
      <c r="GW5" s="47">
        <v>2</v>
      </c>
      <c r="GX5" s="46">
        <f t="shared" ref="GX5:GX39" si="46">GW5/36*0.25</f>
        <v>1.3888888888888888E-2</v>
      </c>
      <c r="GY5" s="47" t="str">
        <f t="shared" ref="GY5" si="47">IF(GV5&lt;GX5,"significant","non significant")</f>
        <v>non significant</v>
      </c>
      <c r="GZ5" s="46"/>
      <c r="HA5" s="45" t="s">
        <v>240</v>
      </c>
      <c r="HB5" s="45" t="s">
        <v>236</v>
      </c>
      <c r="HC5" s="46">
        <v>1.681346</v>
      </c>
      <c r="HD5" s="46">
        <v>9.2700000000000005E-2</v>
      </c>
      <c r="HE5" s="47">
        <v>2</v>
      </c>
      <c r="HF5" s="46">
        <f t="shared" ref="HF5:HF39" si="48">HE5/36*0.25</f>
        <v>1.3888888888888888E-2</v>
      </c>
      <c r="HG5" s="47" t="str">
        <f t="shared" ref="HG5" si="49">IF(HD5&lt;HF5,"significant","non significant")</f>
        <v>non significant</v>
      </c>
      <c r="HH5" s="46"/>
      <c r="HI5" s="45" t="s">
        <v>241</v>
      </c>
      <c r="HJ5" s="45" t="s">
        <v>237</v>
      </c>
      <c r="HK5" s="46">
        <v>2.0016020000000001</v>
      </c>
      <c r="HL5" s="47">
        <v>4.53E-2</v>
      </c>
      <c r="HM5" s="47">
        <v>2</v>
      </c>
      <c r="HN5" s="46">
        <f t="shared" ref="HN5:HN39" si="50">HM5/36*0.25</f>
        <v>1.3888888888888888E-2</v>
      </c>
      <c r="HO5" s="47" t="str">
        <f t="shared" ref="HO5" si="51">IF(HL5&lt;HN5,"significant","non significant")</f>
        <v>non significant</v>
      </c>
      <c r="HP5" s="46"/>
      <c r="HQ5" s="45" t="s">
        <v>231</v>
      </c>
      <c r="HR5" s="45" t="s">
        <v>241</v>
      </c>
      <c r="HS5" s="46">
        <v>-2.0996000000000001</v>
      </c>
      <c r="HT5" s="47">
        <v>3.5799999999999998E-2</v>
      </c>
      <c r="HU5" s="47">
        <v>2</v>
      </c>
      <c r="HV5" s="46">
        <f t="shared" ref="HV5:HV39" si="52">HU5/36*0.25</f>
        <v>1.3888888888888888E-2</v>
      </c>
      <c r="HW5" s="47" t="str">
        <f t="shared" ref="HW5" si="53">IF(HT5&lt;HV5,"significant","non significant")</f>
        <v>non significant</v>
      </c>
      <c r="HX5" s="46"/>
      <c r="HY5" s="45" t="s">
        <v>240</v>
      </c>
      <c r="HZ5" s="45" t="s">
        <v>236</v>
      </c>
      <c r="IA5" s="46">
        <v>-2.0015999999999998</v>
      </c>
      <c r="IB5" s="47">
        <v>4.53E-2</v>
      </c>
      <c r="IC5" s="47">
        <v>2</v>
      </c>
      <c r="ID5" s="46">
        <f t="shared" ref="ID5:ID39" si="54">IC5/36*0.25</f>
        <v>1.3888888888888888E-2</v>
      </c>
      <c r="IE5" s="47" t="str">
        <f t="shared" ref="IE5" si="55">IF(IB5&lt;ID5,"significant","non significant")</f>
        <v>non significant</v>
      </c>
      <c r="IF5" s="46"/>
      <c r="IG5" s="45" t="s">
        <v>231</v>
      </c>
      <c r="IH5" s="45" t="s">
        <v>230</v>
      </c>
      <c r="II5" s="46">
        <v>2.5067179999999998</v>
      </c>
      <c r="IJ5" s="47">
        <v>1.2200000000000001E-2</v>
      </c>
      <c r="IK5" s="47">
        <v>2</v>
      </c>
      <c r="IL5" s="46">
        <f t="shared" ref="IL5:IL39" si="56">IK5/36*0.25</f>
        <v>1.3888888888888888E-2</v>
      </c>
      <c r="IM5" s="47" t="str">
        <f t="shared" ref="IM5" si="57">IF(IJ5&lt;IL5,"significant","non significant")</f>
        <v>significant</v>
      </c>
      <c r="IN5" s="46"/>
      <c r="IO5" s="45" t="s">
        <v>238</v>
      </c>
      <c r="IP5" s="45" t="s">
        <v>240</v>
      </c>
      <c r="IQ5" s="46">
        <v>1.6813499999999999</v>
      </c>
      <c r="IR5" s="46">
        <v>9.2700000000000005E-2</v>
      </c>
      <c r="IS5" s="47">
        <v>2</v>
      </c>
      <c r="IT5" s="46">
        <f t="shared" ref="IT5:IT39" si="58">IS5/36*0.25</f>
        <v>1.3888888888888888E-2</v>
      </c>
      <c r="IU5" s="47" t="str">
        <f t="shared" ref="IU5" si="59">IF(IR5&lt;IT5,"significant","non significant")</f>
        <v>non significant</v>
      </c>
      <c r="IV5" s="46"/>
      <c r="IW5" s="45" t="s">
        <v>236</v>
      </c>
      <c r="IX5" s="45" t="s">
        <v>232</v>
      </c>
      <c r="IY5" s="46">
        <v>2.32186</v>
      </c>
      <c r="IZ5" s="47">
        <v>2.0199999999999999E-2</v>
      </c>
      <c r="JA5" s="47">
        <v>2</v>
      </c>
      <c r="JB5" s="46">
        <f t="shared" ref="JB5:JB39" si="60">JA5/36*0.25</f>
        <v>1.3888888888888888E-2</v>
      </c>
      <c r="JC5" s="47" t="str">
        <f t="shared" ref="JC5" si="61">IF(IZ5&lt;JB5,"significant","non significant")</f>
        <v>non significant</v>
      </c>
      <c r="JD5" s="46"/>
      <c r="JE5" s="45" t="s">
        <v>238</v>
      </c>
      <c r="JF5" s="45" t="s">
        <v>234</v>
      </c>
      <c r="JG5" s="46">
        <v>2.642115</v>
      </c>
      <c r="JH5" s="48">
        <v>8.2000000000000007E-3</v>
      </c>
      <c r="JI5" s="47">
        <v>2</v>
      </c>
      <c r="JJ5" s="46">
        <f t="shared" ref="JJ5:JJ39" si="62">JI5/36*0.25</f>
        <v>1.3888888888888888E-2</v>
      </c>
      <c r="JK5" s="47" t="str">
        <f t="shared" ref="JK5" si="63">IF(JH5&lt;JJ5,"significant","non significant")</f>
        <v>significant</v>
      </c>
      <c r="JL5" s="46"/>
      <c r="JM5" s="45" t="s">
        <v>241</v>
      </c>
      <c r="JN5" s="45" t="s">
        <v>238</v>
      </c>
      <c r="JO5" s="46">
        <v>2.32186</v>
      </c>
      <c r="JP5" s="47">
        <v>2.0199999999999999E-2</v>
      </c>
      <c r="JQ5" s="47">
        <v>2</v>
      </c>
      <c r="JR5" s="46">
        <f t="shared" ref="JR5:JR39" si="64">JQ5/36*0.25</f>
        <v>1.3888888888888888E-2</v>
      </c>
      <c r="JS5" s="47" t="s">
        <v>364</v>
      </c>
      <c r="JT5" s="46"/>
      <c r="JU5" s="45" t="s">
        <v>231</v>
      </c>
      <c r="JV5" s="45" t="s">
        <v>238</v>
      </c>
      <c r="JW5" s="46">
        <v>2.2821799999999999</v>
      </c>
      <c r="JX5" s="47">
        <v>2.2499999999999999E-2</v>
      </c>
      <c r="JY5" s="47">
        <v>2</v>
      </c>
      <c r="JZ5" s="46">
        <f t="shared" ref="JZ5:JZ39" si="65">JY5/36*0.25</f>
        <v>1.3888888888888888E-2</v>
      </c>
      <c r="KA5" s="47" t="str">
        <f t="shared" ref="KA5" si="66">IF(JX5&lt;JZ5,"significant","non significant")</f>
        <v>non significant</v>
      </c>
      <c r="KB5" s="46"/>
      <c r="KC5" s="45" t="s">
        <v>233</v>
      </c>
      <c r="KD5" s="45" t="s">
        <v>236</v>
      </c>
      <c r="KE5" s="46">
        <v>-2.46475</v>
      </c>
      <c r="KF5" s="47">
        <v>1.37E-2</v>
      </c>
      <c r="KG5" s="47">
        <v>2</v>
      </c>
      <c r="KH5" s="46">
        <f t="shared" ref="KH5:KH39" si="67">KG5/36*0.25</f>
        <v>1.3888888888888888E-2</v>
      </c>
      <c r="KI5" s="47" t="str">
        <f t="shared" ref="KI5" si="68">IF(KF5&lt;KH5,"significant","non significant")</f>
        <v>significant</v>
      </c>
      <c r="KJ5" s="46"/>
      <c r="KK5" s="45" t="s">
        <v>231</v>
      </c>
      <c r="KL5" s="45" t="s">
        <v>240</v>
      </c>
      <c r="KM5" s="46">
        <v>-2.0996000000000001</v>
      </c>
      <c r="KN5" s="47">
        <v>3.5799999999999998E-2</v>
      </c>
      <c r="KO5" s="47">
        <v>2</v>
      </c>
      <c r="KP5" s="46">
        <f t="shared" ref="KP5:KP39" si="69">KO5/36*0.25</f>
        <v>1.3888888888888888E-2</v>
      </c>
      <c r="KQ5" s="47" t="str">
        <f t="shared" ref="KQ5" si="70">IF(KN5&lt;KP5,"significant","non significant")</f>
        <v>non significant</v>
      </c>
      <c r="KR5" s="45"/>
      <c r="KS5" s="45" t="s">
        <v>241</v>
      </c>
      <c r="KT5" s="45" t="s">
        <v>235</v>
      </c>
      <c r="KU5" s="46">
        <v>-2.2821799999999999</v>
      </c>
      <c r="KV5" s="47">
        <v>2.2499999999999999E-2</v>
      </c>
      <c r="KW5" s="47">
        <v>2</v>
      </c>
      <c r="KX5" s="46">
        <f t="shared" ref="KX5:KX39" si="71">KW5/36*0.25</f>
        <v>1.3888888888888888E-2</v>
      </c>
      <c r="KY5" s="47" t="str">
        <f t="shared" ref="KY5" si="72">IF(KV5&lt;KX5,"significant","non significant")</f>
        <v>non significant</v>
      </c>
      <c r="KZ5" s="45"/>
      <c r="LA5" s="45" t="s">
        <v>230</v>
      </c>
      <c r="LB5" s="45" t="s">
        <v>236</v>
      </c>
      <c r="LC5" s="46">
        <v>2.2821799999999999</v>
      </c>
      <c r="LD5" s="47">
        <v>2.2499999999999999E-2</v>
      </c>
      <c r="LE5" s="47">
        <v>2</v>
      </c>
      <c r="LF5" s="46">
        <f t="shared" ref="LF5:LF39" si="73">LE5/36*0.25</f>
        <v>1.3888888888888888E-2</v>
      </c>
      <c r="LG5" s="47" t="str">
        <f t="shared" ref="LG5" si="74">IF(LD5&lt;LF5,"significant","non significant")</f>
        <v>non significant</v>
      </c>
      <c r="LH5" s="45"/>
      <c r="LI5" s="45" t="s">
        <v>233</v>
      </c>
      <c r="LJ5" s="45" t="s">
        <v>236</v>
      </c>
      <c r="LK5" s="46">
        <v>2.6473300000000002</v>
      </c>
      <c r="LL5" s="48">
        <v>8.0999999999999996E-3</v>
      </c>
      <c r="LM5" s="47">
        <v>2</v>
      </c>
      <c r="LN5" s="46">
        <f t="shared" ref="LN5:LN39" si="75">LM5/36*0.25</f>
        <v>1.3888888888888888E-2</v>
      </c>
      <c r="LO5" s="47" t="str">
        <f t="shared" ref="LO5" si="76">IF(LL5&lt;LN5,"significant","non significant")</f>
        <v>significant</v>
      </c>
    </row>
    <row r="6" spans="1:327" ht="24">
      <c r="A6" s="45" t="s">
        <v>241</v>
      </c>
      <c r="B6" s="45" t="s">
        <v>238</v>
      </c>
      <c r="C6" s="46">
        <v>2.1617299999999999</v>
      </c>
      <c r="D6" s="47">
        <v>3.0599999999999999E-2</v>
      </c>
      <c r="E6" s="46">
        <v>3</v>
      </c>
      <c r="F6" s="46">
        <f t="shared" si="0"/>
        <v>2.0833333333333332E-2</v>
      </c>
      <c r="G6" s="47" t="s">
        <v>364</v>
      </c>
      <c r="H6" s="47"/>
      <c r="I6" s="45" t="s">
        <v>230</v>
      </c>
      <c r="J6" s="45" t="s">
        <v>237</v>
      </c>
      <c r="K6" s="46">
        <v>2.6473300000000002</v>
      </c>
      <c r="L6" s="48">
        <v>8.0999999999999996E-3</v>
      </c>
      <c r="M6" s="46">
        <v>3</v>
      </c>
      <c r="N6" s="46">
        <f t="shared" si="1"/>
        <v>2.0833333333333332E-2</v>
      </c>
      <c r="O6" s="47" t="str">
        <f t="shared" si="2"/>
        <v>significant</v>
      </c>
      <c r="P6" s="47"/>
      <c r="Q6" s="45" t="s">
        <v>231</v>
      </c>
      <c r="R6" s="45" t="s">
        <v>238</v>
      </c>
      <c r="S6" s="46">
        <v>-2.46475</v>
      </c>
      <c r="T6" s="47">
        <v>1.37E-2</v>
      </c>
      <c r="U6" s="46">
        <v>3</v>
      </c>
      <c r="V6" s="46">
        <f t="shared" si="3"/>
        <v>2.0833333333333332E-2</v>
      </c>
      <c r="W6" s="47" t="str">
        <f t="shared" si="4"/>
        <v>significant</v>
      </c>
      <c r="X6" s="47"/>
      <c r="Y6" s="45" t="s">
        <v>240</v>
      </c>
      <c r="Z6" s="45" t="s">
        <v>236</v>
      </c>
      <c r="AA6" s="46">
        <v>2.3218580000000002</v>
      </c>
      <c r="AB6" s="47">
        <v>2.0199999999999999E-2</v>
      </c>
      <c r="AC6" s="46">
        <v>3</v>
      </c>
      <c r="AD6" s="46">
        <f t="shared" si="5"/>
        <v>2.0833333333333332E-2</v>
      </c>
      <c r="AE6" s="47" t="str">
        <f>IF(AB6&lt;AD6,"significant","non significant")</f>
        <v>significant</v>
      </c>
      <c r="AF6" s="47"/>
      <c r="AG6" s="45" t="s">
        <v>241</v>
      </c>
      <c r="AH6" s="45" t="s">
        <v>239</v>
      </c>
      <c r="AI6" s="46">
        <v>1.8414699999999999</v>
      </c>
      <c r="AJ6" s="46">
        <v>6.5600000000000006E-2</v>
      </c>
      <c r="AK6" s="46">
        <v>3</v>
      </c>
      <c r="AL6" s="46">
        <f t="shared" si="7"/>
        <v>2.0833333333333332E-2</v>
      </c>
      <c r="AM6" s="47" t="str">
        <f>IF(AJ6&lt;AL6,"significant","non significant")</f>
        <v>non significant</v>
      </c>
      <c r="AN6" s="46"/>
      <c r="AO6" s="45" t="s">
        <v>237</v>
      </c>
      <c r="AP6" s="45" t="s">
        <v>232</v>
      </c>
      <c r="AQ6" s="46">
        <v>2.0015999999999998</v>
      </c>
      <c r="AR6" s="47">
        <v>4.53E-2</v>
      </c>
      <c r="AS6" s="46">
        <v>3</v>
      </c>
      <c r="AT6" s="46">
        <f t="shared" si="9"/>
        <v>2.0833333333333332E-2</v>
      </c>
      <c r="AU6" s="47" t="str">
        <f>IF(AR6&lt;AT6,"significant","non significant")</f>
        <v>non significant</v>
      </c>
      <c r="AV6" s="46"/>
      <c r="AW6" s="45" t="s">
        <v>241</v>
      </c>
      <c r="AX6" s="45" t="s">
        <v>238</v>
      </c>
      <c r="AY6" s="46">
        <v>2.1617299999999999</v>
      </c>
      <c r="AZ6" s="47">
        <v>3.0599999999999999E-2</v>
      </c>
      <c r="BA6" s="46">
        <v>3</v>
      </c>
      <c r="BB6" s="46">
        <f t="shared" si="11"/>
        <v>2.0833333333333332E-2</v>
      </c>
      <c r="BC6" s="47" t="s">
        <v>364</v>
      </c>
      <c r="BD6" s="46"/>
      <c r="BE6" s="45" t="s">
        <v>240</v>
      </c>
      <c r="BF6" s="45" t="s">
        <v>236</v>
      </c>
      <c r="BG6" s="46">
        <v>-2.1617299999999999</v>
      </c>
      <c r="BH6" s="47">
        <v>3.0599999999999999E-2</v>
      </c>
      <c r="BI6" s="46">
        <v>3</v>
      </c>
      <c r="BJ6" s="46">
        <f t="shared" si="13"/>
        <v>2.0833333333333332E-2</v>
      </c>
      <c r="BK6" s="47" t="str">
        <f>IF(BH6&lt;BJ6,"significant","non significant")</f>
        <v>non significant</v>
      </c>
      <c r="BL6" s="46"/>
      <c r="BM6" s="45" t="s">
        <v>231</v>
      </c>
      <c r="BN6" s="45" t="s">
        <v>230</v>
      </c>
      <c r="BO6" s="46">
        <v>2.297825</v>
      </c>
      <c r="BP6" s="47">
        <v>2.1600000000000001E-2</v>
      </c>
      <c r="BQ6" s="46">
        <v>3</v>
      </c>
      <c r="BR6" s="46">
        <f t="shared" si="15"/>
        <v>2.0833333333333332E-2</v>
      </c>
      <c r="BS6" s="47" t="s">
        <v>364</v>
      </c>
      <c r="BT6" s="46"/>
      <c r="BU6" s="45" t="s">
        <v>235</v>
      </c>
      <c r="BV6" s="45" t="s">
        <v>239</v>
      </c>
      <c r="BW6" s="46">
        <v>1.91703</v>
      </c>
      <c r="BX6" s="46">
        <v>5.5199999999999999E-2</v>
      </c>
      <c r="BY6" s="46">
        <v>3</v>
      </c>
      <c r="BZ6" s="46">
        <f t="shared" si="17"/>
        <v>2.0833333333333332E-2</v>
      </c>
      <c r="CA6" s="47" t="str">
        <f>IF(BX6&lt;BZ6,"significant","non significant")</f>
        <v>non significant</v>
      </c>
      <c r="CB6" s="47"/>
      <c r="CC6" s="45" t="s">
        <v>230</v>
      </c>
      <c r="CD6" s="45" t="s">
        <v>234</v>
      </c>
      <c r="CE6" s="46">
        <v>1.91703</v>
      </c>
      <c r="CF6" s="46">
        <v>5.5199999999999999E-2</v>
      </c>
      <c r="CG6" s="46">
        <v>3</v>
      </c>
      <c r="CH6" s="46">
        <f t="shared" si="19"/>
        <v>2.0833333333333332E-2</v>
      </c>
      <c r="CI6" s="47" t="str">
        <f>IF(CF6&lt;CH6,"significant","non significant")</f>
        <v>non significant</v>
      </c>
      <c r="CJ6" s="46"/>
      <c r="CK6" s="45" t="s">
        <v>235</v>
      </c>
      <c r="CL6" s="45" t="s">
        <v>240</v>
      </c>
      <c r="CM6" s="46">
        <v>-1.91703</v>
      </c>
      <c r="CN6" s="46">
        <v>5.5199999999999999E-2</v>
      </c>
      <c r="CO6" s="46">
        <v>3</v>
      </c>
      <c r="CP6" s="46">
        <f t="shared" si="21"/>
        <v>2.0833333333333332E-2</v>
      </c>
      <c r="CQ6" s="47" t="str">
        <f>IF(CN6&lt;CP6,"significant","non significant")</f>
        <v>non significant</v>
      </c>
      <c r="CR6" s="46"/>
      <c r="CS6" s="45" t="s">
        <v>235</v>
      </c>
      <c r="CT6" s="45" t="s">
        <v>239</v>
      </c>
      <c r="CU6" s="46">
        <v>-2.0996000000000001</v>
      </c>
      <c r="CV6" s="47">
        <v>3.5799999999999998E-2</v>
      </c>
      <c r="CW6" s="46">
        <v>3</v>
      </c>
      <c r="CX6" s="46">
        <f t="shared" si="23"/>
        <v>2.0833333333333332E-2</v>
      </c>
      <c r="CY6" s="47" t="str">
        <f>IF(CV6&lt;CX6,"significant","non significant")</f>
        <v>non significant</v>
      </c>
      <c r="CZ6" s="46"/>
      <c r="DA6" s="45" t="s">
        <v>238</v>
      </c>
      <c r="DB6" s="45" t="s">
        <v>234</v>
      </c>
      <c r="DC6" s="46">
        <v>2.3218580000000002</v>
      </c>
      <c r="DD6" s="47">
        <v>2.0199999999999999E-2</v>
      </c>
      <c r="DE6" s="46">
        <v>3</v>
      </c>
      <c r="DF6" s="46">
        <f t="shared" si="25"/>
        <v>2.0833333333333332E-2</v>
      </c>
      <c r="DG6" s="47" t="str">
        <f>IF(DD6&lt;DF6,"significant","non significant")</f>
        <v>significant</v>
      </c>
      <c r="DH6" s="46"/>
      <c r="DI6" s="45" t="s">
        <v>238</v>
      </c>
      <c r="DJ6" s="45" t="s">
        <v>240</v>
      </c>
      <c r="DK6" s="46">
        <v>-2.1617299999999999</v>
      </c>
      <c r="DL6" s="47">
        <v>3.0599999999999999E-2</v>
      </c>
      <c r="DM6" s="46">
        <v>3</v>
      </c>
      <c r="DN6" s="46">
        <f t="shared" si="26"/>
        <v>2.0833333333333332E-2</v>
      </c>
      <c r="DO6" s="47" t="s">
        <v>364</v>
      </c>
      <c r="DP6" s="46"/>
      <c r="DQ6" s="45" t="s">
        <v>241</v>
      </c>
      <c r="DR6" s="45" t="s">
        <v>235</v>
      </c>
      <c r="DS6" s="46">
        <v>-2.0996000000000001</v>
      </c>
      <c r="DT6" s="47">
        <v>3.5799999999999998E-2</v>
      </c>
      <c r="DU6" s="46">
        <v>3</v>
      </c>
      <c r="DV6" s="46">
        <f t="shared" si="27"/>
        <v>2.0833333333333332E-2</v>
      </c>
      <c r="DW6" s="47" t="str">
        <f>IF(DT6&lt;DV6,"significant","non significant")</f>
        <v>non significant</v>
      </c>
      <c r="DX6" s="46"/>
      <c r="DY6" s="45" t="s">
        <v>240</v>
      </c>
      <c r="DZ6" s="45" t="s">
        <v>236</v>
      </c>
      <c r="EA6" s="46">
        <v>2.0016020000000001</v>
      </c>
      <c r="EB6" s="47">
        <v>4.53E-2</v>
      </c>
      <c r="EC6" s="46">
        <v>3</v>
      </c>
      <c r="ED6" s="46">
        <f t="shared" si="29"/>
        <v>2.0833333333333332E-2</v>
      </c>
      <c r="EE6" s="47" t="str">
        <f>IF(EB6&lt;ED6,"significant","non significant")</f>
        <v>non significant</v>
      </c>
      <c r="EF6" s="46"/>
      <c r="EG6" s="45" t="s">
        <v>241</v>
      </c>
      <c r="EH6" s="45" t="s">
        <v>238</v>
      </c>
      <c r="EI6" s="46">
        <v>2.32186</v>
      </c>
      <c r="EJ6" s="47">
        <v>2.0199999999999999E-2</v>
      </c>
      <c r="EK6" s="46">
        <v>3</v>
      </c>
      <c r="EL6" s="46">
        <f t="shared" si="31"/>
        <v>2.0833333333333332E-2</v>
      </c>
      <c r="EM6" s="47" t="str">
        <f>IF(EJ6&lt;EL6,"significant","non significant")</f>
        <v>significant</v>
      </c>
      <c r="EN6" s="46"/>
      <c r="EO6" s="45" t="s">
        <v>231</v>
      </c>
      <c r="EP6" s="45" t="s">
        <v>230</v>
      </c>
      <c r="EQ6" s="46">
        <v>2.297825</v>
      </c>
      <c r="ER6" s="47">
        <v>2.1600000000000001E-2</v>
      </c>
      <c r="ES6" s="46">
        <v>3</v>
      </c>
      <c r="ET6" s="46">
        <f t="shared" si="33"/>
        <v>2.0833333333333332E-2</v>
      </c>
      <c r="EU6" s="47" t="s">
        <v>364</v>
      </c>
      <c r="EV6" s="47"/>
      <c r="EW6" s="45" t="s">
        <v>238</v>
      </c>
      <c r="EX6" s="45" t="s">
        <v>234</v>
      </c>
      <c r="EY6" s="46">
        <v>2.1617299999999999</v>
      </c>
      <c r="EZ6" s="47">
        <v>3.0599999999999999E-2</v>
      </c>
      <c r="FA6" s="46">
        <v>3</v>
      </c>
      <c r="FB6" s="46">
        <f t="shared" si="35"/>
        <v>2.0833333333333332E-2</v>
      </c>
      <c r="FC6" s="47" t="str">
        <f>IF(EZ6&lt;FB6,"significant","non significant")</f>
        <v>non significant</v>
      </c>
      <c r="FD6" s="46"/>
      <c r="FE6" s="45" t="s">
        <v>241</v>
      </c>
      <c r="FF6" s="45" t="s">
        <v>238</v>
      </c>
      <c r="FG6" s="46">
        <v>1.6813499999999999</v>
      </c>
      <c r="FH6" s="46">
        <v>9.2700000000000005E-2</v>
      </c>
      <c r="FI6" s="46">
        <v>3</v>
      </c>
      <c r="FJ6" s="46">
        <f t="shared" si="37"/>
        <v>2.0833333333333332E-2</v>
      </c>
      <c r="FK6" s="47" t="str">
        <f>IF(FH6&lt;FJ6,"significant","non significant")</f>
        <v>non significant</v>
      </c>
      <c r="FL6" s="46"/>
      <c r="FM6" s="45" t="s">
        <v>234</v>
      </c>
      <c r="FN6" s="45" t="s">
        <v>232</v>
      </c>
      <c r="FO6" s="46">
        <v>2.1617299999999999</v>
      </c>
      <c r="FP6" s="47">
        <v>3.0599999999999999E-2</v>
      </c>
      <c r="FQ6" s="46">
        <v>3</v>
      </c>
      <c r="FR6" s="46">
        <f t="shared" si="39"/>
        <v>2.0833333333333332E-2</v>
      </c>
      <c r="FS6" s="47" t="s">
        <v>364</v>
      </c>
      <c r="FT6" s="46"/>
      <c r="FU6" s="45" t="s">
        <v>238</v>
      </c>
      <c r="FV6" s="45" t="s">
        <v>234</v>
      </c>
      <c r="FW6" s="46">
        <v>2.481986</v>
      </c>
      <c r="FX6" s="47">
        <v>1.3100000000000001E-2</v>
      </c>
      <c r="FY6" s="46">
        <v>3</v>
      </c>
      <c r="FZ6" s="46">
        <f t="shared" si="41"/>
        <v>2.0833333333333332E-2</v>
      </c>
      <c r="GA6" s="47" t="str">
        <f>IF(FX6&lt;FZ6,"significant","non significant")</f>
        <v>significant</v>
      </c>
      <c r="GB6" s="46"/>
      <c r="GC6" s="45" t="s">
        <v>240</v>
      </c>
      <c r="GD6" s="45" t="s">
        <v>236</v>
      </c>
      <c r="GE6" s="46">
        <v>2.3218580000000002</v>
      </c>
      <c r="GF6" s="47">
        <v>2.0199999999999999E-2</v>
      </c>
      <c r="GG6" s="46">
        <v>3</v>
      </c>
      <c r="GH6" s="46">
        <f t="shared" si="43"/>
        <v>2.0833333333333332E-2</v>
      </c>
      <c r="GI6" s="47" t="str">
        <f>IF(GF6&lt;GH6,"significant","non significant")</f>
        <v>significant</v>
      </c>
      <c r="GJ6" s="46"/>
      <c r="GK6" s="45" t="s">
        <v>231</v>
      </c>
      <c r="GL6" s="45" t="s">
        <v>230</v>
      </c>
      <c r="GM6" s="46">
        <v>2.297825</v>
      </c>
      <c r="GN6" s="47">
        <v>2.1600000000000001E-2</v>
      </c>
      <c r="GO6" s="46">
        <v>3</v>
      </c>
      <c r="GP6" s="46">
        <f t="shared" si="45"/>
        <v>2.0833333333333332E-2</v>
      </c>
      <c r="GQ6" s="47" t="s">
        <v>364</v>
      </c>
      <c r="GR6" s="46"/>
      <c r="GS6" s="45" t="s">
        <v>240</v>
      </c>
      <c r="GT6" s="45" t="s">
        <v>236</v>
      </c>
      <c r="GU6" s="46">
        <v>1.681346</v>
      </c>
      <c r="GV6" s="46">
        <v>9.2700000000000005E-2</v>
      </c>
      <c r="GW6" s="46">
        <v>3</v>
      </c>
      <c r="GX6" s="46">
        <f t="shared" si="46"/>
        <v>2.0833333333333332E-2</v>
      </c>
      <c r="GY6" s="47" t="str">
        <f>IF(GV6&lt;GX6,"significant","non significant")</f>
        <v>non significant</v>
      </c>
      <c r="GZ6" s="46"/>
      <c r="HA6" s="45" t="s">
        <v>241</v>
      </c>
      <c r="HB6" s="45" t="s">
        <v>240</v>
      </c>
      <c r="HC6" s="46">
        <v>1.52122</v>
      </c>
      <c r="HD6" s="46">
        <v>0.12820000000000001</v>
      </c>
      <c r="HE6" s="46">
        <v>3</v>
      </c>
      <c r="HF6" s="46">
        <f t="shared" si="48"/>
        <v>2.0833333333333332E-2</v>
      </c>
      <c r="HG6" s="47" t="str">
        <f>IF(HD6&lt;HF6,"significant","non significant")</f>
        <v>non significant</v>
      </c>
      <c r="HH6" s="46"/>
      <c r="HI6" s="45" t="s">
        <v>238</v>
      </c>
      <c r="HJ6" s="45" t="s">
        <v>234</v>
      </c>
      <c r="HK6" s="46">
        <v>1.8414740000000001</v>
      </c>
      <c r="HL6" s="46">
        <v>6.5600000000000006E-2</v>
      </c>
      <c r="HM6" s="46">
        <v>3</v>
      </c>
      <c r="HN6" s="46">
        <f t="shared" si="50"/>
        <v>2.0833333333333332E-2</v>
      </c>
      <c r="HO6" s="47" t="str">
        <f>IF(HL6&lt;HN6,"significant","non significant")</f>
        <v>non significant</v>
      </c>
      <c r="HP6" s="46"/>
      <c r="HQ6" s="45" t="s">
        <v>238</v>
      </c>
      <c r="HR6" s="45" t="s">
        <v>234</v>
      </c>
      <c r="HS6" s="46">
        <v>2.0016020000000001</v>
      </c>
      <c r="HT6" s="47">
        <v>4.53E-2</v>
      </c>
      <c r="HU6" s="46">
        <v>3</v>
      </c>
      <c r="HV6" s="46">
        <f t="shared" si="52"/>
        <v>2.0833333333333332E-2</v>
      </c>
      <c r="HW6" s="47" t="str">
        <f>IF(HT6&lt;HV6,"significant","non significant")</f>
        <v>non significant</v>
      </c>
      <c r="HX6" s="46"/>
      <c r="HY6" s="45" t="s">
        <v>230</v>
      </c>
      <c r="HZ6" s="45" t="s">
        <v>232</v>
      </c>
      <c r="IA6" s="46">
        <v>-1.73445</v>
      </c>
      <c r="IB6" s="46">
        <v>8.2799999999999999E-2</v>
      </c>
      <c r="IC6" s="46">
        <v>3</v>
      </c>
      <c r="ID6" s="46">
        <f t="shared" si="54"/>
        <v>2.0833333333333332E-2</v>
      </c>
      <c r="IE6" s="47" t="str">
        <f>IF(IB6&lt;ID6,"significant","non significant")</f>
        <v>non significant</v>
      </c>
      <c r="IF6" s="46"/>
      <c r="IG6" s="45" t="s">
        <v>241</v>
      </c>
      <c r="IH6" s="45" t="s">
        <v>238</v>
      </c>
      <c r="II6" s="46">
        <v>2.4819900000000001</v>
      </c>
      <c r="IJ6" s="47">
        <v>1.3100000000000001E-2</v>
      </c>
      <c r="IK6" s="46">
        <v>3</v>
      </c>
      <c r="IL6" s="46">
        <f t="shared" si="56"/>
        <v>2.0833333333333332E-2</v>
      </c>
      <c r="IM6" s="47" t="str">
        <f>IF(IJ6&lt;IL6,"significant","non significant")</f>
        <v>significant</v>
      </c>
      <c r="IN6" s="46"/>
      <c r="IO6" s="45" t="s">
        <v>241</v>
      </c>
      <c r="IP6" s="45" t="s">
        <v>237</v>
      </c>
      <c r="IQ6" s="46">
        <v>1.681346</v>
      </c>
      <c r="IR6" s="46">
        <v>9.2700000000000005E-2</v>
      </c>
      <c r="IS6" s="46">
        <v>3</v>
      </c>
      <c r="IT6" s="46">
        <f t="shared" si="58"/>
        <v>2.0833333333333332E-2</v>
      </c>
      <c r="IU6" s="47" t="str">
        <f>IF(IR6&lt;IT6,"significant","non significant")</f>
        <v>non significant</v>
      </c>
      <c r="IV6" s="46"/>
      <c r="IW6" s="45" t="s">
        <v>231</v>
      </c>
      <c r="IX6" s="45" t="s">
        <v>230</v>
      </c>
      <c r="IY6" s="46">
        <v>2.297825</v>
      </c>
      <c r="IZ6" s="47">
        <v>2.1600000000000001E-2</v>
      </c>
      <c r="JA6" s="46">
        <v>3</v>
      </c>
      <c r="JB6" s="46">
        <f t="shared" si="60"/>
        <v>2.0833333333333332E-2</v>
      </c>
      <c r="JC6" s="47" t="str">
        <f>IF(IZ6&lt;JB6,"significant","non significant")</f>
        <v>non significant</v>
      </c>
      <c r="JD6" s="46"/>
      <c r="JE6" s="45" t="s">
        <v>236</v>
      </c>
      <c r="JF6" s="45" t="s">
        <v>232</v>
      </c>
      <c r="JG6" s="46">
        <v>2.4819900000000001</v>
      </c>
      <c r="JH6" s="47">
        <v>1.3100000000000001E-2</v>
      </c>
      <c r="JI6" s="46">
        <v>3</v>
      </c>
      <c r="JJ6" s="46">
        <f t="shared" si="62"/>
        <v>2.0833333333333332E-2</v>
      </c>
      <c r="JK6" s="47" t="str">
        <f>IF(JH6&lt;JJ6,"significant","non significant")</f>
        <v>significant</v>
      </c>
      <c r="JL6" s="46"/>
      <c r="JM6" s="45" t="s">
        <v>236</v>
      </c>
      <c r="JN6" s="45" t="s">
        <v>232</v>
      </c>
      <c r="JO6" s="46">
        <v>2.32186</v>
      </c>
      <c r="JP6" s="47">
        <v>2.0199999999999999E-2</v>
      </c>
      <c r="JQ6" s="46">
        <v>3</v>
      </c>
      <c r="JR6" s="46">
        <f t="shared" si="64"/>
        <v>2.0833333333333332E-2</v>
      </c>
      <c r="JS6" s="47" t="str">
        <f>IF(JP6&lt;JR6,"significant","non significant")</f>
        <v>significant</v>
      </c>
      <c r="JT6" s="46"/>
      <c r="JU6" s="45" t="s">
        <v>231</v>
      </c>
      <c r="JV6" s="45" t="s">
        <v>230</v>
      </c>
      <c r="JW6" s="46">
        <v>-2.08893</v>
      </c>
      <c r="JX6" s="47">
        <v>3.6700000000000003E-2</v>
      </c>
      <c r="JY6" s="46">
        <v>3</v>
      </c>
      <c r="JZ6" s="46">
        <f t="shared" si="65"/>
        <v>2.0833333333333332E-2</v>
      </c>
      <c r="KA6" s="47" t="str">
        <f>IF(JX6&lt;JZ6,"significant","non significant")</f>
        <v>non significant</v>
      </c>
      <c r="KB6" s="47"/>
      <c r="KC6" s="45" t="s">
        <v>233</v>
      </c>
      <c r="KD6" s="45" t="s">
        <v>232</v>
      </c>
      <c r="KE6" s="46">
        <v>-2.2821799999999999</v>
      </c>
      <c r="KF6" s="47">
        <v>2.2499999999999999E-2</v>
      </c>
      <c r="KG6" s="46">
        <v>3</v>
      </c>
      <c r="KH6" s="46">
        <f t="shared" si="67"/>
        <v>2.0833333333333332E-2</v>
      </c>
      <c r="KI6" s="47" t="str">
        <f>IF(KF6&lt;KH6,"significant","non significant")</f>
        <v>non significant</v>
      </c>
      <c r="KJ6" s="46"/>
      <c r="KK6" s="45" t="s">
        <v>231</v>
      </c>
      <c r="KL6" s="45" t="s">
        <v>230</v>
      </c>
      <c r="KM6" s="46">
        <v>2.0889319999999998</v>
      </c>
      <c r="KN6" s="47">
        <v>3.6700000000000003E-2</v>
      </c>
      <c r="KO6" s="46">
        <v>3</v>
      </c>
      <c r="KP6" s="46">
        <f t="shared" si="69"/>
        <v>2.0833333333333332E-2</v>
      </c>
      <c r="KQ6" s="47" t="str">
        <f>IF(KN6&lt;KP6,"significant","non significant")</f>
        <v>non significant</v>
      </c>
      <c r="KR6" s="45"/>
      <c r="KS6" s="45" t="s">
        <v>233</v>
      </c>
      <c r="KT6" s="45" t="s">
        <v>234</v>
      </c>
      <c r="KU6" s="46">
        <v>-2.2821799999999999</v>
      </c>
      <c r="KV6" s="47">
        <v>2.2499999999999999E-2</v>
      </c>
      <c r="KW6" s="46">
        <v>3</v>
      </c>
      <c r="KX6" s="46">
        <f t="shared" si="71"/>
        <v>2.0833333333333332E-2</v>
      </c>
      <c r="KY6" s="47" t="str">
        <f>IF(KV6&lt;KX6,"significant","non significant")</f>
        <v>non significant</v>
      </c>
      <c r="KZ6" s="45"/>
      <c r="LA6" s="45" t="s">
        <v>237</v>
      </c>
      <c r="LB6" s="45" t="s">
        <v>233</v>
      </c>
      <c r="LC6" s="46">
        <v>-2.0996000000000001</v>
      </c>
      <c r="LD6" s="47">
        <v>3.5799999999999998E-2</v>
      </c>
      <c r="LE6" s="46">
        <v>3</v>
      </c>
      <c r="LF6" s="46">
        <f t="shared" si="73"/>
        <v>2.0833333333333332E-2</v>
      </c>
      <c r="LG6" s="47" t="str">
        <f>IF(LD6&lt;LF6,"significant","non significant")</f>
        <v>non significant</v>
      </c>
      <c r="LH6" s="45"/>
      <c r="LI6" s="45" t="s">
        <v>231</v>
      </c>
      <c r="LJ6" s="45" t="s">
        <v>238</v>
      </c>
      <c r="LK6" s="46">
        <v>1.91703</v>
      </c>
      <c r="LL6" s="46">
        <v>5.5199999999999999E-2</v>
      </c>
      <c r="LM6" s="46">
        <v>3</v>
      </c>
      <c r="LN6" s="46">
        <f t="shared" si="75"/>
        <v>2.0833333333333332E-2</v>
      </c>
      <c r="LO6" s="47" t="str">
        <f>IF(LL6&lt;LN6,"significant","non significant")</f>
        <v>non significant</v>
      </c>
    </row>
    <row r="7" spans="1:327" ht="24">
      <c r="A7" s="45" t="s">
        <v>241</v>
      </c>
      <c r="B7" s="45" t="s">
        <v>237</v>
      </c>
      <c r="C7" s="46">
        <v>2.1617299999999999</v>
      </c>
      <c r="D7" s="47">
        <v>3.0599999999999999E-2</v>
      </c>
      <c r="E7" s="47">
        <v>4</v>
      </c>
      <c r="F7" s="46">
        <f t="shared" si="0"/>
        <v>2.7777777777777776E-2</v>
      </c>
      <c r="G7" s="47" t="s">
        <v>364</v>
      </c>
      <c r="H7" s="47"/>
      <c r="I7" s="45" t="s">
        <v>231</v>
      </c>
      <c r="J7" s="45" t="s">
        <v>241</v>
      </c>
      <c r="K7" s="46">
        <v>2.2821799999999999</v>
      </c>
      <c r="L7" s="47">
        <v>2.2499999999999999E-2</v>
      </c>
      <c r="M7" s="47">
        <v>4</v>
      </c>
      <c r="N7" s="46">
        <f t="shared" si="1"/>
        <v>2.7777777777777776E-2</v>
      </c>
      <c r="O7" s="47" t="str">
        <f t="shared" si="2"/>
        <v>significant</v>
      </c>
      <c r="P7" s="47"/>
      <c r="Q7" s="45" t="s">
        <v>230</v>
      </c>
      <c r="R7" s="45" t="s">
        <v>236</v>
      </c>
      <c r="S7" s="46">
        <v>-2.2821799999999999</v>
      </c>
      <c r="T7" s="47">
        <v>2.2499999999999999E-2</v>
      </c>
      <c r="U7" s="47">
        <v>4</v>
      </c>
      <c r="V7" s="46">
        <f t="shared" si="3"/>
        <v>2.7777777777777776E-2</v>
      </c>
      <c r="W7" s="47" t="str">
        <f t="shared" si="4"/>
        <v>significant</v>
      </c>
      <c r="X7" s="46"/>
      <c r="Y7" s="45" t="s">
        <v>236</v>
      </c>
      <c r="Z7" s="45" t="s">
        <v>232</v>
      </c>
      <c r="AA7" s="46">
        <v>2.1617299999999999</v>
      </c>
      <c r="AB7" s="47">
        <v>3.0599999999999999E-2</v>
      </c>
      <c r="AC7" s="47">
        <v>4</v>
      </c>
      <c r="AD7" s="46">
        <f t="shared" si="5"/>
        <v>2.7777777777777776E-2</v>
      </c>
      <c r="AE7" s="47" t="s">
        <v>364</v>
      </c>
      <c r="AF7" s="47"/>
      <c r="AG7" s="45" t="s">
        <v>237</v>
      </c>
      <c r="AH7" s="45" t="s">
        <v>232</v>
      </c>
      <c r="AI7" s="46">
        <v>1.8414699999999999</v>
      </c>
      <c r="AJ7" s="46">
        <v>6.5600000000000006E-2</v>
      </c>
      <c r="AK7" s="47">
        <v>4</v>
      </c>
      <c r="AL7" s="46">
        <f t="shared" si="7"/>
        <v>2.7777777777777776E-2</v>
      </c>
      <c r="AM7" s="47" t="str">
        <f t="shared" si="8"/>
        <v>non significant</v>
      </c>
      <c r="AN7" s="46"/>
      <c r="AO7" s="45" t="s">
        <v>236</v>
      </c>
      <c r="AP7" s="45" t="s">
        <v>232</v>
      </c>
      <c r="AQ7" s="46">
        <v>1.8414699999999999</v>
      </c>
      <c r="AR7" s="46">
        <v>6.5600000000000006E-2</v>
      </c>
      <c r="AS7" s="47">
        <v>4</v>
      </c>
      <c r="AT7" s="46">
        <f t="shared" si="9"/>
        <v>2.7777777777777776E-2</v>
      </c>
      <c r="AU7" s="47" t="str">
        <f t="shared" si="10"/>
        <v>non significant</v>
      </c>
      <c r="AV7" s="46"/>
      <c r="AW7" s="45" t="s">
        <v>238</v>
      </c>
      <c r="AX7" s="45" t="s">
        <v>240</v>
      </c>
      <c r="AY7" s="46">
        <v>-2.1617299999999999</v>
      </c>
      <c r="AZ7" s="47">
        <v>3.0599999999999999E-2</v>
      </c>
      <c r="BA7" s="47">
        <v>4</v>
      </c>
      <c r="BB7" s="46">
        <f>BA7/36*0.25</f>
        <v>2.7777777777777776E-2</v>
      </c>
      <c r="BC7" s="47" t="s">
        <v>364</v>
      </c>
      <c r="BD7" s="46"/>
      <c r="BE7" s="45" t="s">
        <v>231</v>
      </c>
      <c r="BF7" s="45" t="s">
        <v>235</v>
      </c>
      <c r="BG7" s="46">
        <v>2.08893</v>
      </c>
      <c r="BH7" s="47">
        <v>3.6700000000000003E-2</v>
      </c>
      <c r="BI7" s="47">
        <v>4</v>
      </c>
      <c r="BJ7" s="46">
        <f t="shared" si="13"/>
        <v>2.7777777777777776E-2</v>
      </c>
      <c r="BK7" s="47" t="str">
        <f t="shared" si="14"/>
        <v>non significant</v>
      </c>
      <c r="BL7" s="47"/>
      <c r="BM7" s="45" t="s">
        <v>241</v>
      </c>
      <c r="BN7" s="45" t="s">
        <v>237</v>
      </c>
      <c r="BO7" s="46">
        <v>2.1617299999999999</v>
      </c>
      <c r="BP7" s="47">
        <v>3.0599999999999999E-2</v>
      </c>
      <c r="BQ7" s="47">
        <v>4</v>
      </c>
      <c r="BR7" s="46">
        <f t="shared" si="15"/>
        <v>2.7777777777777776E-2</v>
      </c>
      <c r="BS7" s="47" t="s">
        <v>364</v>
      </c>
      <c r="BT7" s="46"/>
      <c r="BU7" s="45" t="s">
        <v>230</v>
      </c>
      <c r="BV7" s="45" t="s">
        <v>232</v>
      </c>
      <c r="BW7" s="46">
        <v>1.91703</v>
      </c>
      <c r="BX7" s="46">
        <v>5.5199999999999999E-2</v>
      </c>
      <c r="BY7" s="47">
        <v>4</v>
      </c>
      <c r="BZ7" s="46">
        <f t="shared" si="17"/>
        <v>2.7777777777777776E-2</v>
      </c>
      <c r="CA7" s="47" t="str">
        <f t="shared" si="18"/>
        <v>non significant</v>
      </c>
      <c r="CB7" s="47"/>
      <c r="CC7" s="45" t="s">
        <v>235</v>
      </c>
      <c r="CD7" s="45" t="s">
        <v>239</v>
      </c>
      <c r="CE7" s="46">
        <v>1.73445</v>
      </c>
      <c r="CF7" s="46">
        <v>8.2799999999999999E-2</v>
      </c>
      <c r="CG7" s="47">
        <v>4</v>
      </c>
      <c r="CH7" s="46">
        <f t="shared" si="19"/>
        <v>2.7777777777777776E-2</v>
      </c>
      <c r="CI7" s="47" t="str">
        <f t="shared" ref="CI7" si="77">IF(CF7&lt;CH7,"significant","non significant")</f>
        <v>non significant</v>
      </c>
      <c r="CJ7" s="46"/>
      <c r="CK7" s="45" t="s">
        <v>241</v>
      </c>
      <c r="CL7" s="45" t="s">
        <v>235</v>
      </c>
      <c r="CM7" s="46">
        <v>1.73445</v>
      </c>
      <c r="CN7" s="46">
        <v>8.2799999999999999E-2</v>
      </c>
      <c r="CO7" s="47">
        <v>4</v>
      </c>
      <c r="CP7" s="46">
        <f t="shared" si="21"/>
        <v>2.7777777777777776E-2</v>
      </c>
      <c r="CQ7" s="47" t="str">
        <f t="shared" ref="CQ7" si="78">IF(CN7&lt;CP7,"significant","non significant")</f>
        <v>non significant</v>
      </c>
      <c r="CR7" s="46"/>
      <c r="CS7" s="45" t="s">
        <v>241</v>
      </c>
      <c r="CT7" s="45" t="s">
        <v>239</v>
      </c>
      <c r="CU7" s="46">
        <v>-1.6813499999999999</v>
      </c>
      <c r="CV7" s="46">
        <v>9.2700000000000005E-2</v>
      </c>
      <c r="CW7" s="47">
        <v>4</v>
      </c>
      <c r="CX7" s="46">
        <f t="shared" si="23"/>
        <v>2.7777777777777776E-2</v>
      </c>
      <c r="CY7" s="47" t="str">
        <f t="shared" ref="CY7" si="79">IF(CV7&lt;CX7,"significant","non significant")</f>
        <v>non significant</v>
      </c>
      <c r="CZ7" s="46"/>
      <c r="DA7" s="45" t="s">
        <v>240</v>
      </c>
      <c r="DB7" s="45" t="s">
        <v>236</v>
      </c>
      <c r="DC7" s="46">
        <v>2.3218580000000002</v>
      </c>
      <c r="DD7" s="47">
        <v>2.0199999999999999E-2</v>
      </c>
      <c r="DE7" s="47">
        <v>4</v>
      </c>
      <c r="DF7" s="46">
        <f t="shared" si="25"/>
        <v>2.7777777777777776E-2</v>
      </c>
      <c r="DG7" s="47" t="str">
        <f t="shared" ref="DG7" si="80">IF(DD7&lt;DF7,"significant","non significant")</f>
        <v>significant</v>
      </c>
      <c r="DH7" s="46"/>
      <c r="DI7" s="45" t="s">
        <v>231</v>
      </c>
      <c r="DJ7" s="45" t="s">
        <v>240</v>
      </c>
      <c r="DK7" s="46">
        <v>-2.0996000000000001</v>
      </c>
      <c r="DL7" s="47">
        <v>3.5799999999999998E-2</v>
      </c>
      <c r="DM7" s="47">
        <v>4</v>
      </c>
      <c r="DN7" s="46">
        <f t="shared" si="26"/>
        <v>2.7777777777777776E-2</v>
      </c>
      <c r="DO7" s="47" t="s">
        <v>364</v>
      </c>
      <c r="DP7" s="46"/>
      <c r="DQ7" s="45" t="s">
        <v>235</v>
      </c>
      <c r="DR7" s="45" t="s">
        <v>239</v>
      </c>
      <c r="DS7" s="46">
        <v>2.0996000000000001</v>
      </c>
      <c r="DT7" s="47">
        <v>3.5799999999999998E-2</v>
      </c>
      <c r="DU7" s="47">
        <v>4</v>
      </c>
      <c r="DV7" s="46">
        <f t="shared" si="27"/>
        <v>2.7777777777777776E-2</v>
      </c>
      <c r="DW7" s="47" t="str">
        <f t="shared" ref="DW7" si="81">IF(DT7&lt;DV7,"significant","non significant")</f>
        <v>non significant</v>
      </c>
      <c r="DX7" s="46"/>
      <c r="DY7" s="45" t="s">
        <v>241</v>
      </c>
      <c r="DZ7" s="45" t="s">
        <v>239</v>
      </c>
      <c r="EA7" s="46">
        <v>1.8414699999999999</v>
      </c>
      <c r="EB7" s="46">
        <v>6.5600000000000006E-2</v>
      </c>
      <c r="EC7" s="47">
        <v>4</v>
      </c>
      <c r="ED7" s="46">
        <f t="shared" si="29"/>
        <v>2.7777777777777776E-2</v>
      </c>
      <c r="EE7" s="47" t="str">
        <f t="shared" ref="EE7" si="82">IF(EB7&lt;ED7,"significant","non significant")</f>
        <v>non significant</v>
      </c>
      <c r="EF7" s="46"/>
      <c r="EG7" s="45" t="s">
        <v>238</v>
      </c>
      <c r="EH7" s="45" t="s">
        <v>240</v>
      </c>
      <c r="EI7" s="46">
        <v>-2.1617299999999999</v>
      </c>
      <c r="EJ7" s="47">
        <v>3.0599999999999999E-2</v>
      </c>
      <c r="EK7" s="47">
        <v>4</v>
      </c>
      <c r="EL7" s="46">
        <f t="shared" si="31"/>
        <v>2.7777777777777776E-2</v>
      </c>
      <c r="EM7" s="47" t="s">
        <v>364</v>
      </c>
      <c r="EN7" s="46"/>
      <c r="EO7" s="45" t="s">
        <v>231</v>
      </c>
      <c r="EP7" s="45" t="s">
        <v>238</v>
      </c>
      <c r="EQ7" s="46">
        <v>2.2821799999999999</v>
      </c>
      <c r="ER7" s="47">
        <v>2.2499999999999999E-2</v>
      </c>
      <c r="ES7" s="47">
        <v>4</v>
      </c>
      <c r="ET7" s="46">
        <f t="shared" si="33"/>
        <v>2.7777777777777776E-2</v>
      </c>
      <c r="EU7" s="47" t="str">
        <f t="shared" ref="EU7" si="83">IF(ER7&lt;ET7,"significant","non significant")</f>
        <v>significant</v>
      </c>
      <c r="EV7" s="46"/>
      <c r="EW7" s="45" t="s">
        <v>237</v>
      </c>
      <c r="EX7" s="45" t="s">
        <v>232</v>
      </c>
      <c r="EY7" s="46">
        <v>2.0015999999999998</v>
      </c>
      <c r="EZ7" s="47">
        <v>4.53E-2</v>
      </c>
      <c r="FA7" s="47">
        <v>4</v>
      </c>
      <c r="FB7" s="46">
        <f t="shared" si="35"/>
        <v>2.7777777777777776E-2</v>
      </c>
      <c r="FC7" s="47" t="str">
        <f t="shared" ref="FC7" si="84">IF(EZ7&lt;FB7,"significant","non significant")</f>
        <v>non significant</v>
      </c>
      <c r="FD7" s="46"/>
      <c r="FE7" s="45" t="s">
        <v>238</v>
      </c>
      <c r="FF7" s="45" t="s">
        <v>240</v>
      </c>
      <c r="FG7" s="46">
        <v>-1.6813499999999999</v>
      </c>
      <c r="FH7" s="46">
        <v>9.2700000000000005E-2</v>
      </c>
      <c r="FI7" s="47">
        <v>4</v>
      </c>
      <c r="FJ7" s="46">
        <f t="shared" si="37"/>
        <v>2.7777777777777776E-2</v>
      </c>
      <c r="FK7" s="47" t="str">
        <f t="shared" ref="FK7" si="85">IF(FH7&lt;FJ7,"significant","non significant")</f>
        <v>non significant</v>
      </c>
      <c r="FL7" s="46"/>
      <c r="FM7" s="45" t="s">
        <v>236</v>
      </c>
      <c r="FN7" s="45" t="s">
        <v>232</v>
      </c>
      <c r="FO7" s="46">
        <v>2.1617299999999999</v>
      </c>
      <c r="FP7" s="47">
        <v>3.0599999999999999E-2</v>
      </c>
      <c r="FQ7" s="47">
        <v>4</v>
      </c>
      <c r="FR7" s="46">
        <f t="shared" si="39"/>
        <v>2.7777777777777776E-2</v>
      </c>
      <c r="FS7" s="47" t="s">
        <v>364</v>
      </c>
      <c r="FT7" s="46"/>
      <c r="FU7" s="45" t="s">
        <v>235</v>
      </c>
      <c r="FV7" s="45" t="s">
        <v>239</v>
      </c>
      <c r="FW7" s="46">
        <v>2.0996000000000001</v>
      </c>
      <c r="FX7" s="47">
        <v>3.5799999999999998E-2</v>
      </c>
      <c r="FY7" s="47">
        <v>4</v>
      </c>
      <c r="FZ7" s="46">
        <f t="shared" si="41"/>
        <v>2.7777777777777776E-2</v>
      </c>
      <c r="GA7" s="47" t="s">
        <v>364</v>
      </c>
      <c r="GB7" s="46"/>
      <c r="GC7" s="45" t="s">
        <v>235</v>
      </c>
      <c r="GD7" s="45" t="s">
        <v>238</v>
      </c>
      <c r="GE7" s="46">
        <v>2.2821799999999999</v>
      </c>
      <c r="GF7" s="47">
        <v>2.2499999999999999E-2</v>
      </c>
      <c r="GG7" s="47">
        <v>4</v>
      </c>
      <c r="GH7" s="46">
        <f t="shared" si="43"/>
        <v>2.7777777777777776E-2</v>
      </c>
      <c r="GI7" s="47" t="str">
        <f t="shared" ref="GI7" si="86">IF(GF7&lt;GH7,"significant","non significant")</f>
        <v>significant</v>
      </c>
      <c r="GJ7" s="46"/>
      <c r="GK7" s="45" t="s">
        <v>230</v>
      </c>
      <c r="GL7" s="45" t="s">
        <v>236</v>
      </c>
      <c r="GM7" s="46">
        <v>-2.2821799999999999</v>
      </c>
      <c r="GN7" s="47">
        <v>2.2499999999999999E-2</v>
      </c>
      <c r="GO7" s="47">
        <v>4</v>
      </c>
      <c r="GP7" s="46">
        <f t="shared" si="45"/>
        <v>2.7777777777777776E-2</v>
      </c>
      <c r="GQ7" s="47" t="str">
        <f t="shared" ref="GQ7" si="87">IF(GN7&lt;GP7,"significant","non significant")</f>
        <v>significant</v>
      </c>
      <c r="GR7" s="46"/>
      <c r="GS7" s="45" t="s">
        <v>230</v>
      </c>
      <c r="GT7" s="45" t="s">
        <v>237</v>
      </c>
      <c r="GU7" s="46">
        <v>1.5518799999999999</v>
      </c>
      <c r="GV7" s="46">
        <v>0.1207</v>
      </c>
      <c r="GW7" s="47">
        <v>4</v>
      </c>
      <c r="GX7" s="46">
        <f t="shared" si="46"/>
        <v>2.7777777777777776E-2</v>
      </c>
      <c r="GY7" s="47" t="str">
        <f t="shared" ref="GY7" si="88">IF(GV7&lt;GX7,"significant","non significant")</f>
        <v>non significant</v>
      </c>
      <c r="GZ7" s="46"/>
      <c r="HA7" s="45" t="s">
        <v>238</v>
      </c>
      <c r="HB7" s="45" t="s">
        <v>240</v>
      </c>
      <c r="HC7" s="46">
        <v>1.52122</v>
      </c>
      <c r="HD7" s="46">
        <v>0.12820000000000001</v>
      </c>
      <c r="HE7" s="47">
        <v>4</v>
      </c>
      <c r="HF7" s="46">
        <f t="shared" si="48"/>
        <v>2.7777777777777776E-2</v>
      </c>
      <c r="HG7" s="47" t="str">
        <f t="shared" ref="HG7" si="89">IF(HD7&lt;HF7,"significant","non significant")</f>
        <v>non significant</v>
      </c>
      <c r="HH7" s="46"/>
      <c r="HI7" s="45" t="s">
        <v>230</v>
      </c>
      <c r="HJ7" s="45" t="s">
        <v>236</v>
      </c>
      <c r="HK7" s="46">
        <v>-1.73445</v>
      </c>
      <c r="HL7" s="46">
        <v>8.2799999999999999E-2</v>
      </c>
      <c r="HM7" s="47">
        <v>4</v>
      </c>
      <c r="HN7" s="46">
        <f t="shared" si="50"/>
        <v>2.7777777777777776E-2</v>
      </c>
      <c r="HO7" s="47" t="str">
        <f t="shared" ref="HO7" si="90">IF(HL7&lt;HN7,"significant","non significant")</f>
        <v>non significant</v>
      </c>
      <c r="HP7" s="46"/>
      <c r="HQ7" s="45" t="s">
        <v>231</v>
      </c>
      <c r="HR7" s="45" t="s">
        <v>230</v>
      </c>
      <c r="HS7" s="46">
        <v>1.880039</v>
      </c>
      <c r="HT7" s="46">
        <v>6.0100000000000001E-2</v>
      </c>
      <c r="HU7" s="47">
        <v>4</v>
      </c>
      <c r="HV7" s="46">
        <f t="shared" si="52"/>
        <v>2.7777777777777776E-2</v>
      </c>
      <c r="HW7" s="47" t="str">
        <f t="shared" ref="HW7" si="91">IF(HT7&lt;HV7,"significant","non significant")</f>
        <v>non significant</v>
      </c>
      <c r="HX7" s="46"/>
      <c r="HY7" s="45" t="s">
        <v>231</v>
      </c>
      <c r="HZ7" s="45" t="s">
        <v>239</v>
      </c>
      <c r="IA7" s="46">
        <v>-1.5518799999999999</v>
      </c>
      <c r="IB7" s="46">
        <v>0.1207</v>
      </c>
      <c r="IC7" s="47">
        <v>4</v>
      </c>
      <c r="ID7" s="46">
        <f t="shared" si="54"/>
        <v>2.7777777777777776E-2</v>
      </c>
      <c r="IE7" s="47" t="str">
        <f t="shared" ref="IE7" si="92">IF(IB7&lt;ID7,"significant","non significant")</f>
        <v>non significant</v>
      </c>
      <c r="IF7" s="46"/>
      <c r="IG7" s="45" t="s">
        <v>235</v>
      </c>
      <c r="IH7" s="45" t="s">
        <v>238</v>
      </c>
      <c r="II7" s="46">
        <v>2.46475</v>
      </c>
      <c r="IJ7" s="47">
        <v>1.37E-2</v>
      </c>
      <c r="IK7" s="47">
        <v>4</v>
      </c>
      <c r="IL7" s="46">
        <f t="shared" si="56"/>
        <v>2.7777777777777776E-2</v>
      </c>
      <c r="IM7" s="47" t="str">
        <f t="shared" ref="IM7" si="93">IF(IJ7&lt;IL7,"significant","non significant")</f>
        <v>significant</v>
      </c>
      <c r="IN7" s="46"/>
      <c r="IO7" s="45" t="s">
        <v>235</v>
      </c>
      <c r="IP7" s="45" t="s">
        <v>240</v>
      </c>
      <c r="IQ7" s="46">
        <v>1.5518799999999999</v>
      </c>
      <c r="IR7" s="46">
        <v>0.1207</v>
      </c>
      <c r="IS7" s="47">
        <v>4</v>
      </c>
      <c r="IT7" s="46">
        <f t="shared" si="58"/>
        <v>2.7777777777777776E-2</v>
      </c>
      <c r="IU7" s="47" t="str">
        <f t="shared" ref="IU7" si="94">IF(IR7&lt;IT7,"significant","non significant")</f>
        <v>non significant</v>
      </c>
      <c r="IV7" s="46"/>
      <c r="IW7" s="45" t="s">
        <v>238</v>
      </c>
      <c r="IX7" s="45" t="s">
        <v>234</v>
      </c>
      <c r="IY7" s="46">
        <v>2.0016020000000001</v>
      </c>
      <c r="IZ7" s="47">
        <v>4.53E-2</v>
      </c>
      <c r="JA7" s="47">
        <v>4</v>
      </c>
      <c r="JB7" s="46">
        <f t="shared" si="60"/>
        <v>2.7777777777777776E-2</v>
      </c>
      <c r="JC7" s="47" t="str">
        <f t="shared" ref="JC7" si="95">IF(IZ7&lt;JB7,"significant","non significant")</f>
        <v>non significant</v>
      </c>
      <c r="JD7" s="46"/>
      <c r="JE7" s="45" t="s">
        <v>237</v>
      </c>
      <c r="JF7" s="45" t="s">
        <v>232</v>
      </c>
      <c r="JG7" s="46">
        <v>2.32186</v>
      </c>
      <c r="JH7" s="47">
        <v>2.0199999999999999E-2</v>
      </c>
      <c r="JI7" s="47">
        <v>4</v>
      </c>
      <c r="JJ7" s="46">
        <f t="shared" si="62"/>
        <v>2.7777777777777776E-2</v>
      </c>
      <c r="JK7" s="47" t="str">
        <f t="shared" ref="JK7" si="96">IF(JH7&lt;JJ7,"significant","non significant")</f>
        <v>significant</v>
      </c>
      <c r="JL7" s="46"/>
      <c r="JM7" s="45" t="s">
        <v>240</v>
      </c>
      <c r="JN7" s="45" t="s">
        <v>236</v>
      </c>
      <c r="JO7" s="46">
        <v>2.3218580000000002</v>
      </c>
      <c r="JP7" s="47">
        <v>2.0199999999999999E-2</v>
      </c>
      <c r="JQ7" s="47">
        <v>4</v>
      </c>
      <c r="JR7" s="46">
        <f t="shared" si="64"/>
        <v>2.7777777777777776E-2</v>
      </c>
      <c r="JS7" s="47" t="str">
        <f t="shared" ref="JS7" si="97">IF(JP7&lt;JR7,"significant","non significant")</f>
        <v>significant</v>
      </c>
      <c r="JT7" s="46"/>
      <c r="JU7" s="45" t="s">
        <v>239</v>
      </c>
      <c r="JV7" s="45" t="s">
        <v>232</v>
      </c>
      <c r="JW7" s="46">
        <v>-2.0015999999999998</v>
      </c>
      <c r="JX7" s="47">
        <v>4.53E-2</v>
      </c>
      <c r="JY7" s="47">
        <v>4</v>
      </c>
      <c r="JZ7" s="46">
        <f t="shared" si="65"/>
        <v>2.7777777777777776E-2</v>
      </c>
      <c r="KA7" s="47" t="str">
        <f t="shared" ref="KA7" si="98">IF(JX7&lt;JZ7,"significant","non significant")</f>
        <v>non significant</v>
      </c>
      <c r="KB7" s="46"/>
      <c r="KC7" s="45" t="s">
        <v>240</v>
      </c>
      <c r="KD7" s="45" t="s">
        <v>236</v>
      </c>
      <c r="KE7" s="46">
        <v>2.1617299999999999</v>
      </c>
      <c r="KF7" s="47">
        <v>3.0599999999999999E-2</v>
      </c>
      <c r="KG7" s="47">
        <v>4</v>
      </c>
      <c r="KH7" s="46">
        <f t="shared" si="67"/>
        <v>2.7777777777777776E-2</v>
      </c>
      <c r="KI7" s="47" t="str">
        <f t="shared" ref="KI7" si="99">IF(KF7&lt;KH7,"significant","non significant")</f>
        <v>non significant</v>
      </c>
      <c r="KJ7" s="46"/>
      <c r="KK7" s="45" t="s">
        <v>236</v>
      </c>
      <c r="KL7" s="45" t="s">
        <v>232</v>
      </c>
      <c r="KM7" s="46">
        <v>2.0015999999999998</v>
      </c>
      <c r="KN7" s="47">
        <v>4.53E-2</v>
      </c>
      <c r="KO7" s="47">
        <v>4</v>
      </c>
      <c r="KP7" s="46">
        <f t="shared" si="69"/>
        <v>2.7777777777777776E-2</v>
      </c>
      <c r="KQ7" s="47" t="str">
        <f t="shared" ref="KQ7" si="100">IF(KN7&lt;KP7,"significant","non significant")</f>
        <v>non significant</v>
      </c>
      <c r="KR7" s="45"/>
      <c r="KS7" s="45" t="s">
        <v>234</v>
      </c>
      <c r="KT7" s="45" t="s">
        <v>232</v>
      </c>
      <c r="KU7" s="46">
        <v>1.8414699999999999</v>
      </c>
      <c r="KV7" s="46">
        <v>6.5600000000000006E-2</v>
      </c>
      <c r="KW7" s="47">
        <v>4</v>
      </c>
      <c r="KX7" s="46">
        <f t="shared" si="71"/>
        <v>2.7777777777777776E-2</v>
      </c>
      <c r="KY7" s="47" t="str">
        <f t="shared" ref="KY7" si="101">IF(KV7&lt;KX7,"significant","non significant")</f>
        <v>non significant</v>
      </c>
      <c r="KZ7" s="45"/>
      <c r="LA7" s="45" t="s">
        <v>231</v>
      </c>
      <c r="LB7" s="45" t="s">
        <v>241</v>
      </c>
      <c r="LC7" s="46">
        <v>1.91703</v>
      </c>
      <c r="LD7" s="46">
        <v>5.5199999999999999E-2</v>
      </c>
      <c r="LE7" s="47">
        <v>4</v>
      </c>
      <c r="LF7" s="46">
        <f t="shared" si="73"/>
        <v>2.7777777777777776E-2</v>
      </c>
      <c r="LG7" s="47" t="str">
        <f t="shared" ref="LG7" si="102">IF(LD7&lt;LF7,"significant","non significant")</f>
        <v>non significant</v>
      </c>
      <c r="LH7" s="45"/>
      <c r="LI7" s="45" t="s">
        <v>231</v>
      </c>
      <c r="LJ7" s="45" t="s">
        <v>241</v>
      </c>
      <c r="LK7" s="46">
        <v>1.91703</v>
      </c>
      <c r="LL7" s="46">
        <v>5.5199999999999999E-2</v>
      </c>
      <c r="LM7" s="47">
        <v>4</v>
      </c>
      <c r="LN7" s="46">
        <f t="shared" si="75"/>
        <v>2.7777777777777776E-2</v>
      </c>
      <c r="LO7" s="47" t="str">
        <f t="shared" ref="LO7" si="103">IF(LL7&lt;LN7,"significant","non significant")</f>
        <v>non significant</v>
      </c>
    </row>
    <row r="8" spans="1:327" ht="24">
      <c r="A8" s="45" t="s">
        <v>238</v>
      </c>
      <c r="B8" s="45" t="s">
        <v>240</v>
      </c>
      <c r="C8" s="46">
        <v>-2.0015999999999998</v>
      </c>
      <c r="D8" s="47">
        <v>4.53E-2</v>
      </c>
      <c r="E8" s="46">
        <v>5</v>
      </c>
      <c r="F8" s="46">
        <f t="shared" si="0"/>
        <v>3.4722222222222224E-2</v>
      </c>
      <c r="G8" s="47" t="s">
        <v>364</v>
      </c>
      <c r="H8" s="47"/>
      <c r="I8" s="45" t="s">
        <v>241</v>
      </c>
      <c r="J8" s="45" t="s">
        <v>235</v>
      </c>
      <c r="K8" s="46">
        <v>-2.2821799999999999</v>
      </c>
      <c r="L8" s="47">
        <v>2.2499999999999999E-2</v>
      </c>
      <c r="M8" s="46">
        <v>5</v>
      </c>
      <c r="N8" s="46">
        <f t="shared" si="1"/>
        <v>3.4722222222222224E-2</v>
      </c>
      <c r="O8" s="47" t="str">
        <f t="shared" si="2"/>
        <v>significant</v>
      </c>
      <c r="P8" s="47"/>
      <c r="Q8" s="45" t="s">
        <v>230</v>
      </c>
      <c r="R8" s="45" t="s">
        <v>237</v>
      </c>
      <c r="S8" s="46">
        <v>-2.2821799999999999</v>
      </c>
      <c r="T8" s="47">
        <v>2.2499999999999999E-2</v>
      </c>
      <c r="U8" s="46">
        <v>5</v>
      </c>
      <c r="V8" s="46">
        <f t="shared" si="3"/>
        <v>3.4722222222222224E-2</v>
      </c>
      <c r="W8" s="47" t="str">
        <f t="shared" si="4"/>
        <v>significant</v>
      </c>
      <c r="X8" s="46"/>
      <c r="Y8" s="45" t="s">
        <v>235</v>
      </c>
      <c r="Z8" s="45" t="s">
        <v>239</v>
      </c>
      <c r="AA8" s="46">
        <v>2.0996000000000001</v>
      </c>
      <c r="AB8" s="47">
        <v>3.5799999999999998E-2</v>
      </c>
      <c r="AC8" s="46">
        <v>5</v>
      </c>
      <c r="AD8" s="46">
        <f t="shared" si="5"/>
        <v>3.4722222222222224E-2</v>
      </c>
      <c r="AE8" s="47" t="s">
        <v>364</v>
      </c>
      <c r="AF8" s="47"/>
      <c r="AG8" s="45" t="s">
        <v>241</v>
      </c>
      <c r="AH8" s="45" t="s">
        <v>237</v>
      </c>
      <c r="AI8" s="46">
        <v>1.681346</v>
      </c>
      <c r="AJ8" s="46">
        <v>9.2700000000000005E-2</v>
      </c>
      <c r="AK8" s="46">
        <v>5</v>
      </c>
      <c r="AL8" s="46">
        <f t="shared" si="7"/>
        <v>3.4722222222222224E-2</v>
      </c>
      <c r="AM8" s="47" t="str">
        <f t="shared" si="8"/>
        <v>non significant</v>
      </c>
      <c r="AN8" s="46"/>
      <c r="AO8" s="45" t="s">
        <v>241</v>
      </c>
      <c r="AP8" s="45" t="s">
        <v>237</v>
      </c>
      <c r="AQ8" s="46">
        <v>1.8414740000000001</v>
      </c>
      <c r="AR8" s="46">
        <v>6.5600000000000006E-2</v>
      </c>
      <c r="AS8" s="46">
        <v>5</v>
      </c>
      <c r="AT8" s="46">
        <f t="shared" si="9"/>
        <v>3.4722222222222224E-2</v>
      </c>
      <c r="AU8" s="47" t="str">
        <f t="shared" si="10"/>
        <v>non significant</v>
      </c>
      <c r="AV8" s="46"/>
      <c r="AW8" s="45" t="s">
        <v>240</v>
      </c>
      <c r="AX8" s="45" t="s">
        <v>236</v>
      </c>
      <c r="AY8" s="46">
        <v>2.1617299999999999</v>
      </c>
      <c r="AZ8" s="47">
        <v>3.0599999999999999E-2</v>
      </c>
      <c r="BA8" s="46">
        <v>5</v>
      </c>
      <c r="BB8" s="46">
        <f t="shared" si="11"/>
        <v>3.4722222222222224E-2</v>
      </c>
      <c r="BC8" s="47" t="str">
        <f>IF(AZ8&lt;BB8,"significant","non significant")</f>
        <v>significant</v>
      </c>
      <c r="BD8" s="46"/>
      <c r="BE8" s="45" t="s">
        <v>237</v>
      </c>
      <c r="BF8" s="45" t="s">
        <v>232</v>
      </c>
      <c r="BG8" s="46">
        <v>-1.8414699999999999</v>
      </c>
      <c r="BH8" s="46">
        <v>6.5600000000000006E-2</v>
      </c>
      <c r="BI8" s="46">
        <v>5</v>
      </c>
      <c r="BJ8" s="46">
        <f t="shared" si="13"/>
        <v>3.4722222222222224E-2</v>
      </c>
      <c r="BK8" s="47" t="str">
        <f>IF(BH8&lt;BJ8,"significant","non significant")</f>
        <v>non significant</v>
      </c>
      <c r="BL8" s="46"/>
      <c r="BM8" s="45" t="s">
        <v>230</v>
      </c>
      <c r="BN8" s="45" t="s">
        <v>232</v>
      </c>
      <c r="BO8" s="46">
        <v>2.0996000000000001</v>
      </c>
      <c r="BP8" s="47">
        <v>3.5799999999999998E-2</v>
      </c>
      <c r="BQ8" s="46">
        <v>5</v>
      </c>
      <c r="BR8" s="46">
        <f t="shared" si="15"/>
        <v>3.4722222222222224E-2</v>
      </c>
      <c r="BS8" s="47" t="s">
        <v>364</v>
      </c>
      <c r="BT8" s="46"/>
      <c r="BU8" s="45" t="s">
        <v>237</v>
      </c>
      <c r="BV8" s="45" t="s">
        <v>234</v>
      </c>
      <c r="BW8" s="46">
        <v>1.6813499999999999</v>
      </c>
      <c r="BX8" s="46">
        <v>9.2700000000000005E-2</v>
      </c>
      <c r="BY8" s="46">
        <v>5</v>
      </c>
      <c r="BZ8" s="46">
        <f t="shared" si="17"/>
        <v>3.4722222222222224E-2</v>
      </c>
      <c r="CA8" s="47" t="str">
        <f>IF(BX8&lt;BZ8,"significant","non significant")</f>
        <v>non significant</v>
      </c>
      <c r="CB8" s="47"/>
      <c r="CC8" s="45" t="s">
        <v>237</v>
      </c>
      <c r="CD8" s="45" t="s">
        <v>234</v>
      </c>
      <c r="CE8" s="46">
        <v>1.6813499999999999</v>
      </c>
      <c r="CF8" s="46">
        <v>9.2700000000000005E-2</v>
      </c>
      <c r="CG8" s="46">
        <v>5</v>
      </c>
      <c r="CH8" s="46">
        <f t="shared" si="19"/>
        <v>3.4722222222222224E-2</v>
      </c>
      <c r="CI8" s="47" t="str">
        <f>IF(CF8&lt;CH8,"significant","non significant")</f>
        <v>non significant</v>
      </c>
      <c r="CJ8" s="46"/>
      <c r="CK8" s="45" t="s">
        <v>230</v>
      </c>
      <c r="CL8" s="45" t="s">
        <v>232</v>
      </c>
      <c r="CM8" s="46">
        <v>1.73445</v>
      </c>
      <c r="CN8" s="46">
        <v>8.2799999999999999E-2</v>
      </c>
      <c r="CO8" s="46">
        <v>5</v>
      </c>
      <c r="CP8" s="46">
        <f t="shared" si="21"/>
        <v>3.4722222222222224E-2</v>
      </c>
      <c r="CQ8" s="47" t="str">
        <f>IF(CN8&lt;CP8,"significant","non significant")</f>
        <v>non significant</v>
      </c>
      <c r="CR8" s="46"/>
      <c r="CS8" s="45" t="s">
        <v>239</v>
      </c>
      <c r="CT8" s="45" t="s">
        <v>232</v>
      </c>
      <c r="CU8" s="46">
        <v>-1.6813499999999999</v>
      </c>
      <c r="CV8" s="46">
        <v>9.2700000000000005E-2</v>
      </c>
      <c r="CW8" s="46">
        <v>5</v>
      </c>
      <c r="CX8" s="46">
        <f t="shared" si="23"/>
        <v>3.4722222222222224E-2</v>
      </c>
      <c r="CY8" s="47" t="str">
        <f>IF(CV8&lt;CX8,"significant","non significant")</f>
        <v>non significant</v>
      </c>
      <c r="CZ8" s="46"/>
      <c r="DA8" s="45" t="s">
        <v>231</v>
      </c>
      <c r="DB8" s="45" t="s">
        <v>230</v>
      </c>
      <c r="DC8" s="46">
        <v>2.297825</v>
      </c>
      <c r="DD8" s="47">
        <v>2.1600000000000001E-2</v>
      </c>
      <c r="DE8" s="46">
        <v>5</v>
      </c>
      <c r="DF8" s="46">
        <f t="shared" si="25"/>
        <v>3.4722222222222224E-2</v>
      </c>
      <c r="DG8" s="47" t="str">
        <f>IF(DD8&lt;DF8,"significant","non significant")</f>
        <v>significant</v>
      </c>
      <c r="DH8" s="46"/>
      <c r="DI8" s="45" t="s">
        <v>235</v>
      </c>
      <c r="DJ8" s="45" t="s">
        <v>238</v>
      </c>
      <c r="DK8" s="46">
        <v>2.0996000000000001</v>
      </c>
      <c r="DL8" s="47">
        <v>3.5799999999999998E-2</v>
      </c>
      <c r="DM8" s="46">
        <v>5</v>
      </c>
      <c r="DN8" s="46">
        <f t="shared" si="26"/>
        <v>3.4722222222222224E-2</v>
      </c>
      <c r="DO8" s="47" t="s">
        <v>364</v>
      </c>
      <c r="DP8" s="46"/>
      <c r="DQ8" s="45" t="s">
        <v>235</v>
      </c>
      <c r="DR8" s="45" t="s">
        <v>240</v>
      </c>
      <c r="DS8" s="46">
        <v>2.0996000000000001</v>
      </c>
      <c r="DT8" s="47">
        <v>3.5799999999999998E-2</v>
      </c>
      <c r="DU8" s="46">
        <v>5</v>
      </c>
      <c r="DV8" s="46">
        <f t="shared" si="27"/>
        <v>3.4722222222222224E-2</v>
      </c>
      <c r="DW8" s="47" t="str">
        <f>IF(DT8&lt;DV8,"significant","non significant")</f>
        <v>non significant</v>
      </c>
      <c r="DX8" s="46"/>
      <c r="DY8" s="45" t="s">
        <v>231</v>
      </c>
      <c r="DZ8" s="45" t="s">
        <v>238</v>
      </c>
      <c r="EA8" s="46">
        <v>1.73445</v>
      </c>
      <c r="EB8" s="46">
        <v>8.2799999999999999E-2</v>
      </c>
      <c r="EC8" s="46">
        <v>5</v>
      </c>
      <c r="ED8" s="46">
        <f t="shared" si="29"/>
        <v>3.4722222222222224E-2</v>
      </c>
      <c r="EE8" s="47" t="str">
        <f>IF(EB8&lt;ED8,"significant","non significant")</f>
        <v>non significant</v>
      </c>
      <c r="EF8" s="46"/>
      <c r="EG8" s="45" t="s">
        <v>241</v>
      </c>
      <c r="EH8" s="45" t="s">
        <v>237</v>
      </c>
      <c r="EI8" s="46">
        <v>2.1617299999999999</v>
      </c>
      <c r="EJ8" s="47">
        <v>3.0599999999999999E-2</v>
      </c>
      <c r="EK8" s="46">
        <v>5</v>
      </c>
      <c r="EL8" s="46">
        <f t="shared" si="31"/>
        <v>3.4722222222222224E-2</v>
      </c>
      <c r="EM8" s="47" t="str">
        <f>IF(EJ8&lt;EL8,"significant","non significant")</f>
        <v>significant</v>
      </c>
      <c r="EN8" s="46"/>
      <c r="EO8" s="45" t="s">
        <v>230</v>
      </c>
      <c r="EP8" s="45" t="s">
        <v>232</v>
      </c>
      <c r="EQ8" s="46">
        <v>2.0996000000000001</v>
      </c>
      <c r="ER8" s="47">
        <v>3.5799999999999998E-2</v>
      </c>
      <c r="ES8" s="46">
        <v>5</v>
      </c>
      <c r="ET8" s="46">
        <f t="shared" si="33"/>
        <v>3.4722222222222224E-2</v>
      </c>
      <c r="EU8" s="47" t="s">
        <v>364</v>
      </c>
      <c r="EV8" s="46"/>
      <c r="EW8" s="45" t="s">
        <v>235</v>
      </c>
      <c r="EX8" s="45" t="s">
        <v>239</v>
      </c>
      <c r="EY8" s="46">
        <v>1.91703</v>
      </c>
      <c r="EZ8" s="46">
        <v>5.5199999999999999E-2</v>
      </c>
      <c r="FA8" s="46">
        <v>5</v>
      </c>
      <c r="FB8" s="46">
        <f t="shared" si="35"/>
        <v>3.4722222222222224E-2</v>
      </c>
      <c r="FC8" s="47" t="str">
        <f>IF(EZ8&lt;FB8,"significant","non significant")</f>
        <v>non significant</v>
      </c>
      <c r="FD8" s="46"/>
      <c r="FE8" s="45" t="s">
        <v>241</v>
      </c>
      <c r="FF8" s="45" t="s">
        <v>237</v>
      </c>
      <c r="FG8" s="46">
        <v>-1.6813499999999999</v>
      </c>
      <c r="FH8" s="46">
        <v>9.2700000000000005E-2</v>
      </c>
      <c r="FI8" s="46">
        <v>5</v>
      </c>
      <c r="FJ8" s="46">
        <f t="shared" si="37"/>
        <v>3.4722222222222224E-2</v>
      </c>
      <c r="FK8" s="47" t="str">
        <f>IF(FH8&lt;FJ8,"significant","non significant")</f>
        <v>non significant</v>
      </c>
      <c r="FL8" s="46"/>
      <c r="FM8" s="45" t="s">
        <v>238</v>
      </c>
      <c r="FN8" s="45" t="s">
        <v>234</v>
      </c>
      <c r="FO8" s="46">
        <v>2.1617299999999999</v>
      </c>
      <c r="FP8" s="47">
        <v>3.0599999999999999E-2</v>
      </c>
      <c r="FQ8" s="46">
        <v>5</v>
      </c>
      <c r="FR8" s="46">
        <f t="shared" si="39"/>
        <v>3.4722222222222224E-2</v>
      </c>
      <c r="FS8" s="47" t="str">
        <f>IF(FP8&lt;FR8,"significant","non significant")</f>
        <v>significant</v>
      </c>
      <c r="FT8" s="46"/>
      <c r="FU8" s="45" t="s">
        <v>237</v>
      </c>
      <c r="FV8" s="45" t="s">
        <v>232</v>
      </c>
      <c r="FW8" s="46">
        <v>2.0015999999999998</v>
      </c>
      <c r="FX8" s="47">
        <v>4.53E-2</v>
      </c>
      <c r="FY8" s="46">
        <v>5</v>
      </c>
      <c r="FZ8" s="46">
        <f t="shared" si="41"/>
        <v>3.4722222222222224E-2</v>
      </c>
      <c r="GA8" s="47" t="s">
        <v>364</v>
      </c>
      <c r="GB8" s="46"/>
      <c r="GC8" s="45" t="s">
        <v>235</v>
      </c>
      <c r="GD8" s="45" t="s">
        <v>239</v>
      </c>
      <c r="GE8" s="46">
        <v>2.0996000000000001</v>
      </c>
      <c r="GF8" s="47">
        <v>3.5799999999999998E-2</v>
      </c>
      <c r="GG8" s="46">
        <v>5</v>
      </c>
      <c r="GH8" s="46">
        <f t="shared" si="43"/>
        <v>3.4722222222222224E-2</v>
      </c>
      <c r="GI8" s="47" t="s">
        <v>364</v>
      </c>
      <c r="GJ8" s="46"/>
      <c r="GK8" s="45" t="s">
        <v>241</v>
      </c>
      <c r="GL8" s="45" t="s">
        <v>238</v>
      </c>
      <c r="GM8" s="46">
        <v>2.1617299999999999</v>
      </c>
      <c r="GN8" s="47">
        <v>3.0599999999999999E-2</v>
      </c>
      <c r="GO8" s="46">
        <v>5</v>
      </c>
      <c r="GP8" s="46">
        <f t="shared" si="45"/>
        <v>3.4722222222222224E-2</v>
      </c>
      <c r="GQ8" s="47" t="str">
        <f>IF(GN8&lt;GP8,"significant","non significant")</f>
        <v>significant</v>
      </c>
      <c r="GR8" s="46"/>
      <c r="GS8" s="45" t="s">
        <v>230</v>
      </c>
      <c r="GT8" s="45" t="s">
        <v>232</v>
      </c>
      <c r="GU8" s="46">
        <v>1.36931</v>
      </c>
      <c r="GV8" s="46">
        <v>0.1709</v>
      </c>
      <c r="GW8" s="46">
        <v>5</v>
      </c>
      <c r="GX8" s="46">
        <f t="shared" si="46"/>
        <v>3.4722222222222224E-2</v>
      </c>
      <c r="GY8" s="47" t="str">
        <f>IF(GV8&lt;GX8,"significant","non significant")</f>
        <v>non significant</v>
      </c>
      <c r="GZ8" s="46"/>
      <c r="HA8" s="45" t="s">
        <v>237</v>
      </c>
      <c r="HB8" s="45" t="s">
        <v>234</v>
      </c>
      <c r="HC8" s="46">
        <v>1.3610899999999999</v>
      </c>
      <c r="HD8" s="46">
        <v>0.17349999999999999</v>
      </c>
      <c r="HE8" s="46">
        <v>5</v>
      </c>
      <c r="HF8" s="46">
        <f t="shared" si="48"/>
        <v>3.4722222222222224E-2</v>
      </c>
      <c r="HG8" s="47" t="str">
        <f>IF(HD8&lt;HF8,"significant","non significant")</f>
        <v>non significant</v>
      </c>
      <c r="HH8" s="46"/>
      <c r="HI8" s="45" t="s">
        <v>236</v>
      </c>
      <c r="HJ8" s="45" t="s">
        <v>232</v>
      </c>
      <c r="HK8" s="46">
        <v>1.6813499999999999</v>
      </c>
      <c r="HL8" s="46">
        <v>9.2700000000000005E-2</v>
      </c>
      <c r="HM8" s="46">
        <v>5</v>
      </c>
      <c r="HN8" s="46">
        <f t="shared" si="50"/>
        <v>3.4722222222222224E-2</v>
      </c>
      <c r="HO8" s="47" t="str">
        <f>IF(HL8&lt;HN8,"significant","non significant")</f>
        <v>non significant</v>
      </c>
      <c r="HP8" s="46"/>
      <c r="HQ8" s="45" t="s">
        <v>237</v>
      </c>
      <c r="HR8" s="45" t="s">
        <v>232</v>
      </c>
      <c r="HS8" s="46">
        <v>1.8414699999999999</v>
      </c>
      <c r="HT8" s="46">
        <v>6.5600000000000006E-2</v>
      </c>
      <c r="HU8" s="46">
        <v>5</v>
      </c>
      <c r="HV8" s="46">
        <f t="shared" si="52"/>
        <v>3.4722222222222224E-2</v>
      </c>
      <c r="HW8" s="47" t="str">
        <f>IF(HT8&lt;HV8,"significant","non significant")</f>
        <v>non significant</v>
      </c>
      <c r="HX8" s="47"/>
      <c r="HY8" s="45" t="s">
        <v>237</v>
      </c>
      <c r="HZ8" s="45" t="s">
        <v>232</v>
      </c>
      <c r="IA8" s="46">
        <v>-1.52122</v>
      </c>
      <c r="IB8" s="46">
        <v>0.12820000000000001</v>
      </c>
      <c r="IC8" s="46">
        <v>5</v>
      </c>
      <c r="ID8" s="46">
        <f t="shared" si="54"/>
        <v>3.4722222222222224E-2</v>
      </c>
      <c r="IE8" s="47" t="str">
        <f>IF(IB8&lt;ID8,"significant","non significant")</f>
        <v>non significant</v>
      </c>
      <c r="IF8" s="46"/>
      <c r="IG8" s="45" t="s">
        <v>241</v>
      </c>
      <c r="IH8" s="45" t="s">
        <v>237</v>
      </c>
      <c r="II8" s="46">
        <v>2.3218580000000002</v>
      </c>
      <c r="IJ8" s="47">
        <v>2.0199999999999999E-2</v>
      </c>
      <c r="IK8" s="46">
        <v>5</v>
      </c>
      <c r="IL8" s="46">
        <f t="shared" si="56"/>
        <v>3.4722222222222224E-2</v>
      </c>
      <c r="IM8" s="47" t="str">
        <f>IF(IJ8&lt;IL8,"significant","non significant")</f>
        <v>significant</v>
      </c>
      <c r="IN8" s="46"/>
      <c r="IO8" s="45" t="s">
        <v>238</v>
      </c>
      <c r="IP8" s="45" t="s">
        <v>239</v>
      </c>
      <c r="IQ8" s="46">
        <v>1.52122</v>
      </c>
      <c r="IR8" s="46">
        <v>0.12820000000000001</v>
      </c>
      <c r="IS8" s="46">
        <v>5</v>
      </c>
      <c r="IT8" s="46">
        <f t="shared" si="58"/>
        <v>3.4722222222222224E-2</v>
      </c>
      <c r="IU8" s="47" t="str">
        <f>IF(IR8&lt;IT8,"significant","non significant")</f>
        <v>non significant</v>
      </c>
      <c r="IV8" s="46"/>
      <c r="IW8" s="45" t="s">
        <v>235</v>
      </c>
      <c r="IX8" s="45" t="s">
        <v>239</v>
      </c>
      <c r="IY8" s="46">
        <v>1.91703</v>
      </c>
      <c r="IZ8" s="46">
        <v>5.5199999999999999E-2</v>
      </c>
      <c r="JA8" s="46">
        <v>5</v>
      </c>
      <c r="JB8" s="46">
        <f t="shared" si="60"/>
        <v>3.4722222222222224E-2</v>
      </c>
      <c r="JC8" s="47" t="str">
        <f>IF(IZ8&lt;JB8,"significant","non significant")</f>
        <v>non significant</v>
      </c>
      <c r="JD8" s="46"/>
      <c r="JE8" s="45" t="s">
        <v>231</v>
      </c>
      <c r="JF8" s="45" t="s">
        <v>230</v>
      </c>
      <c r="JG8" s="46">
        <v>2.297825</v>
      </c>
      <c r="JH8" s="47">
        <v>2.1600000000000001E-2</v>
      </c>
      <c r="JI8" s="46">
        <v>5</v>
      </c>
      <c r="JJ8" s="46">
        <f t="shared" si="62"/>
        <v>3.4722222222222224E-2</v>
      </c>
      <c r="JK8" s="47" t="str">
        <f>IF(JH8&lt;JJ8,"significant","non significant")</f>
        <v>significant</v>
      </c>
      <c r="JL8" s="47"/>
      <c r="JM8" s="45" t="s">
        <v>231</v>
      </c>
      <c r="JN8" s="45" t="s">
        <v>230</v>
      </c>
      <c r="JO8" s="46">
        <v>2.297825</v>
      </c>
      <c r="JP8" s="47">
        <v>2.1600000000000001E-2</v>
      </c>
      <c r="JQ8" s="46">
        <v>5</v>
      </c>
      <c r="JR8" s="46">
        <f t="shared" si="64"/>
        <v>3.4722222222222224E-2</v>
      </c>
      <c r="JS8" s="47" t="str">
        <f>IF(JP8&lt;JR8,"significant","non significant")</f>
        <v>significant</v>
      </c>
      <c r="JT8" s="46"/>
      <c r="JU8" s="45" t="s">
        <v>230</v>
      </c>
      <c r="JV8" s="45" t="s">
        <v>232</v>
      </c>
      <c r="JW8" s="46">
        <v>1.91703</v>
      </c>
      <c r="JX8" s="46">
        <v>5.5199999999999999E-2</v>
      </c>
      <c r="JY8" s="46">
        <v>5</v>
      </c>
      <c r="JZ8" s="46">
        <f t="shared" si="65"/>
        <v>3.4722222222222224E-2</v>
      </c>
      <c r="KA8" s="47" t="str">
        <f>IF(JX8&lt;JZ8,"significant","non significant")</f>
        <v>non significant</v>
      </c>
      <c r="KB8" s="48"/>
      <c r="KC8" s="45" t="s">
        <v>230</v>
      </c>
      <c r="KD8" s="45" t="s">
        <v>233</v>
      </c>
      <c r="KE8" s="46">
        <v>2.08893</v>
      </c>
      <c r="KF8" s="47">
        <v>3.6700000000000003E-2</v>
      </c>
      <c r="KG8" s="46">
        <v>5</v>
      </c>
      <c r="KH8" s="46">
        <f t="shared" si="67"/>
        <v>3.4722222222222224E-2</v>
      </c>
      <c r="KI8" s="47" t="str">
        <f>IF(KF8&lt;KH8,"significant","non significant")</f>
        <v>non significant</v>
      </c>
      <c r="KJ8" s="46"/>
      <c r="KK8" s="45" t="s">
        <v>238</v>
      </c>
      <c r="KL8" s="45" t="s">
        <v>234</v>
      </c>
      <c r="KM8" s="46">
        <v>2.0016020000000001</v>
      </c>
      <c r="KN8" s="47">
        <v>4.53E-2</v>
      </c>
      <c r="KO8" s="46">
        <v>5</v>
      </c>
      <c r="KP8" s="46">
        <f t="shared" si="69"/>
        <v>3.4722222222222224E-2</v>
      </c>
      <c r="KQ8" s="47" t="str">
        <f>IF(KN8&lt;KP8,"significant","non significant")</f>
        <v>non significant</v>
      </c>
      <c r="KR8" s="45"/>
      <c r="KS8" s="45" t="s">
        <v>241</v>
      </c>
      <c r="KT8" s="45" t="s">
        <v>237</v>
      </c>
      <c r="KU8" s="46">
        <v>1.8414740000000001</v>
      </c>
      <c r="KV8" s="46">
        <v>6.5600000000000006E-2</v>
      </c>
      <c r="KW8" s="46">
        <v>5</v>
      </c>
      <c r="KX8" s="46">
        <f t="shared" si="71"/>
        <v>3.4722222222222224E-2</v>
      </c>
      <c r="KY8" s="47" t="str">
        <f>IF(KV8&lt;KX8,"significant","non significant")</f>
        <v>non significant</v>
      </c>
      <c r="KZ8" s="45"/>
      <c r="LA8" s="45" t="s">
        <v>231</v>
      </c>
      <c r="LB8" s="45" t="s">
        <v>239</v>
      </c>
      <c r="LC8" s="46">
        <v>1.73445</v>
      </c>
      <c r="LD8" s="46">
        <v>8.2799999999999999E-2</v>
      </c>
      <c r="LE8" s="46">
        <v>5</v>
      </c>
      <c r="LF8" s="46">
        <f t="shared" si="73"/>
        <v>3.4722222222222224E-2</v>
      </c>
      <c r="LG8" s="47" t="str">
        <f>IF(LD8&lt;LF8,"significant","non significant")</f>
        <v>non significant</v>
      </c>
      <c r="LH8" s="45"/>
      <c r="LI8" s="45" t="s">
        <v>237</v>
      </c>
      <c r="LJ8" s="45" t="s">
        <v>233</v>
      </c>
      <c r="LK8" s="46">
        <v>-1.91703</v>
      </c>
      <c r="LL8" s="46">
        <v>5.5199999999999999E-2</v>
      </c>
      <c r="LM8" s="46">
        <v>5</v>
      </c>
      <c r="LN8" s="46">
        <f t="shared" si="75"/>
        <v>3.4722222222222224E-2</v>
      </c>
      <c r="LO8" s="47" t="str">
        <f>IF(LL8&lt;LN8,"significant","non significant")</f>
        <v>non significant</v>
      </c>
    </row>
    <row r="9" spans="1:327" ht="24">
      <c r="A9" s="45" t="s">
        <v>238</v>
      </c>
      <c r="B9" s="45" t="s">
        <v>234</v>
      </c>
      <c r="C9" s="46">
        <v>2.0016020000000001</v>
      </c>
      <c r="D9" s="47">
        <v>4.53E-2</v>
      </c>
      <c r="E9" s="47">
        <v>6</v>
      </c>
      <c r="F9" s="46">
        <f t="shared" si="0"/>
        <v>4.1666666666666664E-2</v>
      </c>
      <c r="G9" s="47" t="s">
        <v>364</v>
      </c>
      <c r="H9" s="47"/>
      <c r="I9" s="45" t="s">
        <v>231</v>
      </c>
      <c r="J9" s="45" t="s">
        <v>239</v>
      </c>
      <c r="K9" s="46">
        <v>2.0996000000000001</v>
      </c>
      <c r="L9" s="47">
        <v>3.5799999999999998E-2</v>
      </c>
      <c r="M9" s="47">
        <v>6</v>
      </c>
      <c r="N9" s="46">
        <f t="shared" si="1"/>
        <v>4.1666666666666664E-2</v>
      </c>
      <c r="O9" s="47" t="str">
        <f t="shared" si="2"/>
        <v>significant</v>
      </c>
      <c r="P9" s="47"/>
      <c r="Q9" s="45" t="s">
        <v>237</v>
      </c>
      <c r="R9" s="45" t="s">
        <v>234</v>
      </c>
      <c r="S9" s="46">
        <v>-2.0015999999999998</v>
      </c>
      <c r="T9" s="47">
        <v>4.53E-2</v>
      </c>
      <c r="U9" s="47">
        <v>6</v>
      </c>
      <c r="V9" s="46">
        <f t="shared" si="3"/>
        <v>4.1666666666666664E-2</v>
      </c>
      <c r="W9" s="47" t="s">
        <v>364</v>
      </c>
      <c r="X9" s="46"/>
      <c r="Y9" s="45" t="s">
        <v>230</v>
      </c>
      <c r="Z9" s="45" t="s">
        <v>232</v>
      </c>
      <c r="AA9" s="46">
        <v>2.0996000000000001</v>
      </c>
      <c r="AB9" s="47">
        <v>3.5799999999999998E-2</v>
      </c>
      <c r="AC9" s="47">
        <v>6</v>
      </c>
      <c r="AD9" s="46">
        <f t="shared" si="5"/>
        <v>4.1666666666666664E-2</v>
      </c>
      <c r="AE9" s="47" t="str">
        <f t="shared" si="6"/>
        <v>significant</v>
      </c>
      <c r="AF9" s="47"/>
      <c r="AG9" s="45" t="s">
        <v>231</v>
      </c>
      <c r="AH9" s="45" t="s">
        <v>230</v>
      </c>
      <c r="AI9" s="46">
        <v>1.6711450000000001</v>
      </c>
      <c r="AJ9" s="46">
        <v>9.4700000000000006E-2</v>
      </c>
      <c r="AK9" s="47">
        <v>6</v>
      </c>
      <c r="AL9" s="46">
        <f t="shared" si="7"/>
        <v>4.1666666666666664E-2</v>
      </c>
      <c r="AM9" s="47" t="str">
        <f t="shared" si="8"/>
        <v>non significant</v>
      </c>
      <c r="AN9" s="46"/>
      <c r="AO9" s="45" t="s">
        <v>233</v>
      </c>
      <c r="AP9" s="45" t="s">
        <v>236</v>
      </c>
      <c r="AQ9" s="46">
        <v>-1.73445</v>
      </c>
      <c r="AR9" s="46">
        <v>8.2799999999999999E-2</v>
      </c>
      <c r="AS9" s="47">
        <v>6</v>
      </c>
      <c r="AT9" s="46">
        <f t="shared" si="9"/>
        <v>4.1666666666666664E-2</v>
      </c>
      <c r="AU9" s="47" t="str">
        <f t="shared" si="10"/>
        <v>non significant</v>
      </c>
      <c r="AV9" s="46"/>
      <c r="AW9" s="45" t="s">
        <v>241</v>
      </c>
      <c r="AX9" s="45" t="s">
        <v>237</v>
      </c>
      <c r="AY9" s="46">
        <v>2.0016020000000001</v>
      </c>
      <c r="AZ9" s="47">
        <v>4.53E-2</v>
      </c>
      <c r="BA9" s="47">
        <v>6</v>
      </c>
      <c r="BB9" s="46">
        <f t="shared" si="11"/>
        <v>4.1666666666666664E-2</v>
      </c>
      <c r="BC9" s="47" t="s">
        <v>364</v>
      </c>
      <c r="BD9" s="46"/>
      <c r="BE9" s="45" t="s">
        <v>238</v>
      </c>
      <c r="BF9" s="45" t="s">
        <v>234</v>
      </c>
      <c r="BG9" s="46">
        <v>-1.8414699999999999</v>
      </c>
      <c r="BH9" s="46">
        <v>6.5600000000000006E-2</v>
      </c>
      <c r="BI9" s="47">
        <v>6</v>
      </c>
      <c r="BJ9" s="46">
        <f t="shared" si="13"/>
        <v>4.1666666666666664E-2</v>
      </c>
      <c r="BK9" s="47" t="str">
        <f t="shared" si="14"/>
        <v>non significant</v>
      </c>
      <c r="BL9" s="46"/>
      <c r="BM9" s="45" t="s">
        <v>238</v>
      </c>
      <c r="BN9" s="45" t="s">
        <v>240</v>
      </c>
      <c r="BO9" s="46">
        <v>-2.0015999999999998</v>
      </c>
      <c r="BP9" s="47">
        <v>4.53E-2</v>
      </c>
      <c r="BQ9" s="47">
        <v>6</v>
      </c>
      <c r="BR9" s="46">
        <f t="shared" si="15"/>
        <v>4.1666666666666664E-2</v>
      </c>
      <c r="BS9" s="47" t="s">
        <v>364</v>
      </c>
      <c r="BT9" s="46"/>
      <c r="BU9" s="45" t="s">
        <v>241</v>
      </c>
      <c r="BV9" s="45" t="s">
        <v>237</v>
      </c>
      <c r="BW9" s="46">
        <v>1.681346</v>
      </c>
      <c r="BX9" s="46">
        <v>9.2700000000000005E-2</v>
      </c>
      <c r="BY9" s="47">
        <v>6</v>
      </c>
      <c r="BZ9" s="46">
        <f t="shared" si="17"/>
        <v>4.1666666666666664E-2</v>
      </c>
      <c r="CA9" s="47" t="str">
        <f t="shared" si="18"/>
        <v>non significant</v>
      </c>
      <c r="CB9" s="47"/>
      <c r="CC9" s="45" t="s">
        <v>241</v>
      </c>
      <c r="CD9" s="45" t="s">
        <v>235</v>
      </c>
      <c r="CE9" s="46">
        <v>-1.5518799999999999</v>
      </c>
      <c r="CF9" s="46">
        <v>0.1207</v>
      </c>
      <c r="CG9" s="47">
        <v>6</v>
      </c>
      <c r="CH9" s="46">
        <f t="shared" si="19"/>
        <v>4.1666666666666664E-2</v>
      </c>
      <c r="CI9" s="47" t="str">
        <f t="shared" ref="CI9" si="104">IF(CF9&lt;CH9,"significant","non significant")</f>
        <v>non significant</v>
      </c>
      <c r="CJ9" s="46"/>
      <c r="CK9" s="45" t="s">
        <v>239</v>
      </c>
      <c r="CL9" s="45" t="s">
        <v>232</v>
      </c>
      <c r="CM9" s="46">
        <v>-1.6813499999999999</v>
      </c>
      <c r="CN9" s="46">
        <v>9.2700000000000005E-2</v>
      </c>
      <c r="CO9" s="47">
        <v>6</v>
      </c>
      <c r="CP9" s="46">
        <f t="shared" si="21"/>
        <v>4.1666666666666664E-2</v>
      </c>
      <c r="CQ9" s="47" t="str">
        <f t="shared" ref="CQ9" si="105">IF(CN9&lt;CP9,"significant","non significant")</f>
        <v>non significant</v>
      </c>
      <c r="CR9" s="46"/>
      <c r="CS9" s="45" t="s">
        <v>238</v>
      </c>
      <c r="CT9" s="45" t="s">
        <v>239</v>
      </c>
      <c r="CU9" s="46">
        <v>-1.3610899999999999</v>
      </c>
      <c r="CV9" s="46">
        <v>0.17349999999999999</v>
      </c>
      <c r="CW9" s="47">
        <v>6</v>
      </c>
      <c r="CX9" s="46">
        <f t="shared" si="23"/>
        <v>4.1666666666666664E-2</v>
      </c>
      <c r="CY9" s="47" t="str">
        <f t="shared" ref="CY9" si="106">IF(CV9&lt;CX9,"significant","non significant")</f>
        <v>non significant</v>
      </c>
      <c r="CZ9" s="46"/>
      <c r="DA9" s="45" t="s">
        <v>235</v>
      </c>
      <c r="DB9" s="45" t="s">
        <v>238</v>
      </c>
      <c r="DC9" s="46">
        <v>1.91703</v>
      </c>
      <c r="DD9" s="46">
        <v>5.5199999999999999E-2</v>
      </c>
      <c r="DE9" s="47">
        <v>6</v>
      </c>
      <c r="DF9" s="46">
        <f t="shared" si="25"/>
        <v>4.1666666666666664E-2</v>
      </c>
      <c r="DG9" s="47" t="s">
        <v>364</v>
      </c>
      <c r="DH9" s="46"/>
      <c r="DI9" s="45" t="s">
        <v>238</v>
      </c>
      <c r="DJ9" s="45" t="s">
        <v>234</v>
      </c>
      <c r="DK9" s="46">
        <v>2.0016020000000001</v>
      </c>
      <c r="DL9" s="47">
        <v>4.53E-2</v>
      </c>
      <c r="DM9" s="47">
        <v>6</v>
      </c>
      <c r="DN9" s="46">
        <f t="shared" si="26"/>
        <v>4.1666666666666664E-2</v>
      </c>
      <c r="DO9" s="47" t="s">
        <v>364</v>
      </c>
      <c r="DP9" s="46"/>
      <c r="DQ9" s="45" t="s">
        <v>240</v>
      </c>
      <c r="DR9" s="45" t="s">
        <v>236</v>
      </c>
      <c r="DS9" s="46">
        <v>2.0016020000000001</v>
      </c>
      <c r="DT9" s="47">
        <v>4.53E-2</v>
      </c>
      <c r="DU9" s="47">
        <v>6</v>
      </c>
      <c r="DV9" s="46">
        <f t="shared" si="27"/>
        <v>4.1666666666666664E-2</v>
      </c>
      <c r="DW9" s="47" t="str">
        <f t="shared" ref="DW9" si="107">IF(DT9&lt;DV9,"significant","non significant")</f>
        <v>non significant</v>
      </c>
      <c r="DX9" s="46"/>
      <c r="DY9" s="45" t="s">
        <v>231</v>
      </c>
      <c r="DZ9" s="45" t="s">
        <v>235</v>
      </c>
      <c r="EA9" s="46">
        <v>-1.6711499999999999</v>
      </c>
      <c r="EB9" s="46">
        <v>9.4700000000000006E-2</v>
      </c>
      <c r="EC9" s="47">
        <v>6</v>
      </c>
      <c r="ED9" s="46">
        <f t="shared" si="29"/>
        <v>4.1666666666666664E-2</v>
      </c>
      <c r="EE9" s="47" t="str">
        <f t="shared" ref="EE9" si="108">IF(EB9&lt;ED9,"significant","non significant")</f>
        <v>non significant</v>
      </c>
      <c r="EF9" s="46"/>
      <c r="EG9" s="45" t="s">
        <v>240</v>
      </c>
      <c r="EH9" s="45" t="s">
        <v>236</v>
      </c>
      <c r="EI9" s="46">
        <v>2.0016020000000001</v>
      </c>
      <c r="EJ9" s="47">
        <v>4.53E-2</v>
      </c>
      <c r="EK9" s="47">
        <v>6</v>
      </c>
      <c r="EL9" s="46">
        <f t="shared" si="31"/>
        <v>4.1666666666666664E-2</v>
      </c>
      <c r="EM9" s="47" t="s">
        <v>364</v>
      </c>
      <c r="EN9" s="46"/>
      <c r="EO9" s="45" t="s">
        <v>230</v>
      </c>
      <c r="EP9" s="45" t="s">
        <v>234</v>
      </c>
      <c r="EQ9" s="46">
        <v>2.0996000000000001</v>
      </c>
      <c r="ER9" s="47">
        <v>3.5799999999999998E-2</v>
      </c>
      <c r="ES9" s="47">
        <v>6</v>
      </c>
      <c r="ET9" s="46">
        <f t="shared" si="33"/>
        <v>4.1666666666666664E-2</v>
      </c>
      <c r="EU9" s="47" t="str">
        <f t="shared" ref="EU9" si="109">IF(ER9&lt;ET9,"significant","non significant")</f>
        <v>significant</v>
      </c>
      <c r="EV9" s="46"/>
      <c r="EW9" s="45" t="s">
        <v>235</v>
      </c>
      <c r="EX9" s="45" t="s">
        <v>238</v>
      </c>
      <c r="EY9" s="46">
        <v>1.91703</v>
      </c>
      <c r="EZ9" s="46">
        <v>5.5199999999999999E-2</v>
      </c>
      <c r="FA9" s="47">
        <v>6</v>
      </c>
      <c r="FB9" s="46">
        <f t="shared" si="35"/>
        <v>4.1666666666666664E-2</v>
      </c>
      <c r="FC9" s="47" t="str">
        <f t="shared" ref="FC9" si="110">IF(EZ9&lt;FB9,"significant","non significant")</f>
        <v>non significant</v>
      </c>
      <c r="FD9" s="46"/>
      <c r="FE9" s="45" t="s">
        <v>235</v>
      </c>
      <c r="FF9" s="45" t="s">
        <v>239</v>
      </c>
      <c r="FG9" s="46">
        <v>-1.5518799999999999</v>
      </c>
      <c r="FH9" s="46">
        <v>0.1207</v>
      </c>
      <c r="FI9" s="47">
        <v>6</v>
      </c>
      <c r="FJ9" s="46">
        <f t="shared" si="37"/>
        <v>4.1666666666666664E-2</v>
      </c>
      <c r="FK9" s="47" t="str">
        <f t="shared" ref="FK9" si="111">IF(FH9&lt;FJ9,"significant","non significant")</f>
        <v>non significant</v>
      </c>
      <c r="FL9" s="46"/>
      <c r="FM9" s="45" t="s">
        <v>230</v>
      </c>
      <c r="FN9" s="45" t="s">
        <v>232</v>
      </c>
      <c r="FO9" s="46">
        <v>2.0996000000000001</v>
      </c>
      <c r="FP9" s="47">
        <v>3.5799999999999998E-2</v>
      </c>
      <c r="FQ9" s="47">
        <v>6</v>
      </c>
      <c r="FR9" s="46">
        <f t="shared" si="39"/>
        <v>4.1666666666666664E-2</v>
      </c>
      <c r="FS9" s="47" t="str">
        <f t="shared" ref="FS9" si="112">IF(FP9&lt;FR9,"significant","non significant")</f>
        <v>significant</v>
      </c>
      <c r="FT9" s="46"/>
      <c r="FU9" s="45" t="s">
        <v>236</v>
      </c>
      <c r="FV9" s="45" t="s">
        <v>232</v>
      </c>
      <c r="FW9" s="46">
        <v>2.0015999999999998</v>
      </c>
      <c r="FX9" s="47">
        <v>4.53E-2</v>
      </c>
      <c r="FY9" s="47">
        <v>6</v>
      </c>
      <c r="FZ9" s="46">
        <f t="shared" si="41"/>
        <v>4.1666666666666664E-2</v>
      </c>
      <c r="GA9" s="47" t="s">
        <v>364</v>
      </c>
      <c r="GB9" s="46"/>
      <c r="GC9" s="45" t="s">
        <v>230</v>
      </c>
      <c r="GD9" s="45" t="s">
        <v>232</v>
      </c>
      <c r="GE9" s="46">
        <v>2.0996000000000001</v>
      </c>
      <c r="GF9" s="47">
        <v>3.5799999999999998E-2</v>
      </c>
      <c r="GG9" s="47">
        <v>6</v>
      </c>
      <c r="GH9" s="46">
        <f t="shared" si="43"/>
        <v>4.1666666666666664E-2</v>
      </c>
      <c r="GI9" s="47" t="str">
        <f t="shared" ref="GI9" si="113">IF(GF9&lt;GH9,"significant","non significant")</f>
        <v>significant</v>
      </c>
      <c r="GJ9" s="46"/>
      <c r="GK9" s="45" t="s">
        <v>236</v>
      </c>
      <c r="GL9" s="45" t="s">
        <v>232</v>
      </c>
      <c r="GM9" s="46">
        <v>2.1617299999999999</v>
      </c>
      <c r="GN9" s="47">
        <v>3.0599999999999999E-2</v>
      </c>
      <c r="GO9" s="47">
        <v>6</v>
      </c>
      <c r="GP9" s="46">
        <f t="shared" si="45"/>
        <v>4.1666666666666664E-2</v>
      </c>
      <c r="GQ9" s="47" t="str">
        <f t="shared" ref="GQ9" si="114">IF(GN9&lt;GP9,"significant","non significant")</f>
        <v>significant</v>
      </c>
      <c r="GR9" s="47"/>
      <c r="GS9" s="45" t="s">
        <v>237</v>
      </c>
      <c r="GT9" s="45" t="s">
        <v>232</v>
      </c>
      <c r="GU9" s="46">
        <v>1.20096</v>
      </c>
      <c r="GV9" s="46">
        <v>0.2298</v>
      </c>
      <c r="GW9" s="47">
        <v>6</v>
      </c>
      <c r="GX9" s="46">
        <f t="shared" si="46"/>
        <v>4.1666666666666664E-2</v>
      </c>
      <c r="GY9" s="47" t="str">
        <f t="shared" ref="GY9" si="115">IF(GV9&lt;GX9,"significant","non significant")</f>
        <v>non significant</v>
      </c>
      <c r="GZ9" s="46"/>
      <c r="HA9" s="45" t="s">
        <v>240</v>
      </c>
      <c r="HB9" s="45" t="s">
        <v>239</v>
      </c>
      <c r="HC9" s="46">
        <v>-1.20096</v>
      </c>
      <c r="HD9" s="46">
        <v>0.2298</v>
      </c>
      <c r="HE9" s="47">
        <v>6</v>
      </c>
      <c r="HF9" s="46">
        <f t="shared" si="48"/>
        <v>4.1666666666666664E-2</v>
      </c>
      <c r="HG9" s="47" t="str">
        <f t="shared" ref="HG9" si="116">IF(HD9&lt;HF9,"significant","non significant")</f>
        <v>non significant</v>
      </c>
      <c r="HH9" s="46"/>
      <c r="HI9" s="45" t="s">
        <v>230</v>
      </c>
      <c r="HJ9" s="45" t="s">
        <v>237</v>
      </c>
      <c r="HK9" s="46">
        <v>-1.5518799999999999</v>
      </c>
      <c r="HL9" s="46">
        <v>0.1207</v>
      </c>
      <c r="HM9" s="47">
        <v>6</v>
      </c>
      <c r="HN9" s="46">
        <f t="shared" si="50"/>
        <v>4.1666666666666664E-2</v>
      </c>
      <c r="HO9" s="47" t="str">
        <f t="shared" ref="HO9" si="117">IF(HL9&lt;HN9,"significant","non significant")</f>
        <v>non significant</v>
      </c>
      <c r="HP9" s="46"/>
      <c r="HQ9" s="45" t="s">
        <v>240</v>
      </c>
      <c r="HR9" s="45" t="s">
        <v>236</v>
      </c>
      <c r="HS9" s="46">
        <v>1.8414740000000001</v>
      </c>
      <c r="HT9" s="46">
        <v>6.5600000000000006E-2</v>
      </c>
      <c r="HU9" s="47">
        <v>6</v>
      </c>
      <c r="HV9" s="46">
        <f t="shared" si="52"/>
        <v>4.1666666666666664E-2</v>
      </c>
      <c r="HW9" s="47" t="str">
        <f t="shared" ref="HW9" si="118">IF(HT9&lt;HV9,"significant","non significant")</f>
        <v>non significant</v>
      </c>
      <c r="HX9" s="46"/>
      <c r="HY9" s="45" t="s">
        <v>231</v>
      </c>
      <c r="HZ9" s="45" t="s">
        <v>240</v>
      </c>
      <c r="IA9" s="46">
        <v>-1.36931</v>
      </c>
      <c r="IB9" s="46">
        <v>0.1709</v>
      </c>
      <c r="IC9" s="47">
        <v>6</v>
      </c>
      <c r="ID9" s="46">
        <f t="shared" si="54"/>
        <v>4.1666666666666664E-2</v>
      </c>
      <c r="IE9" s="47" t="str">
        <f t="shared" ref="IE9" si="119">IF(IB9&lt;ID9,"significant","non significant")</f>
        <v>non significant</v>
      </c>
      <c r="IF9" s="46"/>
      <c r="IG9" s="45" t="s">
        <v>238</v>
      </c>
      <c r="IH9" s="45" t="s">
        <v>240</v>
      </c>
      <c r="II9" s="46">
        <v>-2.1617299999999999</v>
      </c>
      <c r="IJ9" s="47">
        <v>3.0599999999999999E-2</v>
      </c>
      <c r="IK9" s="47">
        <v>6</v>
      </c>
      <c r="IL9" s="46">
        <f t="shared" si="56"/>
        <v>4.1666666666666664E-2</v>
      </c>
      <c r="IM9" s="47" t="str">
        <f t="shared" ref="IM9" si="120">IF(IJ9&lt;IL9,"significant","non significant")</f>
        <v>significant</v>
      </c>
      <c r="IN9" s="46"/>
      <c r="IO9" s="45" t="s">
        <v>231</v>
      </c>
      <c r="IP9" s="45" t="s">
        <v>240</v>
      </c>
      <c r="IQ9" s="46">
        <v>1.36931</v>
      </c>
      <c r="IR9" s="46">
        <v>0.1709</v>
      </c>
      <c r="IS9" s="47">
        <v>6</v>
      </c>
      <c r="IT9" s="46">
        <f t="shared" si="58"/>
        <v>4.1666666666666664E-2</v>
      </c>
      <c r="IU9" s="47" t="str">
        <f t="shared" ref="IU9" si="121">IF(IR9&lt;IT9,"significant","non significant")</f>
        <v>non significant</v>
      </c>
      <c r="IV9" s="46"/>
      <c r="IW9" s="45" t="s">
        <v>231</v>
      </c>
      <c r="IX9" s="45" t="s">
        <v>235</v>
      </c>
      <c r="IY9" s="46">
        <v>-1.8800399999999999</v>
      </c>
      <c r="IZ9" s="46">
        <v>6.0100000000000001E-2</v>
      </c>
      <c r="JA9" s="47">
        <v>6</v>
      </c>
      <c r="JB9" s="46">
        <f t="shared" si="60"/>
        <v>4.1666666666666664E-2</v>
      </c>
      <c r="JC9" s="47" t="str">
        <f t="shared" ref="JC9" si="122">IF(IZ9&lt;JB9,"significant","non significant")</f>
        <v>non significant</v>
      </c>
      <c r="JD9" s="46"/>
      <c r="JE9" s="45" t="s">
        <v>230</v>
      </c>
      <c r="JF9" s="45" t="s">
        <v>236</v>
      </c>
      <c r="JG9" s="46">
        <v>-2.2821799999999999</v>
      </c>
      <c r="JH9" s="47">
        <v>2.2499999999999999E-2</v>
      </c>
      <c r="JI9" s="47">
        <v>6</v>
      </c>
      <c r="JJ9" s="46">
        <f t="shared" si="62"/>
        <v>4.1666666666666664E-2</v>
      </c>
      <c r="JK9" s="47" t="str">
        <f t="shared" ref="JK9" si="123">IF(JH9&lt;JJ9,"significant","non significant")</f>
        <v>significant</v>
      </c>
      <c r="JL9" s="47"/>
      <c r="JM9" s="45" t="s">
        <v>233</v>
      </c>
      <c r="JN9" s="45" t="s">
        <v>236</v>
      </c>
      <c r="JO9" s="46">
        <v>-2.0996000000000001</v>
      </c>
      <c r="JP9" s="47">
        <v>3.5799999999999998E-2</v>
      </c>
      <c r="JQ9" s="47">
        <v>6</v>
      </c>
      <c r="JR9" s="46">
        <f t="shared" si="64"/>
        <v>4.1666666666666664E-2</v>
      </c>
      <c r="JS9" s="47" t="str">
        <f t="shared" ref="JS9" si="124">IF(JP9&lt;JR9,"significant","non significant")</f>
        <v>significant</v>
      </c>
      <c r="JT9" s="46"/>
      <c r="JU9" s="45" t="s">
        <v>231</v>
      </c>
      <c r="JV9" s="45" t="s">
        <v>239</v>
      </c>
      <c r="JW9" s="46">
        <v>1.73445</v>
      </c>
      <c r="JX9" s="46">
        <v>8.2799999999999999E-2</v>
      </c>
      <c r="JY9" s="47">
        <v>6</v>
      </c>
      <c r="JZ9" s="46">
        <f t="shared" si="65"/>
        <v>4.1666666666666664E-2</v>
      </c>
      <c r="KA9" s="47" t="str">
        <f t="shared" ref="KA9" si="125">IF(JX9&lt;JZ9,"significant","non significant")</f>
        <v>non significant</v>
      </c>
      <c r="KB9" s="46"/>
      <c r="KC9" s="45" t="s">
        <v>235</v>
      </c>
      <c r="KD9" s="45" t="s">
        <v>233</v>
      </c>
      <c r="KE9" s="46">
        <v>-1.8800399999999999</v>
      </c>
      <c r="KF9" s="46">
        <v>6.0100000000000001E-2</v>
      </c>
      <c r="KG9" s="47">
        <v>6</v>
      </c>
      <c r="KH9" s="46">
        <f t="shared" si="67"/>
        <v>4.1666666666666664E-2</v>
      </c>
      <c r="KI9" s="47" t="str">
        <f t="shared" ref="KI9" si="126">IF(KF9&lt;KH9,"significant","non significant")</f>
        <v>non significant</v>
      </c>
      <c r="KJ9" s="46"/>
      <c r="KK9" s="45" t="s">
        <v>230</v>
      </c>
      <c r="KL9" s="45" t="s">
        <v>232</v>
      </c>
      <c r="KM9" s="46">
        <v>1.91703</v>
      </c>
      <c r="KN9" s="46">
        <v>5.5199999999999999E-2</v>
      </c>
      <c r="KO9" s="47">
        <v>6</v>
      </c>
      <c r="KP9" s="46">
        <f t="shared" si="69"/>
        <v>4.1666666666666664E-2</v>
      </c>
      <c r="KQ9" s="47" t="str">
        <f t="shared" ref="KQ9" si="127">IF(KN9&lt;KP9,"significant","non significant")</f>
        <v>non significant</v>
      </c>
      <c r="KR9" s="45"/>
      <c r="KS9" s="45" t="s">
        <v>230</v>
      </c>
      <c r="KT9" s="45" t="s">
        <v>234</v>
      </c>
      <c r="KU9" s="46">
        <v>-1.73445</v>
      </c>
      <c r="KV9" s="46">
        <v>8.2799999999999999E-2</v>
      </c>
      <c r="KW9" s="47">
        <v>6</v>
      </c>
      <c r="KX9" s="46">
        <f t="shared" si="71"/>
        <v>4.1666666666666664E-2</v>
      </c>
      <c r="KY9" s="47" t="str">
        <f t="shared" ref="KY9" si="128">IF(KV9&lt;KX9,"significant","non significant")</f>
        <v>non significant</v>
      </c>
      <c r="KZ9" s="45"/>
      <c r="LA9" s="45" t="s">
        <v>231</v>
      </c>
      <c r="LB9" s="45" t="s">
        <v>240</v>
      </c>
      <c r="LC9" s="46">
        <v>1.73445</v>
      </c>
      <c r="LD9" s="46">
        <v>8.2799999999999999E-2</v>
      </c>
      <c r="LE9" s="47">
        <v>6</v>
      </c>
      <c r="LF9" s="46">
        <f t="shared" si="73"/>
        <v>4.1666666666666664E-2</v>
      </c>
      <c r="LG9" s="47" t="str">
        <f t="shared" ref="LG9" si="129">IF(LD9&lt;LF9,"significant","non significant")</f>
        <v>non significant</v>
      </c>
      <c r="LH9" s="45"/>
      <c r="LI9" s="45" t="s">
        <v>231</v>
      </c>
      <c r="LJ9" s="45" t="s">
        <v>235</v>
      </c>
      <c r="LK9" s="46">
        <v>1.8800399999999999</v>
      </c>
      <c r="LL9" s="46">
        <v>6.0100000000000001E-2</v>
      </c>
      <c r="LM9" s="47">
        <v>6</v>
      </c>
      <c r="LN9" s="46">
        <f t="shared" si="75"/>
        <v>4.1666666666666664E-2</v>
      </c>
      <c r="LO9" s="47" t="str">
        <f t="shared" ref="LO9" si="130">IF(LL9&lt;LN9,"significant","non significant")</f>
        <v>non significant</v>
      </c>
    </row>
    <row r="10" spans="1:327" ht="24">
      <c r="A10" s="45" t="s">
        <v>240</v>
      </c>
      <c r="B10" s="45" t="s">
        <v>236</v>
      </c>
      <c r="C10" s="46">
        <v>2.0016020000000001</v>
      </c>
      <c r="D10" s="47">
        <v>4.53E-2</v>
      </c>
      <c r="E10" s="46">
        <v>7</v>
      </c>
      <c r="F10" s="46">
        <f t="shared" si="0"/>
        <v>4.8611111111111112E-2</v>
      </c>
      <c r="G10" s="47" t="str">
        <f t="shared" ref="G10:G39" si="131">IF(D10&lt;F10,"significant","non significant")</f>
        <v>significant</v>
      </c>
      <c r="H10" s="47"/>
      <c r="I10" s="45" t="s">
        <v>235</v>
      </c>
      <c r="J10" s="45" t="s">
        <v>239</v>
      </c>
      <c r="K10" s="46">
        <v>2.0996000000000001</v>
      </c>
      <c r="L10" s="47">
        <v>3.5799999999999998E-2</v>
      </c>
      <c r="M10" s="46">
        <v>7</v>
      </c>
      <c r="N10" s="46">
        <f t="shared" si="1"/>
        <v>4.8611111111111112E-2</v>
      </c>
      <c r="O10" s="47" t="str">
        <f>IF(L10&lt;N10,"significant","non significant")</f>
        <v>significant</v>
      </c>
      <c r="P10" s="47"/>
      <c r="Q10" s="45" t="s">
        <v>231</v>
      </c>
      <c r="R10" s="45" t="s">
        <v>239</v>
      </c>
      <c r="S10" s="46">
        <v>-1.91703</v>
      </c>
      <c r="T10" s="46">
        <v>5.5199999999999999E-2</v>
      </c>
      <c r="U10" s="46">
        <v>7</v>
      </c>
      <c r="V10" s="46">
        <f t="shared" si="3"/>
        <v>4.8611111111111112E-2</v>
      </c>
      <c r="W10" s="47" t="s">
        <v>364</v>
      </c>
      <c r="X10" s="46"/>
      <c r="Y10" s="45" t="s">
        <v>237</v>
      </c>
      <c r="Z10" s="45" t="s">
        <v>232</v>
      </c>
      <c r="AA10" s="46">
        <v>2.0015999999999998</v>
      </c>
      <c r="AB10" s="47">
        <v>4.53E-2</v>
      </c>
      <c r="AC10" s="46">
        <v>7</v>
      </c>
      <c r="AD10" s="46">
        <f t="shared" si="5"/>
        <v>4.8611111111111112E-2</v>
      </c>
      <c r="AE10" s="47" t="str">
        <f>IF(AB10&lt;AD10,"significant","non significant")</f>
        <v>significant</v>
      </c>
      <c r="AF10" s="47"/>
      <c r="AG10" s="45" t="s">
        <v>235</v>
      </c>
      <c r="AH10" s="45" t="s">
        <v>239</v>
      </c>
      <c r="AI10" s="46">
        <v>1.5518799999999999</v>
      </c>
      <c r="AJ10" s="46">
        <v>0.1207</v>
      </c>
      <c r="AK10" s="46">
        <v>7</v>
      </c>
      <c r="AL10" s="46">
        <f t="shared" si="7"/>
        <v>4.8611111111111112E-2</v>
      </c>
      <c r="AM10" s="47" t="str">
        <f>IF(AJ10&lt;AL10,"significant","non significant")</f>
        <v>non significant</v>
      </c>
      <c r="AN10" s="46"/>
      <c r="AO10" s="45" t="s">
        <v>241</v>
      </c>
      <c r="AP10" s="45" t="s">
        <v>238</v>
      </c>
      <c r="AQ10" s="46">
        <v>1.6813499999999999</v>
      </c>
      <c r="AR10" s="46">
        <v>9.2700000000000005E-2</v>
      </c>
      <c r="AS10" s="46">
        <v>7</v>
      </c>
      <c r="AT10" s="46">
        <f t="shared" si="9"/>
        <v>4.8611111111111112E-2</v>
      </c>
      <c r="AU10" s="47" t="str">
        <f>IF(AR10&lt;AT10,"significant","non significant")</f>
        <v>non significant</v>
      </c>
      <c r="AV10" s="46"/>
      <c r="AW10" s="45" t="s">
        <v>238</v>
      </c>
      <c r="AX10" s="45" t="s">
        <v>234</v>
      </c>
      <c r="AY10" s="46">
        <v>2.0016020000000001</v>
      </c>
      <c r="AZ10" s="47">
        <v>4.53E-2</v>
      </c>
      <c r="BA10" s="46">
        <v>7</v>
      </c>
      <c r="BB10" s="46">
        <f t="shared" si="11"/>
        <v>4.8611111111111112E-2</v>
      </c>
      <c r="BC10" s="47" t="str">
        <f>IF(AZ10&lt;BB10,"significant","non significant")</f>
        <v>significant</v>
      </c>
      <c r="BD10" s="46"/>
      <c r="BE10" s="45" t="s">
        <v>241</v>
      </c>
      <c r="BF10" s="45" t="s">
        <v>237</v>
      </c>
      <c r="BG10" s="46">
        <v>-1.6813499999999999</v>
      </c>
      <c r="BH10" s="46">
        <v>9.2700000000000005E-2</v>
      </c>
      <c r="BI10" s="46">
        <v>7</v>
      </c>
      <c r="BJ10" s="46">
        <f t="shared" si="13"/>
        <v>4.8611111111111112E-2</v>
      </c>
      <c r="BK10" s="47" t="str">
        <f>IF(BH10&lt;BJ10,"significant","non significant")</f>
        <v>non significant</v>
      </c>
      <c r="BL10" s="46"/>
      <c r="BM10" s="45" t="s">
        <v>240</v>
      </c>
      <c r="BN10" s="45" t="s">
        <v>236</v>
      </c>
      <c r="BO10" s="46">
        <v>2.0016020000000001</v>
      </c>
      <c r="BP10" s="47">
        <v>4.53E-2</v>
      </c>
      <c r="BQ10" s="46">
        <v>7</v>
      </c>
      <c r="BR10" s="46">
        <f t="shared" si="15"/>
        <v>4.8611111111111112E-2</v>
      </c>
      <c r="BS10" s="47" t="str">
        <f>IF(BP10&lt;BR10,"significant","non significant")</f>
        <v>significant</v>
      </c>
      <c r="BT10" s="46"/>
      <c r="BU10" s="45" t="s">
        <v>231</v>
      </c>
      <c r="BV10" s="45" t="s">
        <v>230</v>
      </c>
      <c r="BW10" s="46">
        <v>1.6711450000000001</v>
      </c>
      <c r="BX10" s="46">
        <v>9.4700000000000006E-2</v>
      </c>
      <c r="BY10" s="46">
        <v>7</v>
      </c>
      <c r="BZ10" s="46">
        <f t="shared" si="17"/>
        <v>4.8611111111111112E-2</v>
      </c>
      <c r="CA10" s="47" t="str">
        <f>IF(BX10&lt;BZ10,"significant","non significant")</f>
        <v>non significant</v>
      </c>
      <c r="CB10" s="47"/>
      <c r="CC10" s="45" t="s">
        <v>230</v>
      </c>
      <c r="CD10" s="45" t="s">
        <v>232</v>
      </c>
      <c r="CE10" s="46">
        <v>1.5518799999999999</v>
      </c>
      <c r="CF10" s="46">
        <v>0.1207</v>
      </c>
      <c r="CG10" s="46">
        <v>7</v>
      </c>
      <c r="CH10" s="46">
        <f t="shared" si="19"/>
        <v>4.8611111111111112E-2</v>
      </c>
      <c r="CI10" s="47" t="str">
        <f>IF(CF10&lt;CH10,"significant","non significant")</f>
        <v>non significant</v>
      </c>
      <c r="CJ10" s="46"/>
      <c r="CK10" s="45" t="s">
        <v>235</v>
      </c>
      <c r="CL10" s="45" t="s">
        <v>233</v>
      </c>
      <c r="CM10" s="46">
        <v>1.6711450000000001</v>
      </c>
      <c r="CN10" s="46">
        <v>9.4700000000000006E-2</v>
      </c>
      <c r="CO10" s="46">
        <v>7</v>
      </c>
      <c r="CP10" s="46">
        <f t="shared" si="21"/>
        <v>4.8611111111111112E-2</v>
      </c>
      <c r="CQ10" s="47" t="str">
        <f>IF(CN10&lt;CP10,"significant","non significant")</f>
        <v>non significant</v>
      </c>
      <c r="CR10" s="46"/>
      <c r="CS10" s="45" t="s">
        <v>238</v>
      </c>
      <c r="CT10" s="45" t="s">
        <v>240</v>
      </c>
      <c r="CU10" s="46">
        <v>1.20096</v>
      </c>
      <c r="CV10" s="46">
        <v>0.2298</v>
      </c>
      <c r="CW10" s="46">
        <v>7</v>
      </c>
      <c r="CX10" s="46">
        <f t="shared" si="23"/>
        <v>4.8611111111111112E-2</v>
      </c>
      <c r="CY10" s="47" t="str">
        <f>IF(CV10&lt;CX10,"significant","non significant")</f>
        <v>non significant</v>
      </c>
      <c r="CZ10" s="46"/>
      <c r="DA10" s="45" t="s">
        <v>230</v>
      </c>
      <c r="DB10" s="45" t="s">
        <v>232</v>
      </c>
      <c r="DC10" s="46">
        <v>1.91703</v>
      </c>
      <c r="DD10" s="46">
        <v>5.5199999999999999E-2</v>
      </c>
      <c r="DE10" s="46">
        <v>7</v>
      </c>
      <c r="DF10" s="46">
        <f t="shared" si="25"/>
        <v>4.8611111111111112E-2</v>
      </c>
      <c r="DG10" s="47" t="s">
        <v>364</v>
      </c>
      <c r="DH10" s="46"/>
      <c r="DI10" s="45" t="s">
        <v>230</v>
      </c>
      <c r="DJ10" s="45" t="s">
        <v>232</v>
      </c>
      <c r="DK10" s="46">
        <v>1.91703</v>
      </c>
      <c r="DL10" s="46">
        <v>5.5199999999999999E-2</v>
      </c>
      <c r="DM10" s="46">
        <v>7</v>
      </c>
      <c r="DN10" s="46">
        <f t="shared" si="26"/>
        <v>4.8611111111111112E-2</v>
      </c>
      <c r="DO10" s="47" t="s">
        <v>364</v>
      </c>
      <c r="DP10" s="46"/>
      <c r="DQ10" s="45" t="s">
        <v>231</v>
      </c>
      <c r="DR10" s="45" t="s">
        <v>235</v>
      </c>
      <c r="DS10" s="46">
        <v>-1.8800399999999999</v>
      </c>
      <c r="DT10" s="46">
        <v>6.0100000000000001E-2</v>
      </c>
      <c r="DU10" s="46">
        <v>7</v>
      </c>
      <c r="DV10" s="46">
        <f t="shared" si="27"/>
        <v>4.8611111111111112E-2</v>
      </c>
      <c r="DW10" s="47" t="str">
        <f>IF(DT10&lt;DV10,"significant","non significant")</f>
        <v>non significant</v>
      </c>
      <c r="DX10" s="46"/>
      <c r="DY10" s="45" t="s">
        <v>230</v>
      </c>
      <c r="DZ10" s="45" t="s">
        <v>234</v>
      </c>
      <c r="EA10" s="46">
        <v>1.5518799999999999</v>
      </c>
      <c r="EB10" s="46">
        <v>0.1207</v>
      </c>
      <c r="EC10" s="46">
        <v>7</v>
      </c>
      <c r="ED10" s="46">
        <f t="shared" si="29"/>
        <v>4.8611111111111112E-2</v>
      </c>
      <c r="EE10" s="47" t="str">
        <f>IF(EB10&lt;ED10,"significant","non significant")</f>
        <v>non significant</v>
      </c>
      <c r="EF10" s="46"/>
      <c r="EG10" s="45" t="s">
        <v>235</v>
      </c>
      <c r="EH10" s="45" t="s">
        <v>239</v>
      </c>
      <c r="EI10" s="46">
        <v>1.91703</v>
      </c>
      <c r="EJ10" s="46">
        <v>5.5199999999999999E-2</v>
      </c>
      <c r="EK10" s="46">
        <v>7</v>
      </c>
      <c r="EL10" s="46">
        <f t="shared" si="31"/>
        <v>4.8611111111111112E-2</v>
      </c>
      <c r="EM10" s="47" t="s">
        <v>364</v>
      </c>
      <c r="EN10" s="46"/>
      <c r="EO10" s="45" t="s">
        <v>238</v>
      </c>
      <c r="EP10" s="45" t="s">
        <v>240</v>
      </c>
      <c r="EQ10" s="46">
        <v>-2.0015999999999998</v>
      </c>
      <c r="ER10" s="47">
        <v>4.53E-2</v>
      </c>
      <c r="ES10" s="46">
        <v>7</v>
      </c>
      <c r="ET10" s="46">
        <f t="shared" si="33"/>
        <v>4.8611111111111112E-2</v>
      </c>
      <c r="EU10" s="47" t="str">
        <f>IF(ER10&lt;ET10,"significant","non significant")</f>
        <v>significant</v>
      </c>
      <c r="EV10" s="46"/>
      <c r="EW10" s="45" t="s">
        <v>241</v>
      </c>
      <c r="EX10" s="45" t="s">
        <v>238</v>
      </c>
      <c r="EY10" s="46">
        <v>1.8414699999999999</v>
      </c>
      <c r="EZ10" s="46">
        <v>6.5600000000000006E-2</v>
      </c>
      <c r="FA10" s="46">
        <v>7</v>
      </c>
      <c r="FB10" s="46">
        <f t="shared" si="35"/>
        <v>4.8611111111111112E-2</v>
      </c>
      <c r="FC10" s="47" t="str">
        <f>IF(EZ10&lt;FB10,"significant","non significant")</f>
        <v>non significant</v>
      </c>
      <c r="FD10" s="46"/>
      <c r="FE10" s="45" t="s">
        <v>231</v>
      </c>
      <c r="FF10" s="45" t="s">
        <v>230</v>
      </c>
      <c r="FG10" s="46">
        <v>-1.25336</v>
      </c>
      <c r="FH10" s="46">
        <v>0.21010000000000001</v>
      </c>
      <c r="FI10" s="46">
        <v>7</v>
      </c>
      <c r="FJ10" s="46">
        <f t="shared" si="37"/>
        <v>4.8611111111111112E-2</v>
      </c>
      <c r="FK10" s="47" t="str">
        <f>IF(FH10&lt;FJ10,"significant","non significant")</f>
        <v>non significant</v>
      </c>
      <c r="FL10" s="46"/>
      <c r="FM10" s="45" t="s">
        <v>233</v>
      </c>
      <c r="FN10" s="45" t="s">
        <v>236</v>
      </c>
      <c r="FO10" s="46">
        <v>-2.0996000000000001</v>
      </c>
      <c r="FP10" s="47">
        <v>3.5799999999999998E-2</v>
      </c>
      <c r="FQ10" s="46">
        <v>7</v>
      </c>
      <c r="FR10" s="46">
        <f t="shared" si="39"/>
        <v>4.8611111111111112E-2</v>
      </c>
      <c r="FS10" s="47" t="str">
        <f>IF(FP10&lt;FR10,"significant","non significant")</f>
        <v>significant</v>
      </c>
      <c r="FT10" s="46"/>
      <c r="FU10" s="45" t="s">
        <v>235</v>
      </c>
      <c r="FV10" s="45" t="s">
        <v>238</v>
      </c>
      <c r="FW10" s="46">
        <v>1.91703</v>
      </c>
      <c r="FX10" s="46">
        <v>5.5199999999999999E-2</v>
      </c>
      <c r="FY10" s="46">
        <v>7</v>
      </c>
      <c r="FZ10" s="46">
        <f t="shared" si="41"/>
        <v>4.8611111111111112E-2</v>
      </c>
      <c r="GA10" s="47" t="s">
        <v>364</v>
      </c>
      <c r="GB10" s="46"/>
      <c r="GC10" s="45" t="s">
        <v>236</v>
      </c>
      <c r="GD10" s="45" t="s">
        <v>232</v>
      </c>
      <c r="GE10" s="46">
        <v>2.0015999999999998</v>
      </c>
      <c r="GF10" s="47">
        <v>4.53E-2</v>
      </c>
      <c r="GG10" s="46">
        <v>7</v>
      </c>
      <c r="GH10" s="46">
        <f t="shared" si="43"/>
        <v>4.8611111111111112E-2</v>
      </c>
      <c r="GI10" s="47" t="str">
        <f>IF(GF10&lt;GH10,"significant","non significant")</f>
        <v>significant</v>
      </c>
      <c r="GJ10" s="46"/>
      <c r="GK10" s="45" t="s">
        <v>241</v>
      </c>
      <c r="GL10" s="45" t="s">
        <v>239</v>
      </c>
      <c r="GM10" s="46">
        <v>2.0015999999999998</v>
      </c>
      <c r="GN10" s="47">
        <v>4.53E-2</v>
      </c>
      <c r="GO10" s="46">
        <v>7</v>
      </c>
      <c r="GP10" s="46">
        <f t="shared" si="45"/>
        <v>4.8611111111111112E-2</v>
      </c>
      <c r="GQ10" s="47" t="str">
        <f>IF(GN10&lt;GP10,"significant","non significant")</f>
        <v>significant</v>
      </c>
      <c r="GR10" s="46"/>
      <c r="GS10" s="45" t="s">
        <v>234</v>
      </c>
      <c r="GT10" s="45" t="s">
        <v>232</v>
      </c>
      <c r="GU10" s="46">
        <v>1.20096</v>
      </c>
      <c r="GV10" s="46">
        <v>0.2298</v>
      </c>
      <c r="GW10" s="46">
        <v>7</v>
      </c>
      <c r="GX10" s="46">
        <f t="shared" si="46"/>
        <v>4.8611111111111112E-2</v>
      </c>
      <c r="GY10" s="47" t="str">
        <f>IF(GV10&lt;GX10,"significant","non significant")</f>
        <v>non significant</v>
      </c>
      <c r="GZ10" s="46"/>
      <c r="HA10" s="45" t="s">
        <v>237</v>
      </c>
      <c r="HB10" s="45" t="s">
        <v>232</v>
      </c>
      <c r="HC10" s="46">
        <v>1.0408299999999999</v>
      </c>
      <c r="HD10" s="46">
        <v>0.29799999999999999</v>
      </c>
      <c r="HE10" s="46">
        <v>7</v>
      </c>
      <c r="HF10" s="46">
        <f t="shared" si="48"/>
        <v>4.8611111111111112E-2</v>
      </c>
      <c r="HG10" s="47" t="str">
        <f>IF(HD10&lt;HF10,"significant","non significant")</f>
        <v>non significant</v>
      </c>
      <c r="HH10" s="46"/>
      <c r="HI10" s="45" t="s">
        <v>231</v>
      </c>
      <c r="HJ10" s="45" t="s">
        <v>230</v>
      </c>
      <c r="HK10" s="46">
        <v>1.4622520000000001</v>
      </c>
      <c r="HL10" s="46">
        <v>0.14369999999999999</v>
      </c>
      <c r="HM10" s="46">
        <v>7</v>
      </c>
      <c r="HN10" s="46">
        <f t="shared" si="50"/>
        <v>4.8611111111111112E-2</v>
      </c>
      <c r="HO10" s="47" t="str">
        <f>IF(HL10&lt;HN10,"significant","non significant")</f>
        <v>non significant</v>
      </c>
      <c r="HP10" s="46"/>
      <c r="HQ10" s="45" t="s">
        <v>241</v>
      </c>
      <c r="HR10" s="45" t="s">
        <v>237</v>
      </c>
      <c r="HS10" s="46">
        <v>1.681346</v>
      </c>
      <c r="HT10" s="46">
        <v>9.2700000000000005E-2</v>
      </c>
      <c r="HU10" s="46">
        <v>7</v>
      </c>
      <c r="HV10" s="46">
        <f t="shared" si="52"/>
        <v>4.8611111111111112E-2</v>
      </c>
      <c r="HW10" s="47" t="str">
        <f>IF(HT10&lt;HV10,"significant","non significant")</f>
        <v>non significant</v>
      </c>
      <c r="HX10" s="46"/>
      <c r="HY10" s="45" t="s">
        <v>236</v>
      </c>
      <c r="HZ10" s="45" t="s">
        <v>232</v>
      </c>
      <c r="IA10" s="46">
        <v>-1.3658699999999999</v>
      </c>
      <c r="IB10" s="46">
        <v>0.17199999999999999</v>
      </c>
      <c r="IC10" s="46">
        <v>7</v>
      </c>
      <c r="ID10" s="46">
        <f t="shared" si="54"/>
        <v>4.8611111111111112E-2</v>
      </c>
      <c r="IE10" s="47" t="str">
        <f>IF(IB10&lt;ID10,"significant","non significant")</f>
        <v>non significant</v>
      </c>
      <c r="IF10" s="46"/>
      <c r="IG10" s="45" t="s">
        <v>240</v>
      </c>
      <c r="IH10" s="45" t="s">
        <v>236</v>
      </c>
      <c r="II10" s="46">
        <v>2.0016020000000001</v>
      </c>
      <c r="IJ10" s="47">
        <v>4.53E-2</v>
      </c>
      <c r="IK10" s="46">
        <v>7</v>
      </c>
      <c r="IL10" s="46">
        <f t="shared" si="56"/>
        <v>4.8611111111111112E-2</v>
      </c>
      <c r="IM10" s="47" t="str">
        <f>IF(IJ10&lt;IL10,"significant","non significant")</f>
        <v>significant</v>
      </c>
      <c r="IN10" s="46"/>
      <c r="IO10" s="45" t="s">
        <v>235</v>
      </c>
      <c r="IP10" s="45" t="s">
        <v>239</v>
      </c>
      <c r="IQ10" s="46">
        <v>1.36931</v>
      </c>
      <c r="IR10" s="46">
        <v>0.1709</v>
      </c>
      <c r="IS10" s="46">
        <v>7</v>
      </c>
      <c r="IT10" s="46">
        <f t="shared" si="58"/>
        <v>4.8611111111111112E-2</v>
      </c>
      <c r="IU10" s="47" t="str">
        <f>IF(IR10&lt;IT10,"significant","non significant")</f>
        <v>non significant</v>
      </c>
      <c r="IV10" s="46"/>
      <c r="IW10" s="45" t="s">
        <v>230</v>
      </c>
      <c r="IX10" s="45" t="s">
        <v>232</v>
      </c>
      <c r="IY10" s="46">
        <v>1.73445</v>
      </c>
      <c r="IZ10" s="46">
        <v>8.2799999999999999E-2</v>
      </c>
      <c r="JA10" s="46">
        <v>7</v>
      </c>
      <c r="JB10" s="46">
        <f t="shared" si="60"/>
        <v>4.8611111111111112E-2</v>
      </c>
      <c r="JC10" s="47" t="str">
        <f>IF(IZ10&lt;JB10,"significant","non significant")</f>
        <v>non significant</v>
      </c>
      <c r="JD10" s="46"/>
      <c r="JE10" s="45" t="s">
        <v>241</v>
      </c>
      <c r="JF10" s="45" t="s">
        <v>239</v>
      </c>
      <c r="JG10" s="46">
        <v>2.1617299999999999</v>
      </c>
      <c r="JH10" s="47">
        <v>3.0599999999999999E-2</v>
      </c>
      <c r="JI10" s="46">
        <v>7</v>
      </c>
      <c r="JJ10" s="46">
        <f t="shared" si="62"/>
        <v>4.8611111111111112E-2</v>
      </c>
      <c r="JK10" s="47" t="str">
        <f>IF(JH10&lt;JJ10,"significant","non significant")</f>
        <v>significant</v>
      </c>
      <c r="JL10" s="46"/>
      <c r="JM10" s="45" t="s">
        <v>238</v>
      </c>
      <c r="JN10" s="45" t="s">
        <v>240</v>
      </c>
      <c r="JO10" s="46">
        <v>-2.0015999999999998</v>
      </c>
      <c r="JP10" s="47">
        <v>4.53E-2</v>
      </c>
      <c r="JQ10" s="46">
        <v>7</v>
      </c>
      <c r="JR10" s="46">
        <f t="shared" si="64"/>
        <v>4.8611111111111112E-2</v>
      </c>
      <c r="JS10" s="47" t="str">
        <f>IF(JP10&lt;JR10,"significant","non significant")</f>
        <v>significant</v>
      </c>
      <c r="JT10" s="46"/>
      <c r="JU10" s="45" t="s">
        <v>230</v>
      </c>
      <c r="JV10" s="45" t="s">
        <v>234</v>
      </c>
      <c r="JW10" s="46">
        <v>1.73445</v>
      </c>
      <c r="JX10" s="46">
        <v>8.2799999999999999E-2</v>
      </c>
      <c r="JY10" s="46">
        <v>7</v>
      </c>
      <c r="JZ10" s="46">
        <f t="shared" si="65"/>
        <v>4.8611111111111112E-2</v>
      </c>
      <c r="KA10" s="47" t="str">
        <f>IF(JX10&lt;JZ10,"significant","non significant")</f>
        <v>non significant</v>
      </c>
      <c r="KB10" s="46"/>
      <c r="KC10" s="45" t="s">
        <v>237</v>
      </c>
      <c r="KD10" s="45" t="s">
        <v>233</v>
      </c>
      <c r="KE10" s="46">
        <v>1.5518799999999999</v>
      </c>
      <c r="KF10" s="46">
        <v>0.1207</v>
      </c>
      <c r="KG10" s="46">
        <v>7</v>
      </c>
      <c r="KH10" s="46">
        <f t="shared" si="67"/>
        <v>4.8611111111111112E-2</v>
      </c>
      <c r="KI10" s="47" t="str">
        <f>IF(KF10&lt;KH10,"significant","non significant")</f>
        <v>non significant</v>
      </c>
      <c r="KJ10" s="46"/>
      <c r="KK10" s="45" t="s">
        <v>233</v>
      </c>
      <c r="KL10" s="45" t="s">
        <v>236</v>
      </c>
      <c r="KM10" s="46">
        <v>-1.91703</v>
      </c>
      <c r="KN10" s="46">
        <v>5.5199999999999999E-2</v>
      </c>
      <c r="KO10" s="46">
        <v>7</v>
      </c>
      <c r="KP10" s="46">
        <f t="shared" si="69"/>
        <v>4.8611111111111112E-2</v>
      </c>
      <c r="KQ10" s="47" t="str">
        <f>IF(KN10&lt;KP10,"significant","non significant")</f>
        <v>non significant</v>
      </c>
      <c r="KR10" s="45"/>
      <c r="KS10" s="45" t="s">
        <v>241</v>
      </c>
      <c r="KT10" s="45" t="s">
        <v>239</v>
      </c>
      <c r="KU10" s="46">
        <v>-1.6813499999999999</v>
      </c>
      <c r="KV10" s="46">
        <v>9.2700000000000005E-2</v>
      </c>
      <c r="KW10" s="46">
        <v>7</v>
      </c>
      <c r="KX10" s="46">
        <f t="shared" si="71"/>
        <v>4.8611111111111112E-2</v>
      </c>
      <c r="KY10" s="47" t="str">
        <f>IF(KV10&lt;KX10,"significant","non significant")</f>
        <v>non significant</v>
      </c>
      <c r="KZ10" s="45"/>
      <c r="LA10" s="45" t="s">
        <v>233</v>
      </c>
      <c r="LB10" s="45" t="s">
        <v>232</v>
      </c>
      <c r="LC10" s="46">
        <v>1.73445</v>
      </c>
      <c r="LD10" s="46">
        <v>8.2799999999999999E-2</v>
      </c>
      <c r="LE10" s="46">
        <v>7</v>
      </c>
      <c r="LF10" s="46">
        <f t="shared" si="73"/>
        <v>4.8611111111111112E-2</v>
      </c>
      <c r="LG10" s="47" t="str">
        <f>IF(LD10&lt;LF10,"significant","non significant")</f>
        <v>non significant</v>
      </c>
      <c r="LH10" s="45"/>
      <c r="LI10" s="45" t="s">
        <v>238</v>
      </c>
      <c r="LJ10" s="45" t="s">
        <v>239</v>
      </c>
      <c r="LK10" s="46">
        <v>-1.6813499999999999</v>
      </c>
      <c r="LL10" s="46">
        <v>9.2700000000000005E-2</v>
      </c>
      <c r="LM10" s="46">
        <v>7</v>
      </c>
      <c r="LN10" s="46">
        <f t="shared" si="75"/>
        <v>4.8611111111111112E-2</v>
      </c>
      <c r="LO10" s="47" t="str">
        <f>IF(LL10&lt;LN10,"significant","non significant")</f>
        <v>non significant</v>
      </c>
    </row>
    <row r="11" spans="1:327" ht="24">
      <c r="A11" s="45" t="s">
        <v>235</v>
      </c>
      <c r="B11" s="45" t="s">
        <v>239</v>
      </c>
      <c r="C11" s="46">
        <v>1.91703</v>
      </c>
      <c r="D11" s="46">
        <v>5.5199999999999999E-2</v>
      </c>
      <c r="E11" s="47">
        <v>8</v>
      </c>
      <c r="F11" s="46">
        <f t="shared" si="0"/>
        <v>5.5555555555555552E-2</v>
      </c>
      <c r="G11" s="47" t="str">
        <f t="shared" si="131"/>
        <v>significant</v>
      </c>
      <c r="H11" s="47"/>
      <c r="I11" s="45" t="s">
        <v>230</v>
      </c>
      <c r="J11" s="45" t="s">
        <v>232</v>
      </c>
      <c r="K11" s="46">
        <v>1.91703</v>
      </c>
      <c r="L11" s="46">
        <v>5.5199999999999999E-2</v>
      </c>
      <c r="M11" s="47">
        <v>8</v>
      </c>
      <c r="N11" s="46">
        <f t="shared" si="1"/>
        <v>5.5555555555555552E-2</v>
      </c>
      <c r="O11" s="47" t="str">
        <f t="shared" si="2"/>
        <v>significant</v>
      </c>
      <c r="P11" s="47"/>
      <c r="Q11" s="45" t="s">
        <v>230</v>
      </c>
      <c r="R11" s="45" t="s">
        <v>232</v>
      </c>
      <c r="S11" s="46">
        <v>-1.91703</v>
      </c>
      <c r="T11" s="46">
        <v>5.5199999999999999E-2</v>
      </c>
      <c r="U11" s="47">
        <v>8</v>
      </c>
      <c r="V11" s="46">
        <f t="shared" si="3"/>
        <v>5.5555555555555552E-2</v>
      </c>
      <c r="W11" s="47" t="str">
        <f t="shared" si="4"/>
        <v>significant</v>
      </c>
      <c r="X11" s="46"/>
      <c r="Y11" s="45" t="s">
        <v>234</v>
      </c>
      <c r="Z11" s="45" t="s">
        <v>232</v>
      </c>
      <c r="AA11" s="46">
        <v>1.8414699999999999</v>
      </c>
      <c r="AB11" s="46">
        <v>6.5600000000000006E-2</v>
      </c>
      <c r="AC11" s="47">
        <v>8</v>
      </c>
      <c r="AD11" s="46">
        <f t="shared" si="5"/>
        <v>5.5555555555555552E-2</v>
      </c>
      <c r="AE11" s="47" t="str">
        <f t="shared" si="6"/>
        <v>non significant</v>
      </c>
      <c r="AF11" s="47"/>
      <c r="AG11" s="45" t="s">
        <v>233</v>
      </c>
      <c r="AH11" s="45" t="s">
        <v>236</v>
      </c>
      <c r="AI11" s="46">
        <v>-1.5518799999999999</v>
      </c>
      <c r="AJ11" s="46">
        <v>0.1207</v>
      </c>
      <c r="AK11" s="47">
        <v>8</v>
      </c>
      <c r="AL11" s="46">
        <f t="shared" si="7"/>
        <v>5.5555555555555552E-2</v>
      </c>
      <c r="AM11" s="47" t="str">
        <f t="shared" si="8"/>
        <v>non significant</v>
      </c>
      <c r="AN11" s="46"/>
      <c r="AO11" s="45" t="s">
        <v>235</v>
      </c>
      <c r="AP11" s="45" t="s">
        <v>239</v>
      </c>
      <c r="AQ11" s="46">
        <v>1.5518799999999999</v>
      </c>
      <c r="AR11" s="46">
        <v>0.1207</v>
      </c>
      <c r="AS11" s="47">
        <v>8</v>
      </c>
      <c r="AT11" s="46">
        <f t="shared" si="9"/>
        <v>5.5555555555555552E-2</v>
      </c>
      <c r="AU11" s="47" t="str">
        <f t="shared" si="10"/>
        <v>non significant</v>
      </c>
      <c r="AV11" s="46"/>
      <c r="AW11" s="45" t="s">
        <v>235</v>
      </c>
      <c r="AX11" s="45" t="s">
        <v>239</v>
      </c>
      <c r="AY11" s="46">
        <v>1.91703</v>
      </c>
      <c r="AZ11" s="46">
        <v>5.5199999999999999E-2</v>
      </c>
      <c r="BA11" s="47">
        <v>8</v>
      </c>
      <c r="BB11" s="46">
        <f t="shared" si="11"/>
        <v>5.5555555555555552E-2</v>
      </c>
      <c r="BC11" s="47" t="str">
        <f t="shared" si="12"/>
        <v>significant</v>
      </c>
      <c r="BD11" s="47"/>
      <c r="BE11" s="45" t="s">
        <v>235</v>
      </c>
      <c r="BF11" s="45" t="s">
        <v>238</v>
      </c>
      <c r="BG11" s="46">
        <v>-1.5518799999999999</v>
      </c>
      <c r="BH11" s="46">
        <v>0.1207</v>
      </c>
      <c r="BI11" s="47">
        <v>8</v>
      </c>
      <c r="BJ11" s="46">
        <f t="shared" si="13"/>
        <v>5.5555555555555552E-2</v>
      </c>
      <c r="BK11" s="47" t="str">
        <f t="shared" si="14"/>
        <v>non significant</v>
      </c>
      <c r="BL11" s="46"/>
      <c r="BM11" s="45" t="s">
        <v>235</v>
      </c>
      <c r="BN11" s="45" t="s">
        <v>239</v>
      </c>
      <c r="BO11" s="46">
        <v>1.91703</v>
      </c>
      <c r="BP11" s="46">
        <v>5.5199999999999999E-2</v>
      </c>
      <c r="BQ11" s="47">
        <v>8</v>
      </c>
      <c r="BR11" s="46">
        <f t="shared" si="15"/>
        <v>5.5555555555555552E-2</v>
      </c>
      <c r="BS11" s="47" t="str">
        <f t="shared" si="16"/>
        <v>significant</v>
      </c>
      <c r="BT11" s="47"/>
      <c r="BU11" s="45" t="s">
        <v>230</v>
      </c>
      <c r="BV11" s="45" t="s">
        <v>234</v>
      </c>
      <c r="BW11" s="46">
        <v>1.5518799999999999</v>
      </c>
      <c r="BX11" s="46">
        <v>0.1207</v>
      </c>
      <c r="BY11" s="47">
        <v>8</v>
      </c>
      <c r="BZ11" s="46">
        <f t="shared" si="17"/>
        <v>5.5555555555555552E-2</v>
      </c>
      <c r="CA11" s="47" t="str">
        <f t="shared" si="18"/>
        <v>non significant</v>
      </c>
      <c r="CB11" s="47"/>
      <c r="CC11" s="45" t="s">
        <v>231</v>
      </c>
      <c r="CD11" s="45" t="s">
        <v>230</v>
      </c>
      <c r="CE11" s="46">
        <v>1.4622520000000001</v>
      </c>
      <c r="CF11" s="46">
        <v>0.14369999999999999</v>
      </c>
      <c r="CG11" s="47">
        <v>8</v>
      </c>
      <c r="CH11" s="46">
        <f t="shared" si="19"/>
        <v>5.5555555555555552E-2</v>
      </c>
      <c r="CI11" s="47" t="str">
        <f t="shared" ref="CI11:CI39" si="132">IF(CF11&lt;CH11,"significant","non significant")</f>
        <v>non significant</v>
      </c>
      <c r="CJ11" s="46"/>
      <c r="CK11" s="45" t="s">
        <v>231</v>
      </c>
      <c r="CL11" s="45" t="s">
        <v>240</v>
      </c>
      <c r="CM11" s="46">
        <v>-1.5518799999999999</v>
      </c>
      <c r="CN11" s="46">
        <v>0.1207</v>
      </c>
      <c r="CO11" s="47">
        <v>8</v>
      </c>
      <c r="CP11" s="46">
        <f t="shared" si="21"/>
        <v>5.5555555555555552E-2</v>
      </c>
      <c r="CQ11" s="47" t="str">
        <f t="shared" ref="CQ11:CQ39" si="133">IF(CN11&lt;CP11,"significant","non significant")</f>
        <v>non significant</v>
      </c>
      <c r="CR11" s="46"/>
      <c r="CS11" s="45" t="s">
        <v>231</v>
      </c>
      <c r="CT11" s="45" t="s">
        <v>238</v>
      </c>
      <c r="CU11" s="46">
        <v>-1.1867300000000001</v>
      </c>
      <c r="CV11" s="46">
        <v>0.23530000000000001</v>
      </c>
      <c r="CW11" s="47">
        <v>8</v>
      </c>
      <c r="CX11" s="46">
        <f t="shared" si="23"/>
        <v>5.5555555555555552E-2</v>
      </c>
      <c r="CY11" s="47" t="str">
        <f t="shared" ref="CY11:CY39" si="134">IF(CV11&lt;CX11,"significant","non significant")</f>
        <v>non significant</v>
      </c>
      <c r="CZ11" s="46"/>
      <c r="DA11" s="45" t="s">
        <v>233</v>
      </c>
      <c r="DB11" s="45" t="s">
        <v>236</v>
      </c>
      <c r="DC11" s="46">
        <v>-1.91703</v>
      </c>
      <c r="DD11" s="46">
        <v>5.5199999999999999E-2</v>
      </c>
      <c r="DE11" s="47">
        <v>8</v>
      </c>
      <c r="DF11" s="46">
        <f t="shared" si="25"/>
        <v>5.5555555555555552E-2</v>
      </c>
      <c r="DG11" s="47" t="str">
        <f t="shared" ref="DG11:DG39" si="135">IF(DD11&lt;DF11,"significant","non significant")</f>
        <v>significant</v>
      </c>
      <c r="DH11" s="46"/>
      <c r="DI11" s="45" t="s">
        <v>233</v>
      </c>
      <c r="DJ11" s="45" t="s">
        <v>236</v>
      </c>
      <c r="DK11" s="46">
        <v>-1.91703</v>
      </c>
      <c r="DL11" s="46">
        <v>5.5199999999999999E-2</v>
      </c>
      <c r="DM11" s="47">
        <v>8</v>
      </c>
      <c r="DN11" s="46">
        <f t="shared" si="26"/>
        <v>5.5555555555555552E-2</v>
      </c>
      <c r="DO11" s="47" t="str">
        <f t="shared" ref="DO11:DO39" si="136">IF(DL11&lt;DN11,"significant","non significant")</f>
        <v>significant</v>
      </c>
      <c r="DP11" s="46"/>
      <c r="DQ11" s="45" t="s">
        <v>230</v>
      </c>
      <c r="DR11" s="45" t="s">
        <v>232</v>
      </c>
      <c r="DS11" s="46">
        <v>1.73445</v>
      </c>
      <c r="DT11" s="46">
        <v>8.2799999999999999E-2</v>
      </c>
      <c r="DU11" s="47">
        <v>8</v>
      </c>
      <c r="DV11" s="46">
        <f t="shared" si="27"/>
        <v>5.5555555555555552E-2</v>
      </c>
      <c r="DW11" s="47" t="str">
        <f t="shared" ref="DW11:DW39" si="137">IF(DT11&lt;DV11,"significant","non significant")</f>
        <v>non significant</v>
      </c>
      <c r="DX11" s="46"/>
      <c r="DY11" s="45" t="s">
        <v>236</v>
      </c>
      <c r="DZ11" s="45" t="s">
        <v>232</v>
      </c>
      <c r="EA11" s="46">
        <v>1.52122</v>
      </c>
      <c r="EB11" s="46">
        <v>0.12820000000000001</v>
      </c>
      <c r="EC11" s="47">
        <v>8</v>
      </c>
      <c r="ED11" s="46">
        <f t="shared" si="29"/>
        <v>5.5555555555555552E-2</v>
      </c>
      <c r="EE11" s="47" t="str">
        <f t="shared" ref="EE11:EE39" si="138">IF(EB11&lt;ED11,"significant","non significant")</f>
        <v>non significant</v>
      </c>
      <c r="EF11" s="47"/>
      <c r="EG11" s="45" t="s">
        <v>230</v>
      </c>
      <c r="EH11" s="45" t="s">
        <v>232</v>
      </c>
      <c r="EI11" s="46">
        <v>1.91703</v>
      </c>
      <c r="EJ11" s="46">
        <v>5.5199999999999999E-2</v>
      </c>
      <c r="EK11" s="47">
        <v>8</v>
      </c>
      <c r="EL11" s="46">
        <f t="shared" si="31"/>
        <v>5.5555555555555552E-2</v>
      </c>
      <c r="EM11" s="47" t="str">
        <f t="shared" ref="EM11:EM39" si="139">IF(EJ11&lt;EL11,"significant","non significant")</f>
        <v>significant</v>
      </c>
      <c r="EN11" s="47"/>
      <c r="EO11" s="45" t="s">
        <v>241</v>
      </c>
      <c r="EP11" s="45" t="s">
        <v>237</v>
      </c>
      <c r="EQ11" s="46">
        <v>2.0016020000000001</v>
      </c>
      <c r="ER11" s="47">
        <v>4.53E-2</v>
      </c>
      <c r="ES11" s="47">
        <v>8</v>
      </c>
      <c r="ET11" s="46">
        <f t="shared" si="33"/>
        <v>5.5555555555555552E-2</v>
      </c>
      <c r="EU11" s="47" t="str">
        <f t="shared" ref="EU11:EU39" si="140">IF(ER11&lt;ET11,"significant","non significant")</f>
        <v>significant</v>
      </c>
      <c r="EV11" s="47"/>
      <c r="EW11" s="45" t="s">
        <v>238</v>
      </c>
      <c r="EX11" s="45" t="s">
        <v>240</v>
      </c>
      <c r="EY11" s="46">
        <v>-1.8414699999999999</v>
      </c>
      <c r="EZ11" s="46">
        <v>6.5600000000000006E-2</v>
      </c>
      <c r="FA11" s="47">
        <v>8</v>
      </c>
      <c r="FB11" s="46">
        <f t="shared" si="35"/>
        <v>5.5555555555555552E-2</v>
      </c>
      <c r="FC11" s="47" t="str">
        <f t="shared" ref="FC11:FC39" si="141">IF(EZ11&lt;FB11,"significant","non significant")</f>
        <v>non significant</v>
      </c>
      <c r="FD11" s="46"/>
      <c r="FE11" s="45" t="s">
        <v>236</v>
      </c>
      <c r="FF11" s="45" t="s">
        <v>232</v>
      </c>
      <c r="FG11" s="46">
        <v>-1.2030700000000001</v>
      </c>
      <c r="FH11" s="46">
        <v>0.22900000000000001</v>
      </c>
      <c r="FI11" s="47">
        <v>8</v>
      </c>
      <c r="FJ11" s="46">
        <f t="shared" si="37"/>
        <v>5.5555555555555552E-2</v>
      </c>
      <c r="FK11" s="47" t="str">
        <f t="shared" ref="FK11:FK39" si="142">IF(FH11&lt;FJ11,"significant","non significant")</f>
        <v>non significant</v>
      </c>
      <c r="FL11" s="46"/>
      <c r="FM11" s="45" t="s">
        <v>237</v>
      </c>
      <c r="FN11" s="45" t="s">
        <v>232</v>
      </c>
      <c r="FO11" s="46">
        <v>2.0015999999999998</v>
      </c>
      <c r="FP11" s="47">
        <v>4.53E-2</v>
      </c>
      <c r="FQ11" s="47">
        <v>8</v>
      </c>
      <c r="FR11" s="46">
        <f t="shared" si="39"/>
        <v>5.5555555555555552E-2</v>
      </c>
      <c r="FS11" s="47" t="str">
        <f t="shared" ref="FS11:FS39" si="143">IF(FP11&lt;FR11,"significant","non significant")</f>
        <v>significant</v>
      </c>
      <c r="FT11" s="46"/>
      <c r="FU11" s="45" t="s">
        <v>230</v>
      </c>
      <c r="FV11" s="45" t="s">
        <v>232</v>
      </c>
      <c r="FW11" s="46">
        <v>1.91703</v>
      </c>
      <c r="FX11" s="46">
        <v>5.5199999999999999E-2</v>
      </c>
      <c r="FY11" s="47">
        <v>8</v>
      </c>
      <c r="FZ11" s="46">
        <f t="shared" si="41"/>
        <v>5.5555555555555552E-2</v>
      </c>
      <c r="GA11" s="47" t="str">
        <f t="shared" ref="GA11:GA39" si="144">IF(FX11&lt;FZ11,"significant","non significant")</f>
        <v>significant</v>
      </c>
      <c r="GB11" s="46"/>
      <c r="GC11" s="45" t="s">
        <v>234</v>
      </c>
      <c r="GD11" s="45" t="s">
        <v>232</v>
      </c>
      <c r="GE11" s="46">
        <v>1.8414699999999999</v>
      </c>
      <c r="GF11" s="46">
        <v>6.5600000000000006E-2</v>
      </c>
      <c r="GG11" s="47">
        <v>8</v>
      </c>
      <c r="GH11" s="46">
        <f t="shared" si="43"/>
        <v>5.5555555555555552E-2</v>
      </c>
      <c r="GI11" s="47" t="str">
        <f t="shared" ref="GI11:GI39" si="145">IF(GF11&lt;GH11,"significant","non significant")</f>
        <v>non significant</v>
      </c>
      <c r="GJ11" s="46"/>
      <c r="GK11" s="45" t="s">
        <v>237</v>
      </c>
      <c r="GL11" s="45" t="s">
        <v>232</v>
      </c>
      <c r="GM11" s="46">
        <v>2.0015999999999998</v>
      </c>
      <c r="GN11" s="47">
        <v>4.53E-2</v>
      </c>
      <c r="GO11" s="47">
        <v>8</v>
      </c>
      <c r="GP11" s="46">
        <f t="shared" si="45"/>
        <v>5.5555555555555552E-2</v>
      </c>
      <c r="GQ11" s="47" t="str">
        <f t="shared" ref="GQ11:GQ39" si="146">IF(GN11&lt;GP11,"significant","non significant")</f>
        <v>significant</v>
      </c>
      <c r="GR11" s="47"/>
      <c r="GS11" s="45" t="s">
        <v>231</v>
      </c>
      <c r="GT11" s="45" t="s">
        <v>240</v>
      </c>
      <c r="GU11" s="46">
        <v>1.1867300000000001</v>
      </c>
      <c r="GV11" s="46">
        <v>0.23530000000000001</v>
      </c>
      <c r="GW11" s="47">
        <v>8</v>
      </c>
      <c r="GX11" s="46">
        <f t="shared" si="46"/>
        <v>5.5555555555555552E-2</v>
      </c>
      <c r="GY11" s="47" t="str">
        <f t="shared" ref="GY11:GY39" si="147">IF(GV11&lt;GX11,"significant","non significant")</f>
        <v>non significant</v>
      </c>
      <c r="GZ11" s="46"/>
      <c r="HA11" s="45" t="s">
        <v>234</v>
      </c>
      <c r="HB11" s="45" t="s">
        <v>236</v>
      </c>
      <c r="HC11" s="46">
        <v>-1.0408299999999999</v>
      </c>
      <c r="HD11" s="46">
        <v>0.29799999999999999</v>
      </c>
      <c r="HE11" s="47">
        <v>8</v>
      </c>
      <c r="HF11" s="46">
        <f t="shared" si="48"/>
        <v>5.5555555555555552E-2</v>
      </c>
      <c r="HG11" s="47" t="str">
        <f t="shared" ref="HG11:HG39" si="148">IF(HD11&lt;HF11,"significant","non significant")</f>
        <v>non significant</v>
      </c>
      <c r="HH11" s="46"/>
      <c r="HI11" s="45" t="s">
        <v>231</v>
      </c>
      <c r="HJ11" s="45" t="s">
        <v>241</v>
      </c>
      <c r="HK11" s="46">
        <v>-1.36931</v>
      </c>
      <c r="HL11" s="46">
        <v>0.1709</v>
      </c>
      <c r="HM11" s="47">
        <v>8</v>
      </c>
      <c r="HN11" s="46">
        <f t="shared" si="50"/>
        <v>5.5555555555555552E-2</v>
      </c>
      <c r="HO11" s="47" t="str">
        <f t="shared" ref="HO11:HO39" si="149">IF(HL11&lt;HN11,"significant","non significant")</f>
        <v>non significant</v>
      </c>
      <c r="HP11" s="46"/>
      <c r="HQ11" s="45" t="s">
        <v>241</v>
      </c>
      <c r="HR11" s="45" t="s">
        <v>240</v>
      </c>
      <c r="HS11" s="46">
        <v>1.52122</v>
      </c>
      <c r="HT11" s="46">
        <v>0.12820000000000001</v>
      </c>
      <c r="HU11" s="47">
        <v>8</v>
      </c>
      <c r="HV11" s="46">
        <f t="shared" si="52"/>
        <v>5.5555555555555552E-2</v>
      </c>
      <c r="HW11" s="47" t="str">
        <f t="shared" ref="HW11:HW39" si="150">IF(HT11&lt;HV11,"significant","non significant")</f>
        <v>non significant</v>
      </c>
      <c r="HX11" s="47"/>
      <c r="HY11" s="45" t="s">
        <v>238</v>
      </c>
      <c r="HZ11" s="45" t="s">
        <v>239</v>
      </c>
      <c r="IA11" s="46">
        <v>-1.3610899999999999</v>
      </c>
      <c r="IB11" s="46">
        <v>0.17349999999999999</v>
      </c>
      <c r="IC11" s="47">
        <v>8</v>
      </c>
      <c r="ID11" s="46">
        <f t="shared" si="54"/>
        <v>5.5555555555555552E-2</v>
      </c>
      <c r="IE11" s="47" t="str">
        <f t="shared" ref="IE11:IE39" si="151">IF(IB11&lt;ID11,"significant","non significant")</f>
        <v>non significant</v>
      </c>
      <c r="IF11" s="46"/>
      <c r="IG11" s="45" t="s">
        <v>235</v>
      </c>
      <c r="IH11" s="45" t="s">
        <v>239</v>
      </c>
      <c r="II11" s="46">
        <v>1.91703</v>
      </c>
      <c r="IJ11" s="46">
        <v>5.5199999999999999E-2</v>
      </c>
      <c r="IK11" s="47">
        <v>8</v>
      </c>
      <c r="IL11" s="46">
        <f t="shared" si="56"/>
        <v>5.5555555555555552E-2</v>
      </c>
      <c r="IM11" s="47" t="str">
        <f t="shared" ref="IM11:IM39" si="152">IF(IJ11&lt;IL11,"significant","non significant")</f>
        <v>significant</v>
      </c>
      <c r="IN11" s="47"/>
      <c r="IO11" s="45" t="s">
        <v>241</v>
      </c>
      <c r="IP11" s="45" t="s">
        <v>238</v>
      </c>
      <c r="IQ11" s="46">
        <v>-1.3610899999999999</v>
      </c>
      <c r="IR11" s="46">
        <v>0.17349999999999999</v>
      </c>
      <c r="IS11" s="47">
        <v>8</v>
      </c>
      <c r="IT11" s="46">
        <f t="shared" si="58"/>
        <v>5.5555555555555552E-2</v>
      </c>
      <c r="IU11" s="47" t="str">
        <f t="shared" ref="IU11:IU39" si="153">IF(IR11&lt;IT11,"significant","non significant")</f>
        <v>non significant</v>
      </c>
      <c r="IV11" s="46"/>
      <c r="IW11" s="45" t="s">
        <v>241</v>
      </c>
      <c r="IX11" s="45" t="s">
        <v>239</v>
      </c>
      <c r="IY11" s="46">
        <v>1.6813499999999999</v>
      </c>
      <c r="IZ11" s="46">
        <v>9.2700000000000005E-2</v>
      </c>
      <c r="JA11" s="47">
        <v>8</v>
      </c>
      <c r="JB11" s="46">
        <f t="shared" si="60"/>
        <v>5.5555555555555552E-2</v>
      </c>
      <c r="JC11" s="47" t="str">
        <f t="shared" ref="JC11:JC39" si="154">IF(IZ11&lt;JB11,"significant","non significant")</f>
        <v>non significant</v>
      </c>
      <c r="JD11" s="46"/>
      <c r="JE11" s="45" t="s">
        <v>241</v>
      </c>
      <c r="JF11" s="45" t="s">
        <v>238</v>
      </c>
      <c r="JG11" s="46">
        <v>2.1617299999999999</v>
      </c>
      <c r="JH11" s="47">
        <v>3.0599999999999999E-2</v>
      </c>
      <c r="JI11" s="47">
        <v>8</v>
      </c>
      <c r="JJ11" s="46">
        <f t="shared" si="62"/>
        <v>5.5555555555555552E-2</v>
      </c>
      <c r="JK11" s="47" t="str">
        <f t="shared" ref="JK11:JK39" si="155">IF(JH11&lt;JJ11,"significant","non significant")</f>
        <v>significant</v>
      </c>
      <c r="JL11" s="47"/>
      <c r="JM11" s="45" t="s">
        <v>237</v>
      </c>
      <c r="JN11" s="45" t="s">
        <v>232</v>
      </c>
      <c r="JO11" s="46">
        <v>2.0015999999999998</v>
      </c>
      <c r="JP11" s="47">
        <v>4.53E-2</v>
      </c>
      <c r="JQ11" s="47">
        <v>8</v>
      </c>
      <c r="JR11" s="46">
        <f t="shared" si="64"/>
        <v>5.5555555555555552E-2</v>
      </c>
      <c r="JS11" s="47" t="str">
        <f t="shared" ref="JS11:JS39" si="156">IF(JP11&lt;JR11,"significant","non significant")</f>
        <v>significant</v>
      </c>
      <c r="JT11" s="47"/>
      <c r="JU11" s="45" t="s">
        <v>233</v>
      </c>
      <c r="JV11" s="45" t="s">
        <v>232</v>
      </c>
      <c r="JW11" s="46">
        <v>1.73445</v>
      </c>
      <c r="JX11" s="46">
        <v>8.2799999999999999E-2</v>
      </c>
      <c r="JY11" s="47">
        <v>8</v>
      </c>
      <c r="JZ11" s="46">
        <f t="shared" si="65"/>
        <v>5.5555555555555552E-2</v>
      </c>
      <c r="KA11" s="47" t="str">
        <f t="shared" ref="KA11:KA39" si="157">IF(JX11&lt;JZ11,"significant","non significant")</f>
        <v>non significant</v>
      </c>
      <c r="KB11" s="46"/>
      <c r="KC11" s="45" t="s">
        <v>237</v>
      </c>
      <c r="KD11" s="45" t="s">
        <v>236</v>
      </c>
      <c r="KE11" s="46">
        <v>-1.52122</v>
      </c>
      <c r="KF11" s="46">
        <v>0.12820000000000001</v>
      </c>
      <c r="KG11" s="47">
        <v>8</v>
      </c>
      <c r="KH11" s="46">
        <f t="shared" si="67"/>
        <v>5.5555555555555552E-2</v>
      </c>
      <c r="KI11" s="47" t="str">
        <f t="shared" ref="KI11:KI39" si="158">IF(KF11&lt;KH11,"significant","non significant")</f>
        <v>non significant</v>
      </c>
      <c r="KJ11" s="46"/>
      <c r="KK11" s="45" t="s">
        <v>240</v>
      </c>
      <c r="KL11" s="45" t="s">
        <v>239</v>
      </c>
      <c r="KM11" s="46">
        <v>1.8414699999999999</v>
      </c>
      <c r="KN11" s="46">
        <v>6.5600000000000006E-2</v>
      </c>
      <c r="KO11" s="47">
        <v>8</v>
      </c>
      <c r="KP11" s="46">
        <f t="shared" si="69"/>
        <v>5.5555555555555552E-2</v>
      </c>
      <c r="KQ11" s="47" t="str">
        <f t="shared" ref="KQ11:KQ39" si="159">IF(KN11&lt;KP11,"significant","non significant")</f>
        <v>non significant</v>
      </c>
      <c r="KR11" s="45"/>
      <c r="KS11" s="45" t="s">
        <v>238</v>
      </c>
      <c r="KT11" s="45" t="s">
        <v>239</v>
      </c>
      <c r="KU11" s="46">
        <v>1.3610899999999999</v>
      </c>
      <c r="KV11" s="46">
        <v>0.17349999999999999</v>
      </c>
      <c r="KW11" s="47">
        <v>8</v>
      </c>
      <c r="KX11" s="46">
        <f t="shared" si="71"/>
        <v>5.5555555555555552E-2</v>
      </c>
      <c r="KY11" s="47" t="str">
        <f t="shared" ref="KY11:KY39" si="160">IF(KV11&lt;KX11,"significant","non significant")</f>
        <v>non significant</v>
      </c>
      <c r="KZ11" s="45"/>
      <c r="LA11" s="45" t="s">
        <v>235</v>
      </c>
      <c r="LB11" s="45" t="s">
        <v>233</v>
      </c>
      <c r="LC11" s="46">
        <v>1.6711450000000001</v>
      </c>
      <c r="LD11" s="46">
        <v>9.4700000000000006E-2</v>
      </c>
      <c r="LE11" s="47">
        <v>8</v>
      </c>
      <c r="LF11" s="46">
        <f t="shared" si="73"/>
        <v>5.5555555555555552E-2</v>
      </c>
      <c r="LG11" s="47" t="str">
        <f t="shared" ref="LG11:LG39" si="161">IF(LD11&lt;LF11,"significant","non significant")</f>
        <v>non significant</v>
      </c>
      <c r="LH11" s="45"/>
      <c r="LI11" s="45" t="s">
        <v>231</v>
      </c>
      <c r="LJ11" s="45" t="s">
        <v>230</v>
      </c>
      <c r="LK11" s="46">
        <v>-1.6711499999999999</v>
      </c>
      <c r="LL11" s="46">
        <v>9.4700000000000006E-2</v>
      </c>
      <c r="LM11" s="47">
        <v>8</v>
      </c>
      <c r="LN11" s="46">
        <f t="shared" si="75"/>
        <v>5.5555555555555552E-2</v>
      </c>
      <c r="LO11" s="47" t="str">
        <f t="shared" ref="LO11:LO39" si="162">IF(LL11&lt;LN11,"significant","non significant")</f>
        <v>non significant</v>
      </c>
    </row>
    <row r="12" spans="1:327" ht="24">
      <c r="A12" s="45" t="s">
        <v>230</v>
      </c>
      <c r="B12" s="45" t="s">
        <v>232</v>
      </c>
      <c r="C12" s="46">
        <v>1.91703</v>
      </c>
      <c r="D12" s="46">
        <v>5.5199999999999999E-2</v>
      </c>
      <c r="E12" s="46">
        <v>9</v>
      </c>
      <c r="F12" s="46">
        <f t="shared" si="0"/>
        <v>6.25E-2</v>
      </c>
      <c r="G12" s="47" t="str">
        <f t="shared" si="131"/>
        <v>significant</v>
      </c>
      <c r="H12" s="47"/>
      <c r="I12" s="45" t="s">
        <v>231</v>
      </c>
      <c r="J12" s="45" t="s">
        <v>240</v>
      </c>
      <c r="K12" s="46">
        <v>1.73445</v>
      </c>
      <c r="L12" s="46">
        <v>8.2799999999999999E-2</v>
      </c>
      <c r="M12" s="46">
        <v>9</v>
      </c>
      <c r="N12" s="46">
        <f t="shared" si="1"/>
        <v>6.25E-2</v>
      </c>
      <c r="O12" s="47" t="str">
        <f t="shared" si="2"/>
        <v>non significant</v>
      </c>
      <c r="P12" s="47"/>
      <c r="Q12" s="45" t="s">
        <v>235</v>
      </c>
      <c r="R12" s="45" t="s">
        <v>239</v>
      </c>
      <c r="S12" s="46">
        <v>-1.73445</v>
      </c>
      <c r="T12" s="46">
        <v>8.2799999999999999E-2</v>
      </c>
      <c r="U12" s="46">
        <v>9</v>
      </c>
      <c r="V12" s="46">
        <f t="shared" si="3"/>
        <v>6.25E-2</v>
      </c>
      <c r="W12" s="47" t="str">
        <f t="shared" si="4"/>
        <v>non significant</v>
      </c>
      <c r="X12" s="46"/>
      <c r="Y12" s="45" t="s">
        <v>241</v>
      </c>
      <c r="Z12" s="45" t="s">
        <v>237</v>
      </c>
      <c r="AA12" s="46">
        <v>1.8414740000000001</v>
      </c>
      <c r="AB12" s="46">
        <v>6.5600000000000006E-2</v>
      </c>
      <c r="AC12" s="46">
        <v>9</v>
      </c>
      <c r="AD12" s="46">
        <f t="shared" si="5"/>
        <v>6.25E-2</v>
      </c>
      <c r="AE12" s="47" t="str">
        <f t="shared" si="6"/>
        <v>non significant</v>
      </c>
      <c r="AF12" s="47"/>
      <c r="AG12" s="45" t="s">
        <v>238</v>
      </c>
      <c r="AH12" s="45" t="s">
        <v>234</v>
      </c>
      <c r="AI12" s="46">
        <v>1.521217</v>
      </c>
      <c r="AJ12" s="46">
        <v>0.12820000000000001</v>
      </c>
      <c r="AK12" s="46">
        <v>9</v>
      </c>
      <c r="AL12" s="46">
        <f t="shared" si="7"/>
        <v>6.25E-2</v>
      </c>
      <c r="AM12" s="47" t="str">
        <f>IF(AJ12&lt;AL12,"significant","non significant")</f>
        <v>non significant</v>
      </c>
      <c r="AN12" s="46"/>
      <c r="AO12" s="45" t="s">
        <v>235</v>
      </c>
      <c r="AP12" s="45" t="s">
        <v>238</v>
      </c>
      <c r="AQ12" s="46">
        <v>1.5518799999999999</v>
      </c>
      <c r="AR12" s="46">
        <v>0.1207</v>
      </c>
      <c r="AS12" s="46">
        <v>9</v>
      </c>
      <c r="AT12" s="46">
        <f t="shared" si="9"/>
        <v>6.25E-2</v>
      </c>
      <c r="AU12" s="47" t="str">
        <f t="shared" si="10"/>
        <v>non significant</v>
      </c>
      <c r="AV12" s="46"/>
      <c r="AW12" s="45" t="s">
        <v>230</v>
      </c>
      <c r="AX12" s="45" t="s">
        <v>232</v>
      </c>
      <c r="AY12" s="46">
        <v>1.91703</v>
      </c>
      <c r="AZ12" s="46">
        <v>5.5199999999999999E-2</v>
      </c>
      <c r="BA12" s="46">
        <v>9</v>
      </c>
      <c r="BB12" s="46">
        <f t="shared" si="11"/>
        <v>6.25E-2</v>
      </c>
      <c r="BC12" s="47" t="str">
        <f t="shared" si="12"/>
        <v>significant</v>
      </c>
      <c r="BD12" s="46"/>
      <c r="BE12" s="45" t="s">
        <v>233</v>
      </c>
      <c r="BF12" s="45" t="s">
        <v>232</v>
      </c>
      <c r="BG12" s="46">
        <v>-1.5518799999999999</v>
      </c>
      <c r="BH12" s="46">
        <v>0.1207</v>
      </c>
      <c r="BI12" s="46">
        <v>9</v>
      </c>
      <c r="BJ12" s="46">
        <f t="shared" si="13"/>
        <v>6.25E-2</v>
      </c>
      <c r="BK12" s="47" t="str">
        <f t="shared" si="14"/>
        <v>non significant</v>
      </c>
      <c r="BL12" s="46"/>
      <c r="BM12" s="45" t="s">
        <v>230</v>
      </c>
      <c r="BN12" s="45" t="s">
        <v>234</v>
      </c>
      <c r="BO12" s="46">
        <v>1.91703</v>
      </c>
      <c r="BP12" s="46">
        <v>5.5199999999999999E-2</v>
      </c>
      <c r="BQ12" s="46">
        <v>9</v>
      </c>
      <c r="BR12" s="46">
        <f t="shared" si="15"/>
        <v>6.25E-2</v>
      </c>
      <c r="BS12" s="47" t="str">
        <f t="shared" si="16"/>
        <v>significant</v>
      </c>
      <c r="BT12" s="46"/>
      <c r="BU12" s="45" t="s">
        <v>233</v>
      </c>
      <c r="BV12" s="45" t="s">
        <v>236</v>
      </c>
      <c r="BW12" s="46">
        <v>-1.5518799999999999</v>
      </c>
      <c r="BX12" s="46">
        <v>0.1207</v>
      </c>
      <c r="BY12" s="46">
        <v>9</v>
      </c>
      <c r="BZ12" s="46">
        <f t="shared" si="17"/>
        <v>6.25E-2</v>
      </c>
      <c r="CA12" s="47" t="str">
        <f t="shared" si="18"/>
        <v>non significant</v>
      </c>
      <c r="CB12" s="47"/>
      <c r="CC12" s="45" t="s">
        <v>231</v>
      </c>
      <c r="CD12" s="45" t="s">
        <v>239</v>
      </c>
      <c r="CE12" s="46">
        <v>1.36931</v>
      </c>
      <c r="CF12" s="46">
        <v>0.1709</v>
      </c>
      <c r="CG12" s="46">
        <v>9</v>
      </c>
      <c r="CH12" s="46">
        <f t="shared" si="19"/>
        <v>6.25E-2</v>
      </c>
      <c r="CI12" s="47" t="str">
        <f t="shared" si="132"/>
        <v>non significant</v>
      </c>
      <c r="CJ12" s="46"/>
      <c r="CK12" s="45" t="s">
        <v>231</v>
      </c>
      <c r="CL12" s="45" t="s">
        <v>241</v>
      </c>
      <c r="CM12" s="46">
        <v>-1.5518799999999999</v>
      </c>
      <c r="CN12" s="46">
        <v>0.1207</v>
      </c>
      <c r="CO12" s="46">
        <v>9</v>
      </c>
      <c r="CP12" s="46">
        <f t="shared" si="21"/>
        <v>6.25E-2</v>
      </c>
      <c r="CQ12" s="47" t="str">
        <f t="shared" si="133"/>
        <v>non significant</v>
      </c>
      <c r="CR12" s="46"/>
      <c r="CS12" s="45" t="s">
        <v>231</v>
      </c>
      <c r="CT12" s="45" t="s">
        <v>241</v>
      </c>
      <c r="CU12" s="46">
        <v>-1.1867300000000001</v>
      </c>
      <c r="CV12" s="46">
        <v>0.23530000000000001</v>
      </c>
      <c r="CW12" s="46">
        <v>9</v>
      </c>
      <c r="CX12" s="46">
        <f t="shared" si="23"/>
        <v>6.25E-2</v>
      </c>
      <c r="CY12" s="47" t="str">
        <f t="shared" si="134"/>
        <v>non significant</v>
      </c>
      <c r="CZ12" s="46"/>
      <c r="DA12" s="45" t="s">
        <v>231</v>
      </c>
      <c r="DB12" s="45" t="s">
        <v>235</v>
      </c>
      <c r="DC12" s="46">
        <v>-1.8800399999999999</v>
      </c>
      <c r="DD12" s="46">
        <v>6.0100000000000001E-2</v>
      </c>
      <c r="DE12" s="46">
        <v>9</v>
      </c>
      <c r="DF12" s="46">
        <f t="shared" si="25"/>
        <v>6.25E-2</v>
      </c>
      <c r="DG12" s="47" t="str">
        <f t="shared" si="135"/>
        <v>significant</v>
      </c>
      <c r="DH12" s="46"/>
      <c r="DI12" s="45" t="s">
        <v>231</v>
      </c>
      <c r="DJ12" s="45" t="s">
        <v>235</v>
      </c>
      <c r="DK12" s="46">
        <v>-1.8800399999999999</v>
      </c>
      <c r="DL12" s="46">
        <v>6.0100000000000001E-2</v>
      </c>
      <c r="DM12" s="46">
        <v>9</v>
      </c>
      <c r="DN12" s="46">
        <f>DM12/36*0.25</f>
        <v>6.25E-2</v>
      </c>
      <c r="DO12" s="47" t="str">
        <f t="shared" si="136"/>
        <v>significant</v>
      </c>
      <c r="DP12" s="46"/>
      <c r="DQ12" s="45" t="s">
        <v>241</v>
      </c>
      <c r="DR12" s="45" t="s">
        <v>237</v>
      </c>
      <c r="DS12" s="46">
        <v>1.681346</v>
      </c>
      <c r="DT12" s="46">
        <v>9.2700000000000005E-2</v>
      </c>
      <c r="DU12" s="46">
        <v>9</v>
      </c>
      <c r="DV12" s="46">
        <f>DU12/36*0.25</f>
        <v>6.25E-2</v>
      </c>
      <c r="DW12" s="47" t="str">
        <f t="shared" si="137"/>
        <v>non significant</v>
      </c>
      <c r="DX12" s="47"/>
      <c r="DY12" s="45" t="s">
        <v>238</v>
      </c>
      <c r="DZ12" s="45" t="s">
        <v>234</v>
      </c>
      <c r="EA12" s="46">
        <v>1.521217</v>
      </c>
      <c r="EB12" s="46">
        <v>0.12820000000000001</v>
      </c>
      <c r="EC12" s="46">
        <v>9</v>
      </c>
      <c r="ED12" s="46">
        <f>EC12/36*0.25</f>
        <v>6.25E-2</v>
      </c>
      <c r="EE12" s="47" t="str">
        <f t="shared" si="138"/>
        <v>non significant</v>
      </c>
      <c r="EF12" s="46"/>
      <c r="EG12" s="45" t="s">
        <v>230</v>
      </c>
      <c r="EH12" s="45" t="s">
        <v>234</v>
      </c>
      <c r="EI12" s="46">
        <v>1.91703</v>
      </c>
      <c r="EJ12" s="46">
        <v>5.5199999999999999E-2</v>
      </c>
      <c r="EK12" s="46">
        <v>9</v>
      </c>
      <c r="EL12" s="46">
        <f>EK12/36*0.25</f>
        <v>6.25E-2</v>
      </c>
      <c r="EM12" s="47" t="str">
        <f t="shared" si="139"/>
        <v>significant</v>
      </c>
      <c r="EN12" s="46"/>
      <c r="EO12" s="45" t="s">
        <v>240</v>
      </c>
      <c r="EP12" s="45" t="s">
        <v>236</v>
      </c>
      <c r="EQ12" s="46">
        <v>2.0016020000000001</v>
      </c>
      <c r="ER12" s="47">
        <v>4.53E-2</v>
      </c>
      <c r="ES12" s="46">
        <v>9</v>
      </c>
      <c r="ET12" s="46">
        <f>ES12/36*0.25</f>
        <v>6.25E-2</v>
      </c>
      <c r="EU12" s="47" t="str">
        <f t="shared" si="140"/>
        <v>significant</v>
      </c>
      <c r="EV12" s="46"/>
      <c r="EW12" s="45" t="s">
        <v>241</v>
      </c>
      <c r="EX12" s="45" t="s">
        <v>237</v>
      </c>
      <c r="EY12" s="46">
        <v>1.8414740000000001</v>
      </c>
      <c r="EZ12" s="46">
        <v>6.5600000000000006E-2</v>
      </c>
      <c r="FA12" s="46">
        <v>9</v>
      </c>
      <c r="FB12" s="46">
        <f>FA12/36*0.25</f>
        <v>6.25E-2</v>
      </c>
      <c r="FC12" s="47" t="str">
        <f t="shared" si="141"/>
        <v>non significant</v>
      </c>
      <c r="FD12" s="46"/>
      <c r="FE12" s="45" t="s">
        <v>241</v>
      </c>
      <c r="FF12" s="45" t="s">
        <v>239</v>
      </c>
      <c r="FG12" s="46">
        <v>-1.20096</v>
      </c>
      <c r="FH12" s="46">
        <v>0.2298</v>
      </c>
      <c r="FI12" s="46">
        <v>9</v>
      </c>
      <c r="FJ12" s="46">
        <f>FI12/36*0.25</f>
        <v>6.25E-2</v>
      </c>
      <c r="FK12" s="47" t="str">
        <f t="shared" si="142"/>
        <v>non significant</v>
      </c>
      <c r="FL12" s="46"/>
      <c r="FM12" s="45" t="s">
        <v>241</v>
      </c>
      <c r="FN12" s="45" t="s">
        <v>237</v>
      </c>
      <c r="FO12" s="46">
        <v>2.0016020000000001</v>
      </c>
      <c r="FP12" s="47">
        <v>4.53E-2</v>
      </c>
      <c r="FQ12" s="46">
        <v>9</v>
      </c>
      <c r="FR12" s="46">
        <f>FQ12/36*0.25</f>
        <v>6.25E-2</v>
      </c>
      <c r="FS12" s="47" t="str">
        <f t="shared" si="143"/>
        <v>significant</v>
      </c>
      <c r="FT12" s="46"/>
      <c r="FU12" s="45" t="s">
        <v>241</v>
      </c>
      <c r="FV12" s="45" t="s">
        <v>239</v>
      </c>
      <c r="FW12" s="46">
        <v>1.8414699999999999</v>
      </c>
      <c r="FX12" s="46">
        <v>6.5600000000000006E-2</v>
      </c>
      <c r="FY12" s="46">
        <v>9</v>
      </c>
      <c r="FZ12" s="46">
        <f>FY12/36*0.25</f>
        <v>6.25E-2</v>
      </c>
      <c r="GA12" s="47" t="s">
        <v>364</v>
      </c>
      <c r="GB12" s="46"/>
      <c r="GC12" s="45" t="s">
        <v>237</v>
      </c>
      <c r="GD12" s="45" t="s">
        <v>232</v>
      </c>
      <c r="GE12" s="46">
        <v>1.6813499999999999</v>
      </c>
      <c r="GF12" s="46">
        <v>9.2700000000000005E-2</v>
      </c>
      <c r="GG12" s="46">
        <v>9</v>
      </c>
      <c r="GH12" s="46">
        <f>GG12/36*0.25</f>
        <v>6.25E-2</v>
      </c>
      <c r="GI12" s="47" t="str">
        <f t="shared" si="145"/>
        <v>non significant</v>
      </c>
      <c r="GJ12" s="46"/>
      <c r="GK12" s="45" t="s">
        <v>235</v>
      </c>
      <c r="GL12" s="45" t="s">
        <v>239</v>
      </c>
      <c r="GM12" s="46">
        <v>1.91703</v>
      </c>
      <c r="GN12" s="46">
        <v>5.5199999999999999E-2</v>
      </c>
      <c r="GO12" s="46">
        <v>9</v>
      </c>
      <c r="GP12" s="46">
        <f>GO12/36*0.25</f>
        <v>6.25E-2</v>
      </c>
      <c r="GQ12" s="47" t="str">
        <f t="shared" si="146"/>
        <v>significant</v>
      </c>
      <c r="GR12" s="46"/>
      <c r="GS12" s="45" t="s">
        <v>233</v>
      </c>
      <c r="GT12" s="45" t="s">
        <v>232</v>
      </c>
      <c r="GU12" s="46">
        <v>1.1867300000000001</v>
      </c>
      <c r="GV12" s="46">
        <v>0.23530000000000001</v>
      </c>
      <c r="GW12" s="46">
        <v>9</v>
      </c>
      <c r="GX12" s="46">
        <f>GW12/36*0.25</f>
        <v>6.25E-2</v>
      </c>
      <c r="GY12" s="47" t="str">
        <f t="shared" si="147"/>
        <v>non significant</v>
      </c>
      <c r="GZ12" s="46"/>
      <c r="HA12" s="45" t="s">
        <v>241</v>
      </c>
      <c r="HB12" s="45" t="s">
        <v>237</v>
      </c>
      <c r="HC12" s="46">
        <v>1.0408329999999999</v>
      </c>
      <c r="HD12" s="46">
        <v>0.29799999999999999</v>
      </c>
      <c r="HE12" s="46">
        <v>9</v>
      </c>
      <c r="HF12" s="46">
        <f>HE12/36*0.25</f>
        <v>6.25E-2</v>
      </c>
      <c r="HG12" s="47" t="str">
        <f t="shared" si="148"/>
        <v>non significant</v>
      </c>
      <c r="HH12" s="46"/>
      <c r="HI12" s="45" t="s">
        <v>237</v>
      </c>
      <c r="HJ12" s="45" t="s">
        <v>232</v>
      </c>
      <c r="HK12" s="46">
        <v>1.20096</v>
      </c>
      <c r="HL12" s="46">
        <v>0.2298</v>
      </c>
      <c r="HM12" s="46">
        <v>9</v>
      </c>
      <c r="HN12" s="46">
        <f>HM12/36*0.25</f>
        <v>6.25E-2</v>
      </c>
      <c r="HO12" s="47" t="str">
        <f t="shared" si="149"/>
        <v>non significant</v>
      </c>
      <c r="HP12" s="46"/>
      <c r="HQ12" s="45" t="s">
        <v>241</v>
      </c>
      <c r="HR12" s="45" t="s">
        <v>239</v>
      </c>
      <c r="HS12" s="46">
        <v>1.3610899999999999</v>
      </c>
      <c r="HT12" s="46">
        <v>0.17349999999999999</v>
      </c>
      <c r="HU12" s="46">
        <v>9</v>
      </c>
      <c r="HV12" s="46">
        <f>HU12/36*0.25</f>
        <v>6.25E-2</v>
      </c>
      <c r="HW12" s="47" t="str">
        <f t="shared" si="150"/>
        <v>non significant</v>
      </c>
      <c r="HX12" s="46"/>
      <c r="HY12" s="45" t="s">
        <v>238</v>
      </c>
      <c r="HZ12" s="45" t="s">
        <v>234</v>
      </c>
      <c r="IA12" s="46">
        <v>-1.20096</v>
      </c>
      <c r="IB12" s="46">
        <v>0.2298</v>
      </c>
      <c r="IC12" s="46">
        <v>9</v>
      </c>
      <c r="ID12" s="46">
        <f>IC12/36*0.25</f>
        <v>6.25E-2</v>
      </c>
      <c r="IE12" s="47" t="str">
        <f t="shared" si="151"/>
        <v>non significant</v>
      </c>
      <c r="IF12" s="46"/>
      <c r="IG12" s="45" t="s">
        <v>230</v>
      </c>
      <c r="IH12" s="45" t="s">
        <v>232</v>
      </c>
      <c r="II12" s="46">
        <v>1.91703</v>
      </c>
      <c r="IJ12" s="46">
        <v>5.5199999999999999E-2</v>
      </c>
      <c r="IK12" s="46">
        <v>9</v>
      </c>
      <c r="IL12" s="46">
        <f>IK12/36*0.25</f>
        <v>6.25E-2</v>
      </c>
      <c r="IM12" s="47" t="str">
        <f t="shared" si="152"/>
        <v>significant</v>
      </c>
      <c r="IN12" s="46"/>
      <c r="IO12" s="45" t="s">
        <v>238</v>
      </c>
      <c r="IP12" s="45" t="s">
        <v>234</v>
      </c>
      <c r="IQ12" s="46">
        <v>1.361089</v>
      </c>
      <c r="IR12" s="46">
        <v>0.17349999999999999</v>
      </c>
      <c r="IS12" s="46">
        <v>9</v>
      </c>
      <c r="IT12" s="46">
        <f>IS12/36*0.25</f>
        <v>6.25E-2</v>
      </c>
      <c r="IU12" s="47" t="str">
        <f t="shared" si="153"/>
        <v>non significant</v>
      </c>
      <c r="IV12" s="46"/>
      <c r="IW12" s="45" t="s">
        <v>241</v>
      </c>
      <c r="IX12" s="45" t="s">
        <v>238</v>
      </c>
      <c r="IY12" s="46">
        <v>1.6813499999999999</v>
      </c>
      <c r="IZ12" s="46">
        <v>9.2700000000000005E-2</v>
      </c>
      <c r="JA12" s="46">
        <v>9</v>
      </c>
      <c r="JB12" s="46">
        <f>JA12/36*0.25</f>
        <v>6.25E-2</v>
      </c>
      <c r="JC12" s="47" t="str">
        <f t="shared" si="154"/>
        <v>non significant</v>
      </c>
      <c r="JD12" s="46"/>
      <c r="JE12" s="45" t="s">
        <v>231</v>
      </c>
      <c r="JF12" s="45" t="s">
        <v>241</v>
      </c>
      <c r="JG12" s="46">
        <v>-2.0996000000000001</v>
      </c>
      <c r="JH12" s="47">
        <v>3.5799999999999998E-2</v>
      </c>
      <c r="JI12" s="46">
        <v>9</v>
      </c>
      <c r="JJ12" s="46">
        <f>JI12/36*0.25</f>
        <v>6.25E-2</v>
      </c>
      <c r="JK12" s="47" t="str">
        <f t="shared" si="155"/>
        <v>significant</v>
      </c>
      <c r="JL12" s="46"/>
      <c r="JM12" s="45" t="s">
        <v>237</v>
      </c>
      <c r="JN12" s="45" t="s">
        <v>233</v>
      </c>
      <c r="JO12" s="46">
        <v>1.91703</v>
      </c>
      <c r="JP12" s="46">
        <v>5.5199999999999999E-2</v>
      </c>
      <c r="JQ12" s="46">
        <v>9</v>
      </c>
      <c r="JR12" s="46">
        <f>JQ12/36*0.25</f>
        <v>6.25E-2</v>
      </c>
      <c r="JS12" s="47" t="str">
        <f t="shared" si="156"/>
        <v>significant</v>
      </c>
      <c r="JT12" s="46"/>
      <c r="JU12" s="45" t="s">
        <v>233</v>
      </c>
      <c r="JV12" s="45" t="s">
        <v>234</v>
      </c>
      <c r="JW12" s="46">
        <v>1.73445</v>
      </c>
      <c r="JX12" s="46">
        <v>8.2799999999999999E-2</v>
      </c>
      <c r="JY12" s="46">
        <v>9</v>
      </c>
      <c r="JZ12" s="46">
        <f>JY12/36*0.25</f>
        <v>6.25E-2</v>
      </c>
      <c r="KA12" s="47" t="str">
        <f t="shared" si="157"/>
        <v>non significant</v>
      </c>
      <c r="KB12" s="46"/>
      <c r="KC12" s="45" t="s">
        <v>236</v>
      </c>
      <c r="KD12" s="45" t="s">
        <v>232</v>
      </c>
      <c r="KE12" s="46">
        <v>1.52122</v>
      </c>
      <c r="KF12" s="46">
        <v>0.12820000000000001</v>
      </c>
      <c r="KG12" s="46">
        <v>9</v>
      </c>
      <c r="KH12" s="46">
        <f>KG12/36*0.25</f>
        <v>6.25E-2</v>
      </c>
      <c r="KI12" s="47" t="str">
        <f t="shared" si="158"/>
        <v>non significant</v>
      </c>
      <c r="KJ12" s="46"/>
      <c r="KK12" s="45" t="s">
        <v>237</v>
      </c>
      <c r="KL12" s="45" t="s">
        <v>232</v>
      </c>
      <c r="KM12" s="46">
        <v>1.8414699999999999</v>
      </c>
      <c r="KN12" s="46">
        <v>6.5600000000000006E-2</v>
      </c>
      <c r="KO12" s="46">
        <v>9</v>
      </c>
      <c r="KP12" s="46">
        <f>KO12/36*0.25</f>
        <v>6.25E-2</v>
      </c>
      <c r="KQ12" s="47" t="str">
        <f t="shared" si="159"/>
        <v>non significant</v>
      </c>
      <c r="KR12" s="45"/>
      <c r="KS12" s="45" t="s">
        <v>241</v>
      </c>
      <c r="KT12" s="45" t="s">
        <v>240</v>
      </c>
      <c r="KU12" s="46">
        <v>-1.20096</v>
      </c>
      <c r="KV12" s="46">
        <v>0.2298</v>
      </c>
      <c r="KW12" s="46">
        <v>9</v>
      </c>
      <c r="KX12" s="46">
        <f>KW12/36*0.25</f>
        <v>6.25E-2</v>
      </c>
      <c r="KY12" s="47" t="str">
        <f t="shared" si="160"/>
        <v>non significant</v>
      </c>
      <c r="KZ12" s="45"/>
      <c r="LA12" s="45" t="s">
        <v>234</v>
      </c>
      <c r="LB12" s="45" t="s">
        <v>236</v>
      </c>
      <c r="LC12" s="46">
        <v>1.52122</v>
      </c>
      <c r="LD12" s="46">
        <v>0.12820000000000001</v>
      </c>
      <c r="LE12" s="46">
        <v>9</v>
      </c>
      <c r="LF12" s="46">
        <f>LE12/36*0.25</f>
        <v>6.25E-2</v>
      </c>
      <c r="LG12" s="47" t="str">
        <f t="shared" si="161"/>
        <v>non significant</v>
      </c>
      <c r="LH12" s="45"/>
      <c r="LI12" s="45" t="s">
        <v>235</v>
      </c>
      <c r="LJ12" s="45" t="s">
        <v>233</v>
      </c>
      <c r="LK12" s="46">
        <v>1.6711450000000001</v>
      </c>
      <c r="LL12" s="46">
        <v>9.4700000000000006E-2</v>
      </c>
      <c r="LM12" s="46">
        <v>9</v>
      </c>
      <c r="LN12" s="46">
        <f>LM12/36*0.25</f>
        <v>6.25E-2</v>
      </c>
      <c r="LO12" s="47" t="str">
        <f t="shared" si="162"/>
        <v>non significant</v>
      </c>
    </row>
    <row r="13" spans="1:327" ht="24">
      <c r="A13" s="45" t="s">
        <v>241</v>
      </c>
      <c r="B13" s="45" t="s">
        <v>239</v>
      </c>
      <c r="C13" s="46">
        <v>1.8414699999999999</v>
      </c>
      <c r="D13" s="46">
        <v>6.5600000000000006E-2</v>
      </c>
      <c r="E13" s="47">
        <v>10</v>
      </c>
      <c r="F13" s="46">
        <f t="shared" si="0"/>
        <v>6.9444444444444448E-2</v>
      </c>
      <c r="G13" s="47" t="str">
        <f t="shared" si="131"/>
        <v>significant</v>
      </c>
      <c r="H13" s="47"/>
      <c r="I13" s="45" t="s">
        <v>235</v>
      </c>
      <c r="J13" s="45" t="s">
        <v>240</v>
      </c>
      <c r="K13" s="46">
        <v>1.73445</v>
      </c>
      <c r="L13" s="46">
        <v>8.2799999999999999E-2</v>
      </c>
      <c r="M13" s="47">
        <v>10</v>
      </c>
      <c r="N13" s="46">
        <f t="shared" si="1"/>
        <v>6.9444444444444448E-2</v>
      </c>
      <c r="O13" s="47" t="str">
        <f t="shared" si="2"/>
        <v>non significant</v>
      </c>
      <c r="P13" s="47"/>
      <c r="Q13" s="45" t="s">
        <v>238</v>
      </c>
      <c r="R13" s="45" t="s">
        <v>240</v>
      </c>
      <c r="S13" s="46">
        <v>1.6813499999999999</v>
      </c>
      <c r="T13" s="46">
        <v>9.2700000000000005E-2</v>
      </c>
      <c r="U13" s="47">
        <v>10</v>
      </c>
      <c r="V13" s="46">
        <f t="shared" si="3"/>
        <v>6.9444444444444448E-2</v>
      </c>
      <c r="W13" s="47" t="str">
        <f t="shared" si="4"/>
        <v>non significant</v>
      </c>
      <c r="X13" s="46"/>
      <c r="Y13" s="45" t="s">
        <v>241</v>
      </c>
      <c r="Z13" s="45" t="s">
        <v>235</v>
      </c>
      <c r="AA13" s="46">
        <v>-1.73445</v>
      </c>
      <c r="AB13" s="46">
        <v>8.2799999999999999E-2</v>
      </c>
      <c r="AC13" s="47">
        <v>10</v>
      </c>
      <c r="AD13" s="46">
        <f t="shared" si="5"/>
        <v>6.9444444444444448E-2</v>
      </c>
      <c r="AE13" s="47" t="str">
        <f t="shared" si="6"/>
        <v>non significant</v>
      </c>
      <c r="AF13" s="47"/>
      <c r="AG13" s="45" t="s">
        <v>230</v>
      </c>
      <c r="AH13" s="45" t="s">
        <v>236</v>
      </c>
      <c r="AI13" s="46">
        <v>-1.36931</v>
      </c>
      <c r="AJ13" s="46">
        <v>0.1709</v>
      </c>
      <c r="AK13" s="47">
        <v>10</v>
      </c>
      <c r="AL13" s="46">
        <f t="shared" si="7"/>
        <v>6.9444444444444448E-2</v>
      </c>
      <c r="AM13" s="47" t="str">
        <f t="shared" si="8"/>
        <v>non significant</v>
      </c>
      <c r="AN13" s="46"/>
      <c r="AO13" s="45" t="s">
        <v>230</v>
      </c>
      <c r="AP13" s="45" t="s">
        <v>232</v>
      </c>
      <c r="AQ13" s="46">
        <v>1.5518799999999999</v>
      </c>
      <c r="AR13" s="46">
        <v>0.1207</v>
      </c>
      <c r="AS13" s="47">
        <v>10</v>
      </c>
      <c r="AT13" s="46">
        <f t="shared" si="9"/>
        <v>6.9444444444444448E-2</v>
      </c>
      <c r="AU13" s="47" t="str">
        <f t="shared" si="10"/>
        <v>non significant</v>
      </c>
      <c r="AV13" s="46"/>
      <c r="AW13" s="45" t="s">
        <v>241</v>
      </c>
      <c r="AX13" s="45" t="s">
        <v>239</v>
      </c>
      <c r="AY13" s="46">
        <v>1.8414699999999999</v>
      </c>
      <c r="AZ13" s="46">
        <v>6.5600000000000006E-2</v>
      </c>
      <c r="BA13" s="47">
        <v>10</v>
      </c>
      <c r="BB13" s="46">
        <f t="shared" si="11"/>
        <v>6.9444444444444448E-2</v>
      </c>
      <c r="BC13" s="47" t="str">
        <f t="shared" si="12"/>
        <v>significant</v>
      </c>
      <c r="BD13" s="46"/>
      <c r="BE13" s="45" t="s">
        <v>236</v>
      </c>
      <c r="BF13" s="45" t="s">
        <v>232</v>
      </c>
      <c r="BG13" s="46">
        <v>-1.52122</v>
      </c>
      <c r="BH13" s="46">
        <v>0.12820000000000001</v>
      </c>
      <c r="BI13" s="47">
        <v>10</v>
      </c>
      <c r="BJ13" s="46">
        <f t="shared" si="13"/>
        <v>6.9444444444444448E-2</v>
      </c>
      <c r="BK13" s="47" t="str">
        <f t="shared" si="14"/>
        <v>non significant</v>
      </c>
      <c r="BL13" s="47"/>
      <c r="BM13" s="45" t="s">
        <v>241</v>
      </c>
      <c r="BN13" s="45" t="s">
        <v>239</v>
      </c>
      <c r="BO13" s="46">
        <v>1.8414699999999999</v>
      </c>
      <c r="BP13" s="46">
        <v>6.5600000000000006E-2</v>
      </c>
      <c r="BQ13" s="47">
        <v>10</v>
      </c>
      <c r="BR13" s="46">
        <f t="shared" si="15"/>
        <v>6.9444444444444448E-2</v>
      </c>
      <c r="BS13" s="47" t="str">
        <f t="shared" si="16"/>
        <v>significant</v>
      </c>
      <c r="BT13" s="46"/>
      <c r="BU13" s="45" t="s">
        <v>241</v>
      </c>
      <c r="BV13" s="45" t="s">
        <v>239</v>
      </c>
      <c r="BW13" s="46">
        <v>1.52122</v>
      </c>
      <c r="BX13" s="46">
        <v>0.12820000000000001</v>
      </c>
      <c r="BY13" s="47">
        <v>10</v>
      </c>
      <c r="BZ13" s="46">
        <f t="shared" si="17"/>
        <v>6.9444444444444448E-2</v>
      </c>
      <c r="CA13" s="47" t="str">
        <f t="shared" si="18"/>
        <v>non significant</v>
      </c>
      <c r="CB13" s="47"/>
      <c r="CC13" s="45" t="s">
        <v>231</v>
      </c>
      <c r="CD13" s="45" t="s">
        <v>238</v>
      </c>
      <c r="CE13" s="46">
        <v>1.36931</v>
      </c>
      <c r="CF13" s="46">
        <v>0.1709</v>
      </c>
      <c r="CG13" s="47">
        <v>10</v>
      </c>
      <c r="CH13" s="46">
        <f t="shared" si="19"/>
        <v>6.9444444444444448E-2</v>
      </c>
      <c r="CI13" s="47" t="str">
        <f t="shared" si="132"/>
        <v>non significant</v>
      </c>
      <c r="CJ13" s="46"/>
      <c r="CK13" s="45" t="s">
        <v>235</v>
      </c>
      <c r="CL13" s="45" t="s">
        <v>239</v>
      </c>
      <c r="CM13" s="46">
        <v>-1.5518799999999999</v>
      </c>
      <c r="CN13" s="46">
        <v>0.1207</v>
      </c>
      <c r="CO13" s="47">
        <v>10</v>
      </c>
      <c r="CP13" s="46">
        <f t="shared" si="21"/>
        <v>6.9444444444444448E-2</v>
      </c>
      <c r="CQ13" s="47" t="str">
        <f t="shared" si="133"/>
        <v>non significant</v>
      </c>
      <c r="CR13" s="46"/>
      <c r="CS13" s="45" t="s">
        <v>235</v>
      </c>
      <c r="CT13" s="45" t="s">
        <v>238</v>
      </c>
      <c r="CU13" s="46">
        <v>-1.0041599999999999</v>
      </c>
      <c r="CV13" s="46">
        <v>0.31530000000000002</v>
      </c>
      <c r="CW13" s="47">
        <v>10</v>
      </c>
      <c r="CX13" s="46">
        <f t="shared" si="23"/>
        <v>6.9444444444444448E-2</v>
      </c>
      <c r="CY13" s="47" t="str">
        <f t="shared" si="134"/>
        <v>non significant</v>
      </c>
      <c r="CZ13" s="47"/>
      <c r="DA13" s="45" t="s">
        <v>237</v>
      </c>
      <c r="DB13" s="45" t="s">
        <v>232</v>
      </c>
      <c r="DC13" s="46">
        <v>1.8414699999999999</v>
      </c>
      <c r="DD13" s="46">
        <v>6.5600000000000006E-2</v>
      </c>
      <c r="DE13" s="47">
        <v>10</v>
      </c>
      <c r="DF13" s="46">
        <f t="shared" si="25"/>
        <v>6.9444444444444448E-2</v>
      </c>
      <c r="DG13" s="47" t="str">
        <f t="shared" si="135"/>
        <v>significant</v>
      </c>
      <c r="DH13" s="46"/>
      <c r="DI13" s="45" t="s">
        <v>237</v>
      </c>
      <c r="DJ13" s="45" t="s">
        <v>232</v>
      </c>
      <c r="DK13" s="46">
        <v>1.8414699999999999</v>
      </c>
      <c r="DL13" s="46">
        <v>6.5600000000000006E-2</v>
      </c>
      <c r="DM13" s="47">
        <v>10</v>
      </c>
      <c r="DN13" s="46">
        <f t="shared" si="26"/>
        <v>6.9444444444444448E-2</v>
      </c>
      <c r="DO13" s="47" t="str">
        <f t="shared" si="136"/>
        <v>significant</v>
      </c>
      <c r="DP13" s="46"/>
      <c r="DQ13" s="45" t="s">
        <v>230</v>
      </c>
      <c r="DR13" s="45" t="s">
        <v>233</v>
      </c>
      <c r="DS13" s="46">
        <v>1.6711499999999999</v>
      </c>
      <c r="DT13" s="46">
        <v>9.4700000000000006E-2</v>
      </c>
      <c r="DU13" s="47">
        <v>10</v>
      </c>
      <c r="DV13" s="46">
        <f t="shared" si="27"/>
        <v>6.9444444444444448E-2</v>
      </c>
      <c r="DW13" s="47" t="str">
        <f t="shared" si="137"/>
        <v>non significant</v>
      </c>
      <c r="DX13" s="47"/>
      <c r="DY13" s="45" t="s">
        <v>230</v>
      </c>
      <c r="DZ13" s="45" t="s">
        <v>233</v>
      </c>
      <c r="EA13" s="46">
        <v>1.46225</v>
      </c>
      <c r="EB13" s="46">
        <v>0.14369999999999999</v>
      </c>
      <c r="EC13" s="47">
        <v>10</v>
      </c>
      <c r="ED13" s="46">
        <f t="shared" si="29"/>
        <v>6.9444444444444448E-2</v>
      </c>
      <c r="EE13" s="47" t="str">
        <f t="shared" si="138"/>
        <v>non significant</v>
      </c>
      <c r="EF13" s="47"/>
      <c r="EG13" s="45" t="s">
        <v>241</v>
      </c>
      <c r="EH13" s="45" t="s">
        <v>239</v>
      </c>
      <c r="EI13" s="46">
        <v>1.8414699999999999</v>
      </c>
      <c r="EJ13" s="46">
        <v>6.5600000000000006E-2</v>
      </c>
      <c r="EK13" s="47">
        <v>10</v>
      </c>
      <c r="EL13" s="46">
        <f t="shared" si="31"/>
        <v>6.9444444444444448E-2</v>
      </c>
      <c r="EM13" s="47" t="str">
        <f t="shared" si="139"/>
        <v>significant</v>
      </c>
      <c r="EN13" s="46"/>
      <c r="EO13" s="45" t="s">
        <v>235</v>
      </c>
      <c r="EP13" s="45" t="s">
        <v>239</v>
      </c>
      <c r="EQ13" s="46">
        <v>1.91703</v>
      </c>
      <c r="ER13" s="46">
        <v>5.5199999999999999E-2</v>
      </c>
      <c r="ES13" s="47">
        <v>10</v>
      </c>
      <c r="ET13" s="46">
        <f t="shared" si="33"/>
        <v>6.9444444444444448E-2</v>
      </c>
      <c r="EU13" s="47" t="str">
        <f t="shared" si="140"/>
        <v>significant</v>
      </c>
      <c r="EV13" s="46"/>
      <c r="EW13" s="45" t="s">
        <v>230</v>
      </c>
      <c r="EX13" s="45" t="s">
        <v>232</v>
      </c>
      <c r="EY13" s="46">
        <v>1.73445</v>
      </c>
      <c r="EZ13" s="46">
        <v>8.2799999999999999E-2</v>
      </c>
      <c r="FA13" s="47">
        <v>10</v>
      </c>
      <c r="FB13" s="46">
        <f t="shared" si="35"/>
        <v>6.9444444444444448E-2</v>
      </c>
      <c r="FC13" s="47" t="str">
        <f t="shared" si="141"/>
        <v>non significant</v>
      </c>
      <c r="FD13" s="46"/>
      <c r="FE13" s="45" t="s">
        <v>234</v>
      </c>
      <c r="FF13" s="45" t="s">
        <v>232</v>
      </c>
      <c r="FG13" s="46">
        <v>-1.20096</v>
      </c>
      <c r="FH13" s="46">
        <v>0.2298</v>
      </c>
      <c r="FI13" s="47">
        <v>10</v>
      </c>
      <c r="FJ13" s="46">
        <f t="shared" si="37"/>
        <v>6.9444444444444448E-2</v>
      </c>
      <c r="FK13" s="47" t="str">
        <f t="shared" si="142"/>
        <v>non significant</v>
      </c>
      <c r="FL13" s="46"/>
      <c r="FM13" s="45" t="s">
        <v>240</v>
      </c>
      <c r="FN13" s="45" t="s">
        <v>236</v>
      </c>
      <c r="FO13" s="46">
        <v>2.0016020000000001</v>
      </c>
      <c r="FP13" s="47">
        <v>4.53E-2</v>
      </c>
      <c r="FQ13" s="47">
        <v>10</v>
      </c>
      <c r="FR13" s="46">
        <f t="shared" si="39"/>
        <v>6.9444444444444448E-2</v>
      </c>
      <c r="FS13" s="47" t="str">
        <f t="shared" si="143"/>
        <v>significant</v>
      </c>
      <c r="FT13" s="46"/>
      <c r="FU13" s="45" t="s">
        <v>241</v>
      </c>
      <c r="FV13" s="45" t="s">
        <v>238</v>
      </c>
      <c r="FW13" s="46">
        <v>1.8414699999999999</v>
      </c>
      <c r="FX13" s="46">
        <v>6.5600000000000006E-2</v>
      </c>
      <c r="FY13" s="47">
        <v>10</v>
      </c>
      <c r="FZ13" s="46">
        <f t="shared" si="41"/>
        <v>6.9444444444444448E-2</v>
      </c>
      <c r="GA13" s="47" t="str">
        <f t="shared" si="144"/>
        <v>significant</v>
      </c>
      <c r="GB13" s="47"/>
      <c r="GC13" s="45" t="s">
        <v>241</v>
      </c>
      <c r="GD13" s="45" t="s">
        <v>237</v>
      </c>
      <c r="GE13" s="46">
        <v>1.681346</v>
      </c>
      <c r="GF13" s="46">
        <v>9.2700000000000005E-2</v>
      </c>
      <c r="GG13" s="47">
        <v>10</v>
      </c>
      <c r="GH13" s="46">
        <f t="shared" si="43"/>
        <v>6.9444444444444448E-2</v>
      </c>
      <c r="GI13" s="47" t="str">
        <f t="shared" si="145"/>
        <v>non significant</v>
      </c>
      <c r="GJ13" s="47"/>
      <c r="GK13" s="45" t="s">
        <v>241</v>
      </c>
      <c r="GL13" s="45" t="s">
        <v>237</v>
      </c>
      <c r="GM13" s="46">
        <v>1.8414740000000001</v>
      </c>
      <c r="GN13" s="46">
        <v>6.5600000000000006E-2</v>
      </c>
      <c r="GO13" s="47">
        <v>10</v>
      </c>
      <c r="GP13" s="46">
        <f t="shared" si="45"/>
        <v>6.9444444444444448E-2</v>
      </c>
      <c r="GQ13" s="47" t="str">
        <f t="shared" si="146"/>
        <v>significant</v>
      </c>
      <c r="GR13" s="46"/>
      <c r="GS13" s="45" t="s">
        <v>236</v>
      </c>
      <c r="GT13" s="45" t="s">
        <v>232</v>
      </c>
      <c r="GU13" s="46">
        <v>1.0408299999999999</v>
      </c>
      <c r="GV13" s="46">
        <v>0.29799999999999999</v>
      </c>
      <c r="GW13" s="47">
        <v>10</v>
      </c>
      <c r="GX13" s="46">
        <f t="shared" si="46"/>
        <v>6.9444444444444448E-2</v>
      </c>
      <c r="GY13" s="47" t="str">
        <f t="shared" si="147"/>
        <v>non significant</v>
      </c>
      <c r="GZ13" s="46"/>
      <c r="HA13" s="45" t="s">
        <v>235</v>
      </c>
      <c r="HB13" s="45" t="s">
        <v>233</v>
      </c>
      <c r="HC13" s="46">
        <v>0.83557269999999995</v>
      </c>
      <c r="HD13" s="46">
        <v>0.40339999999999998</v>
      </c>
      <c r="HE13" s="47">
        <v>10</v>
      </c>
      <c r="HF13" s="46">
        <f t="shared" si="48"/>
        <v>6.9444444444444448E-2</v>
      </c>
      <c r="HG13" s="47" t="str">
        <f t="shared" si="148"/>
        <v>non significant</v>
      </c>
      <c r="HH13" s="46"/>
      <c r="HI13" s="45" t="s">
        <v>234</v>
      </c>
      <c r="HJ13" s="45" t="s">
        <v>232</v>
      </c>
      <c r="HK13" s="46">
        <v>1.20096</v>
      </c>
      <c r="HL13" s="46">
        <v>0.2298</v>
      </c>
      <c r="HM13" s="47">
        <v>10</v>
      </c>
      <c r="HN13" s="46">
        <f t="shared" si="50"/>
        <v>6.9444444444444448E-2</v>
      </c>
      <c r="HO13" s="47" t="str">
        <f t="shared" si="149"/>
        <v>non significant</v>
      </c>
      <c r="HP13" s="46"/>
      <c r="HQ13" s="45" t="s">
        <v>237</v>
      </c>
      <c r="HR13" s="45" t="s">
        <v>234</v>
      </c>
      <c r="HS13" s="46">
        <v>1.3610899999999999</v>
      </c>
      <c r="HT13" s="46">
        <v>0.17349999999999999</v>
      </c>
      <c r="HU13" s="47">
        <v>10</v>
      </c>
      <c r="HV13" s="46">
        <f t="shared" si="52"/>
        <v>6.9444444444444448E-2</v>
      </c>
      <c r="HW13" s="47" t="str">
        <f t="shared" si="150"/>
        <v>non significant</v>
      </c>
      <c r="HX13" s="46"/>
      <c r="HY13" s="45" t="s">
        <v>231</v>
      </c>
      <c r="HZ13" s="45" t="s">
        <v>241</v>
      </c>
      <c r="IA13" s="46">
        <v>-1.1867300000000001</v>
      </c>
      <c r="IB13" s="46">
        <v>0.23530000000000001</v>
      </c>
      <c r="IC13" s="47">
        <v>10</v>
      </c>
      <c r="ID13" s="46">
        <f t="shared" si="54"/>
        <v>6.9444444444444448E-2</v>
      </c>
      <c r="IE13" s="47" t="str">
        <f t="shared" si="151"/>
        <v>non significant</v>
      </c>
      <c r="IF13" s="46"/>
      <c r="IG13" s="45" t="s">
        <v>238</v>
      </c>
      <c r="IH13" s="45" t="s">
        <v>234</v>
      </c>
      <c r="II13" s="46">
        <v>1.8414740000000001</v>
      </c>
      <c r="IJ13" s="46">
        <v>6.5600000000000006E-2</v>
      </c>
      <c r="IK13" s="47">
        <v>10</v>
      </c>
      <c r="IL13" s="46">
        <f t="shared" si="56"/>
        <v>6.9444444444444448E-2</v>
      </c>
      <c r="IM13" s="47" t="str">
        <f t="shared" si="152"/>
        <v>significant</v>
      </c>
      <c r="IN13" s="46"/>
      <c r="IO13" s="45" t="s">
        <v>231</v>
      </c>
      <c r="IP13" s="45" t="s">
        <v>239</v>
      </c>
      <c r="IQ13" s="46">
        <v>1.1867300000000001</v>
      </c>
      <c r="IR13" s="46">
        <v>0.23530000000000001</v>
      </c>
      <c r="IS13" s="47">
        <v>10</v>
      </c>
      <c r="IT13" s="46">
        <f t="shared" si="58"/>
        <v>6.9444444444444448E-2</v>
      </c>
      <c r="IU13" s="47" t="str">
        <f t="shared" si="153"/>
        <v>non significant</v>
      </c>
      <c r="IV13" s="46"/>
      <c r="IW13" s="45" t="s">
        <v>237</v>
      </c>
      <c r="IX13" s="45" t="s">
        <v>232</v>
      </c>
      <c r="IY13" s="46">
        <v>1.6813499999999999</v>
      </c>
      <c r="IZ13" s="46">
        <v>9.2700000000000005E-2</v>
      </c>
      <c r="JA13" s="47">
        <v>10</v>
      </c>
      <c r="JB13" s="46">
        <f t="shared" si="60"/>
        <v>6.9444444444444448E-2</v>
      </c>
      <c r="JC13" s="47" t="str">
        <f t="shared" si="154"/>
        <v>non significant</v>
      </c>
      <c r="JD13" s="46"/>
      <c r="JE13" s="45" t="s">
        <v>233</v>
      </c>
      <c r="JF13" s="45" t="s">
        <v>236</v>
      </c>
      <c r="JG13" s="46">
        <v>-2.0996000000000001</v>
      </c>
      <c r="JH13" s="47">
        <v>3.5799999999999998E-2</v>
      </c>
      <c r="JI13" s="47">
        <v>10</v>
      </c>
      <c r="JJ13" s="46">
        <f t="shared" si="62"/>
        <v>6.9444444444444448E-2</v>
      </c>
      <c r="JK13" s="47" t="str">
        <f t="shared" si="155"/>
        <v>significant</v>
      </c>
      <c r="JL13" s="46"/>
      <c r="JM13" s="45" t="s">
        <v>231</v>
      </c>
      <c r="JN13" s="45" t="s">
        <v>235</v>
      </c>
      <c r="JO13" s="46">
        <v>-1.8800399999999999</v>
      </c>
      <c r="JP13" s="46">
        <v>6.0100000000000001E-2</v>
      </c>
      <c r="JQ13" s="47">
        <v>10</v>
      </c>
      <c r="JR13" s="46">
        <f t="shared" si="64"/>
        <v>6.9444444444444448E-2</v>
      </c>
      <c r="JS13" s="47" t="str">
        <f t="shared" si="156"/>
        <v>significant</v>
      </c>
      <c r="JT13" s="46"/>
      <c r="JU13" s="45" t="s">
        <v>238</v>
      </c>
      <c r="JV13" s="45" t="s">
        <v>234</v>
      </c>
      <c r="JW13" s="46">
        <v>-1.6813499999999999</v>
      </c>
      <c r="JX13" s="46">
        <v>9.2700000000000005E-2</v>
      </c>
      <c r="JY13" s="47">
        <v>10</v>
      </c>
      <c r="JZ13" s="46">
        <f t="shared" si="65"/>
        <v>6.9444444444444448E-2</v>
      </c>
      <c r="KA13" s="47" t="str">
        <f t="shared" si="157"/>
        <v>non significant</v>
      </c>
      <c r="KB13" s="46"/>
      <c r="KC13" s="45" t="s">
        <v>235</v>
      </c>
      <c r="KD13" s="45" t="s">
        <v>238</v>
      </c>
      <c r="KE13" s="46">
        <v>-1.36931</v>
      </c>
      <c r="KF13" s="46">
        <v>0.1709</v>
      </c>
      <c r="KG13" s="47">
        <v>10</v>
      </c>
      <c r="KH13" s="46">
        <f t="shared" si="67"/>
        <v>6.9444444444444448E-2</v>
      </c>
      <c r="KI13" s="47" t="str">
        <f t="shared" si="158"/>
        <v>non significant</v>
      </c>
      <c r="KJ13" s="46"/>
      <c r="KK13" s="45" t="s">
        <v>235</v>
      </c>
      <c r="KL13" s="45" t="s">
        <v>238</v>
      </c>
      <c r="KM13" s="46">
        <v>1.73445</v>
      </c>
      <c r="KN13" s="46">
        <v>8.2799999999999999E-2</v>
      </c>
      <c r="KO13" s="47">
        <v>10</v>
      </c>
      <c r="KP13" s="46">
        <f t="shared" si="69"/>
        <v>6.9444444444444448E-2</v>
      </c>
      <c r="KQ13" s="47" t="str">
        <f t="shared" si="159"/>
        <v>non significant</v>
      </c>
      <c r="KR13" s="45"/>
      <c r="KS13" s="45" t="s">
        <v>236</v>
      </c>
      <c r="KT13" s="45" t="s">
        <v>232</v>
      </c>
      <c r="KU13" s="46">
        <v>1.20096</v>
      </c>
      <c r="KV13" s="46">
        <v>0.2298</v>
      </c>
      <c r="KW13" s="47">
        <v>10</v>
      </c>
      <c r="KX13" s="46">
        <f t="shared" si="71"/>
        <v>6.9444444444444448E-2</v>
      </c>
      <c r="KY13" s="47" t="str">
        <f t="shared" si="160"/>
        <v>non significant</v>
      </c>
      <c r="KZ13" s="45"/>
      <c r="LA13" s="45" t="s">
        <v>230</v>
      </c>
      <c r="LB13" s="45" t="s">
        <v>237</v>
      </c>
      <c r="LC13" s="46">
        <v>1.36931</v>
      </c>
      <c r="LD13" s="46">
        <v>0.1709</v>
      </c>
      <c r="LE13" s="47">
        <v>10</v>
      </c>
      <c r="LF13" s="46">
        <f t="shared" si="73"/>
        <v>6.9444444444444448E-2</v>
      </c>
      <c r="LG13" s="47" t="str">
        <f t="shared" si="161"/>
        <v>non significant</v>
      </c>
      <c r="LH13" s="45"/>
      <c r="LI13" s="45" t="s">
        <v>233</v>
      </c>
      <c r="LJ13" s="45" t="s">
        <v>232</v>
      </c>
      <c r="LK13" s="46">
        <v>1.5518799999999999</v>
      </c>
      <c r="LL13" s="46">
        <v>0.1207</v>
      </c>
      <c r="LM13" s="47">
        <v>10</v>
      </c>
      <c r="LN13" s="46">
        <f t="shared" si="75"/>
        <v>6.9444444444444448E-2</v>
      </c>
      <c r="LO13" s="47" t="str">
        <f t="shared" si="162"/>
        <v>non significant</v>
      </c>
    </row>
    <row r="14" spans="1:327" ht="24">
      <c r="A14" s="45" t="s">
        <v>237</v>
      </c>
      <c r="B14" s="45" t="s">
        <v>232</v>
      </c>
      <c r="C14" s="46">
        <v>1.8414699999999999</v>
      </c>
      <c r="D14" s="46">
        <v>6.5600000000000006E-2</v>
      </c>
      <c r="E14" s="46">
        <v>11</v>
      </c>
      <c r="F14" s="46">
        <f t="shared" si="0"/>
        <v>7.6388888888888895E-2</v>
      </c>
      <c r="G14" s="47" t="str">
        <f t="shared" si="131"/>
        <v>significant</v>
      </c>
      <c r="H14" s="47"/>
      <c r="I14" s="45" t="s">
        <v>241</v>
      </c>
      <c r="J14" s="45" t="s">
        <v>237</v>
      </c>
      <c r="K14" s="46">
        <v>1.681346</v>
      </c>
      <c r="L14" s="46">
        <v>9.2700000000000005E-2</v>
      </c>
      <c r="M14" s="46">
        <v>11</v>
      </c>
      <c r="N14" s="46">
        <f t="shared" si="1"/>
        <v>7.6388888888888895E-2</v>
      </c>
      <c r="O14" s="47" t="str">
        <f t="shared" si="2"/>
        <v>non significant</v>
      </c>
      <c r="P14" s="47"/>
      <c r="Q14" s="45" t="s">
        <v>230</v>
      </c>
      <c r="R14" s="45" t="s">
        <v>233</v>
      </c>
      <c r="S14" s="46">
        <v>-1.46225</v>
      </c>
      <c r="T14" s="46">
        <v>0.14369999999999999</v>
      </c>
      <c r="U14" s="46">
        <v>11</v>
      </c>
      <c r="V14" s="46">
        <f t="shared" si="3"/>
        <v>7.6388888888888895E-2</v>
      </c>
      <c r="W14" s="47" t="str">
        <f t="shared" si="4"/>
        <v>non significant</v>
      </c>
      <c r="X14" s="46"/>
      <c r="Y14" s="45" t="s">
        <v>231</v>
      </c>
      <c r="Z14" s="45" t="s">
        <v>235</v>
      </c>
      <c r="AA14" s="46">
        <v>-1.6711499999999999</v>
      </c>
      <c r="AB14" s="46">
        <v>9.4700000000000006E-2</v>
      </c>
      <c r="AC14" s="46">
        <v>11</v>
      </c>
      <c r="AD14" s="46">
        <f t="shared" si="5"/>
        <v>7.6388888888888895E-2</v>
      </c>
      <c r="AE14" s="47" t="str">
        <f t="shared" si="6"/>
        <v>non significant</v>
      </c>
      <c r="AF14" s="47"/>
      <c r="AG14" s="45" t="s">
        <v>241</v>
      </c>
      <c r="AH14" s="45" t="s">
        <v>238</v>
      </c>
      <c r="AI14" s="46">
        <v>1.3610899999999999</v>
      </c>
      <c r="AJ14" s="46">
        <v>0.17349999999999999</v>
      </c>
      <c r="AK14" s="46">
        <v>11</v>
      </c>
      <c r="AL14" s="46">
        <f t="shared" si="7"/>
        <v>7.6388888888888895E-2</v>
      </c>
      <c r="AM14" s="47" t="str">
        <f t="shared" si="8"/>
        <v>non significant</v>
      </c>
      <c r="AN14" s="46"/>
      <c r="AO14" s="45" t="s">
        <v>241</v>
      </c>
      <c r="AP14" s="45" t="s">
        <v>239</v>
      </c>
      <c r="AQ14" s="46">
        <v>1.52122</v>
      </c>
      <c r="AR14" s="46">
        <v>0.12820000000000001</v>
      </c>
      <c r="AS14" s="46">
        <v>11</v>
      </c>
      <c r="AT14" s="46">
        <f t="shared" si="9"/>
        <v>7.6388888888888895E-2</v>
      </c>
      <c r="AU14" s="47" t="str">
        <f t="shared" si="10"/>
        <v>non significant</v>
      </c>
      <c r="AV14" s="46"/>
      <c r="AW14" s="45" t="s">
        <v>237</v>
      </c>
      <c r="AX14" s="45" t="s">
        <v>232</v>
      </c>
      <c r="AY14" s="46">
        <v>1.8414699999999999</v>
      </c>
      <c r="AZ14" s="46">
        <v>6.5600000000000006E-2</v>
      </c>
      <c r="BA14" s="46">
        <v>11</v>
      </c>
      <c r="BB14" s="46">
        <f t="shared" si="11"/>
        <v>7.6388888888888895E-2</v>
      </c>
      <c r="BC14" s="47" t="str">
        <f t="shared" si="12"/>
        <v>significant</v>
      </c>
      <c r="BD14" s="46"/>
      <c r="BE14" s="45" t="s">
        <v>241</v>
      </c>
      <c r="BF14" s="45" t="s">
        <v>235</v>
      </c>
      <c r="BG14" s="46">
        <v>1.36931</v>
      </c>
      <c r="BH14" s="46">
        <v>0.1709</v>
      </c>
      <c r="BI14" s="46">
        <v>11</v>
      </c>
      <c r="BJ14" s="46">
        <f t="shared" si="13"/>
        <v>7.6388888888888895E-2</v>
      </c>
      <c r="BK14" s="47" t="str">
        <f t="shared" si="14"/>
        <v>non significant</v>
      </c>
      <c r="BL14" s="46"/>
      <c r="BM14" s="45" t="s">
        <v>238</v>
      </c>
      <c r="BN14" s="45" t="s">
        <v>234</v>
      </c>
      <c r="BO14" s="46">
        <v>1.8414740000000001</v>
      </c>
      <c r="BP14" s="46">
        <v>6.5600000000000006E-2</v>
      </c>
      <c r="BQ14" s="46">
        <v>11</v>
      </c>
      <c r="BR14" s="46">
        <f t="shared" si="15"/>
        <v>7.6388888888888895E-2</v>
      </c>
      <c r="BS14" s="47" t="str">
        <f t="shared" si="16"/>
        <v>significant</v>
      </c>
      <c r="BT14" s="46"/>
      <c r="BU14" s="45" t="s">
        <v>231</v>
      </c>
      <c r="BV14" s="45" t="s">
        <v>235</v>
      </c>
      <c r="BW14" s="46">
        <v>-1.46225</v>
      </c>
      <c r="BX14" s="46">
        <v>0.14369999999999999</v>
      </c>
      <c r="BY14" s="46">
        <v>11</v>
      </c>
      <c r="BZ14" s="46">
        <f t="shared" si="17"/>
        <v>7.6388888888888895E-2</v>
      </c>
      <c r="CA14" s="47" t="str">
        <f t="shared" si="18"/>
        <v>non significant</v>
      </c>
      <c r="CB14" s="47"/>
      <c r="CC14" s="45" t="s">
        <v>235</v>
      </c>
      <c r="CD14" s="45" t="s">
        <v>238</v>
      </c>
      <c r="CE14" s="46">
        <v>1.1867300000000001</v>
      </c>
      <c r="CF14" s="46">
        <v>0.23530000000000001</v>
      </c>
      <c r="CG14" s="46">
        <v>11</v>
      </c>
      <c r="CH14" s="46">
        <f t="shared" si="19"/>
        <v>7.6388888888888895E-2</v>
      </c>
      <c r="CI14" s="47" t="str">
        <f t="shared" si="132"/>
        <v>non significant</v>
      </c>
      <c r="CJ14" s="46"/>
      <c r="CK14" s="45" t="s">
        <v>231</v>
      </c>
      <c r="CL14" s="45" t="s">
        <v>239</v>
      </c>
      <c r="CM14" s="46">
        <v>-1.36931</v>
      </c>
      <c r="CN14" s="46">
        <v>0.1709</v>
      </c>
      <c r="CO14" s="46">
        <v>11</v>
      </c>
      <c r="CP14" s="46">
        <f t="shared" si="21"/>
        <v>7.6388888888888895E-2</v>
      </c>
      <c r="CQ14" s="47" t="str">
        <f t="shared" si="133"/>
        <v>non significant</v>
      </c>
      <c r="CR14" s="46"/>
      <c r="CS14" s="45" t="s">
        <v>241</v>
      </c>
      <c r="CT14" s="45" t="s">
        <v>240</v>
      </c>
      <c r="CU14" s="46">
        <v>0.88070000000000004</v>
      </c>
      <c r="CV14" s="46">
        <v>0.3785</v>
      </c>
      <c r="CW14" s="46">
        <v>11</v>
      </c>
      <c r="CX14" s="46">
        <f t="shared" si="23"/>
        <v>7.6388888888888895E-2</v>
      </c>
      <c r="CY14" s="47" t="str">
        <f t="shared" si="134"/>
        <v>non significant</v>
      </c>
      <c r="CZ14" s="46"/>
      <c r="DA14" s="45" t="s">
        <v>231</v>
      </c>
      <c r="DB14" s="45" t="s">
        <v>241</v>
      </c>
      <c r="DC14" s="46">
        <v>-1.73445</v>
      </c>
      <c r="DD14" s="46">
        <v>8.2799999999999999E-2</v>
      </c>
      <c r="DE14" s="46">
        <v>11</v>
      </c>
      <c r="DF14" s="46">
        <f t="shared" si="25"/>
        <v>7.6388888888888895E-2</v>
      </c>
      <c r="DG14" s="47" t="s">
        <v>364</v>
      </c>
      <c r="DH14" s="46"/>
      <c r="DI14" s="45" t="s">
        <v>240</v>
      </c>
      <c r="DJ14" s="45" t="s">
        <v>236</v>
      </c>
      <c r="DK14" s="46">
        <v>1.8414740000000001</v>
      </c>
      <c r="DL14" s="46">
        <v>6.5600000000000006E-2</v>
      </c>
      <c r="DM14" s="46">
        <v>11</v>
      </c>
      <c r="DN14" s="46">
        <f t="shared" si="26"/>
        <v>7.6388888888888895E-2</v>
      </c>
      <c r="DO14" s="47" t="str">
        <f t="shared" si="136"/>
        <v>significant</v>
      </c>
      <c r="DP14" s="46"/>
      <c r="DQ14" s="45" t="s">
        <v>238</v>
      </c>
      <c r="DR14" s="45" t="s">
        <v>234</v>
      </c>
      <c r="DS14" s="46">
        <v>1.521217</v>
      </c>
      <c r="DT14" s="46">
        <v>0.12820000000000001</v>
      </c>
      <c r="DU14" s="46">
        <v>11</v>
      </c>
      <c r="DV14" s="46">
        <f t="shared" si="27"/>
        <v>7.6388888888888895E-2</v>
      </c>
      <c r="DW14" s="47" t="str">
        <f t="shared" si="137"/>
        <v>non significant</v>
      </c>
      <c r="DX14" s="47"/>
      <c r="DY14" s="45" t="s">
        <v>235</v>
      </c>
      <c r="DZ14" s="45" t="s">
        <v>240</v>
      </c>
      <c r="EA14" s="46">
        <v>1.36931</v>
      </c>
      <c r="EB14" s="46">
        <v>0.1709</v>
      </c>
      <c r="EC14" s="46">
        <v>11</v>
      </c>
      <c r="ED14" s="46">
        <f t="shared" si="29"/>
        <v>7.6388888888888895E-2</v>
      </c>
      <c r="EE14" s="47" t="str">
        <f t="shared" si="138"/>
        <v>non significant</v>
      </c>
      <c r="EF14" s="46"/>
      <c r="EG14" s="45" t="s">
        <v>237</v>
      </c>
      <c r="EH14" s="45" t="s">
        <v>232</v>
      </c>
      <c r="EI14" s="46">
        <v>1.8414699999999999</v>
      </c>
      <c r="EJ14" s="46">
        <v>6.5600000000000006E-2</v>
      </c>
      <c r="EK14" s="46">
        <v>11</v>
      </c>
      <c r="EL14" s="46">
        <f t="shared" si="31"/>
        <v>7.6388888888888895E-2</v>
      </c>
      <c r="EM14" s="47" t="str">
        <f t="shared" si="139"/>
        <v>significant</v>
      </c>
      <c r="EN14" s="46"/>
      <c r="EO14" s="45" t="s">
        <v>238</v>
      </c>
      <c r="EP14" s="45" t="s">
        <v>234</v>
      </c>
      <c r="EQ14" s="46">
        <v>1.8414740000000001</v>
      </c>
      <c r="ER14" s="46">
        <v>6.5600000000000006E-2</v>
      </c>
      <c r="ES14" s="46">
        <v>11</v>
      </c>
      <c r="ET14" s="46">
        <f t="shared" si="33"/>
        <v>7.6388888888888895E-2</v>
      </c>
      <c r="EU14" s="47" t="str">
        <f t="shared" si="140"/>
        <v>significant</v>
      </c>
      <c r="EV14" s="46"/>
      <c r="EW14" s="45" t="s">
        <v>231</v>
      </c>
      <c r="EX14" s="45" t="s">
        <v>230</v>
      </c>
      <c r="EY14" s="46">
        <v>1.6711450000000001</v>
      </c>
      <c r="EZ14" s="46">
        <v>9.4700000000000006E-2</v>
      </c>
      <c r="FA14" s="46">
        <v>11</v>
      </c>
      <c r="FB14" s="46">
        <f t="shared" si="35"/>
        <v>7.6388888888888895E-2</v>
      </c>
      <c r="FC14" s="47" t="str">
        <f t="shared" si="141"/>
        <v>non significant</v>
      </c>
      <c r="FD14" s="46"/>
      <c r="FE14" s="45" t="s">
        <v>238</v>
      </c>
      <c r="FF14" s="45" t="s">
        <v>234</v>
      </c>
      <c r="FG14" s="46">
        <v>-1.20096</v>
      </c>
      <c r="FH14" s="46">
        <v>0.2298</v>
      </c>
      <c r="FI14" s="46">
        <v>11</v>
      </c>
      <c r="FJ14" s="46">
        <f t="shared" si="37"/>
        <v>7.6388888888888895E-2</v>
      </c>
      <c r="FK14" s="47" t="str">
        <f t="shared" si="142"/>
        <v>non significant</v>
      </c>
      <c r="FL14" s="46"/>
      <c r="FM14" s="45" t="s">
        <v>230</v>
      </c>
      <c r="FN14" s="45" t="s">
        <v>234</v>
      </c>
      <c r="FO14" s="46">
        <v>-1.73445</v>
      </c>
      <c r="FP14" s="46">
        <v>8.2799999999999999E-2</v>
      </c>
      <c r="FQ14" s="46">
        <v>11</v>
      </c>
      <c r="FR14" s="46">
        <f t="shared" si="39"/>
        <v>7.6388888888888895E-2</v>
      </c>
      <c r="FS14" s="47" t="str">
        <f t="shared" si="143"/>
        <v>non significant</v>
      </c>
      <c r="FT14" s="46"/>
      <c r="FU14" s="45" t="s">
        <v>234</v>
      </c>
      <c r="FV14" s="45" t="s">
        <v>232</v>
      </c>
      <c r="FW14" s="46">
        <v>1.6813499999999999</v>
      </c>
      <c r="FX14" s="46">
        <v>9.2700000000000005E-2</v>
      </c>
      <c r="FY14" s="46">
        <v>11</v>
      </c>
      <c r="FZ14" s="46">
        <f t="shared" si="41"/>
        <v>7.6388888888888895E-2</v>
      </c>
      <c r="GA14" s="47" t="str">
        <f t="shared" si="144"/>
        <v>non significant</v>
      </c>
      <c r="GB14" s="46"/>
      <c r="GC14" s="45" t="s">
        <v>231</v>
      </c>
      <c r="GD14" s="45" t="s">
        <v>235</v>
      </c>
      <c r="GE14" s="46">
        <v>-1.6711499999999999</v>
      </c>
      <c r="GF14" s="46">
        <v>9.4700000000000006E-2</v>
      </c>
      <c r="GG14" s="46">
        <v>11</v>
      </c>
      <c r="GH14" s="46">
        <f t="shared" si="43"/>
        <v>7.6388888888888895E-2</v>
      </c>
      <c r="GI14" s="47" t="str">
        <f t="shared" si="145"/>
        <v>non significant</v>
      </c>
      <c r="GJ14" s="46"/>
      <c r="GK14" s="45" t="s">
        <v>231</v>
      </c>
      <c r="GL14" s="45" t="s">
        <v>241</v>
      </c>
      <c r="GM14" s="46">
        <v>-1.73445</v>
      </c>
      <c r="GN14" s="46">
        <v>8.2799999999999999E-2</v>
      </c>
      <c r="GO14" s="46">
        <v>11</v>
      </c>
      <c r="GP14" s="46">
        <f t="shared" si="45"/>
        <v>7.6388888888888895E-2</v>
      </c>
      <c r="GQ14" s="47" t="s">
        <v>364</v>
      </c>
      <c r="GR14" s="46"/>
      <c r="GS14" s="45" t="s">
        <v>235</v>
      </c>
      <c r="GT14" s="45" t="s">
        <v>240</v>
      </c>
      <c r="GU14" s="46">
        <v>1.0041599999999999</v>
      </c>
      <c r="GV14" s="46">
        <v>0.31530000000000002</v>
      </c>
      <c r="GW14" s="46">
        <v>11</v>
      </c>
      <c r="GX14" s="46">
        <f t="shared" si="46"/>
        <v>7.6388888888888895E-2</v>
      </c>
      <c r="GY14" s="47" t="str">
        <f t="shared" si="147"/>
        <v>non significant</v>
      </c>
      <c r="GZ14" s="46"/>
      <c r="HA14" s="45" t="s">
        <v>231</v>
      </c>
      <c r="HB14" s="45" t="s">
        <v>238</v>
      </c>
      <c r="HC14" s="46">
        <v>0.82157999999999998</v>
      </c>
      <c r="HD14" s="46">
        <v>0.4113</v>
      </c>
      <c r="HE14" s="46">
        <v>11</v>
      </c>
      <c r="HF14" s="46">
        <f t="shared" si="48"/>
        <v>7.6388888888888895E-2</v>
      </c>
      <c r="HG14" s="47" t="str">
        <f t="shared" si="148"/>
        <v>non significant</v>
      </c>
      <c r="HH14" s="46"/>
      <c r="HI14" s="45" t="s">
        <v>230</v>
      </c>
      <c r="HJ14" s="45" t="s">
        <v>234</v>
      </c>
      <c r="HK14" s="46">
        <v>-1.1867300000000001</v>
      </c>
      <c r="HL14" s="46">
        <v>0.23530000000000001</v>
      </c>
      <c r="HM14" s="46">
        <v>11</v>
      </c>
      <c r="HN14" s="46">
        <f t="shared" si="50"/>
        <v>7.6388888888888895E-2</v>
      </c>
      <c r="HO14" s="47" t="str">
        <f t="shared" si="149"/>
        <v>non significant</v>
      </c>
      <c r="HP14" s="46"/>
      <c r="HQ14" s="45" t="s">
        <v>231</v>
      </c>
      <c r="HR14" s="45" t="s">
        <v>235</v>
      </c>
      <c r="HS14" s="46">
        <v>-1.25336</v>
      </c>
      <c r="HT14" s="46">
        <v>0.21010000000000001</v>
      </c>
      <c r="HU14" s="46">
        <v>11</v>
      </c>
      <c r="HV14" s="46">
        <f t="shared" si="52"/>
        <v>7.6388888888888895E-2</v>
      </c>
      <c r="HW14" s="47" t="str">
        <f t="shared" si="150"/>
        <v>non significant</v>
      </c>
      <c r="HX14" s="46"/>
      <c r="HY14" s="45" t="s">
        <v>233</v>
      </c>
      <c r="HZ14" s="45" t="s">
        <v>232</v>
      </c>
      <c r="IA14" s="46">
        <v>-1.1867300000000001</v>
      </c>
      <c r="IB14" s="46">
        <v>0.23530000000000001</v>
      </c>
      <c r="IC14" s="46">
        <v>11</v>
      </c>
      <c r="ID14" s="46">
        <f t="shared" si="54"/>
        <v>7.6388888888888895E-2</v>
      </c>
      <c r="IE14" s="47" t="str">
        <f t="shared" si="151"/>
        <v>non significant</v>
      </c>
      <c r="IF14" s="46"/>
      <c r="IG14" s="45" t="s">
        <v>231</v>
      </c>
      <c r="IH14" s="45" t="s">
        <v>238</v>
      </c>
      <c r="II14" s="46">
        <v>1.73445</v>
      </c>
      <c r="IJ14" s="46">
        <v>8.2799999999999999E-2</v>
      </c>
      <c r="IK14" s="46">
        <v>11</v>
      </c>
      <c r="IL14" s="46">
        <f t="shared" si="56"/>
        <v>7.6388888888888895E-2</v>
      </c>
      <c r="IM14" s="47" t="str">
        <f t="shared" si="152"/>
        <v>non significant</v>
      </c>
      <c r="IN14" s="46"/>
      <c r="IO14" s="45" t="s">
        <v>231</v>
      </c>
      <c r="IP14" s="45" t="s">
        <v>230</v>
      </c>
      <c r="IQ14" s="46">
        <v>1.0444659999999999</v>
      </c>
      <c r="IR14" s="46">
        <v>0.29630000000000001</v>
      </c>
      <c r="IS14" s="46">
        <v>11</v>
      </c>
      <c r="IT14" s="46">
        <f t="shared" si="58"/>
        <v>7.6388888888888895E-2</v>
      </c>
      <c r="IU14" s="47" t="str">
        <f t="shared" si="153"/>
        <v>non significant</v>
      </c>
      <c r="IV14" s="46"/>
      <c r="IW14" s="45" t="s">
        <v>241</v>
      </c>
      <c r="IX14" s="45" t="s">
        <v>237</v>
      </c>
      <c r="IY14" s="46">
        <v>1.681346</v>
      </c>
      <c r="IZ14" s="46">
        <v>9.2700000000000005E-2</v>
      </c>
      <c r="JA14" s="46">
        <v>11</v>
      </c>
      <c r="JB14" s="46">
        <f t="shared" si="60"/>
        <v>7.6388888888888895E-2</v>
      </c>
      <c r="JC14" s="47" t="str">
        <f t="shared" si="154"/>
        <v>non significant</v>
      </c>
      <c r="JD14" s="46"/>
      <c r="JE14" s="45" t="s">
        <v>231</v>
      </c>
      <c r="JF14" s="45" t="s">
        <v>235</v>
      </c>
      <c r="JG14" s="46">
        <v>-1.8800399999999999</v>
      </c>
      <c r="JH14" s="46">
        <v>6.0100000000000001E-2</v>
      </c>
      <c r="JI14" s="46">
        <v>11</v>
      </c>
      <c r="JJ14" s="46">
        <f t="shared" si="62"/>
        <v>7.6388888888888895E-2</v>
      </c>
      <c r="JK14" s="47" t="str">
        <f t="shared" si="155"/>
        <v>significant</v>
      </c>
      <c r="JL14" s="46"/>
      <c r="JM14" s="45" t="s">
        <v>230</v>
      </c>
      <c r="JN14" s="45" t="s">
        <v>233</v>
      </c>
      <c r="JO14" s="46">
        <v>1.8800399999999999</v>
      </c>
      <c r="JP14" s="46">
        <v>6.0100000000000001E-2</v>
      </c>
      <c r="JQ14" s="46">
        <v>11</v>
      </c>
      <c r="JR14" s="46">
        <f t="shared" si="64"/>
        <v>7.6388888888888895E-2</v>
      </c>
      <c r="JS14" s="47" t="str">
        <f t="shared" si="156"/>
        <v>significant</v>
      </c>
      <c r="JT14" s="46"/>
      <c r="JU14" s="45" t="s">
        <v>231</v>
      </c>
      <c r="JV14" s="45" t="s">
        <v>240</v>
      </c>
      <c r="JW14" s="46">
        <v>1.5518799999999999</v>
      </c>
      <c r="JX14" s="46">
        <v>0.1207</v>
      </c>
      <c r="JY14" s="46">
        <v>11</v>
      </c>
      <c r="JZ14" s="46">
        <f t="shared" si="65"/>
        <v>7.6388888888888895E-2</v>
      </c>
      <c r="KA14" s="47" t="str">
        <f t="shared" si="157"/>
        <v>non significant</v>
      </c>
      <c r="KB14" s="46"/>
      <c r="KC14" s="45" t="s">
        <v>239</v>
      </c>
      <c r="KD14" s="45" t="s">
        <v>232</v>
      </c>
      <c r="KE14" s="46">
        <v>1.2009609999999999</v>
      </c>
      <c r="KF14" s="46">
        <v>0.2298</v>
      </c>
      <c r="KG14" s="46">
        <v>11</v>
      </c>
      <c r="KH14" s="46">
        <f t="shared" si="67"/>
        <v>7.6388888888888895E-2</v>
      </c>
      <c r="KI14" s="47" t="str">
        <f t="shared" si="158"/>
        <v>non significant</v>
      </c>
      <c r="KJ14" s="46"/>
      <c r="KK14" s="45" t="s">
        <v>231</v>
      </c>
      <c r="KL14" s="45" t="s">
        <v>235</v>
      </c>
      <c r="KM14" s="46">
        <v>-1.6711499999999999</v>
      </c>
      <c r="KN14" s="46">
        <v>9.4700000000000006E-2</v>
      </c>
      <c r="KO14" s="46">
        <v>11</v>
      </c>
      <c r="KP14" s="46">
        <f t="shared" si="69"/>
        <v>7.6388888888888895E-2</v>
      </c>
      <c r="KQ14" s="47" t="str">
        <f t="shared" si="159"/>
        <v>non significant</v>
      </c>
      <c r="KR14" s="45"/>
      <c r="KS14" s="45" t="s">
        <v>231</v>
      </c>
      <c r="KT14" s="45" t="s">
        <v>238</v>
      </c>
      <c r="KU14" s="46">
        <v>-1.1867300000000001</v>
      </c>
      <c r="KV14" s="46">
        <v>0.23530000000000001</v>
      </c>
      <c r="KW14" s="46">
        <v>11</v>
      </c>
      <c r="KX14" s="46">
        <f t="shared" si="71"/>
        <v>7.6388888888888895E-2</v>
      </c>
      <c r="KY14" s="47" t="str">
        <f t="shared" si="160"/>
        <v>non significant</v>
      </c>
      <c r="KZ14" s="45"/>
      <c r="LA14" s="45" t="s">
        <v>231</v>
      </c>
      <c r="LB14" s="45" t="s">
        <v>238</v>
      </c>
      <c r="LC14" s="46">
        <v>1.1867300000000001</v>
      </c>
      <c r="LD14" s="46">
        <v>0.23530000000000001</v>
      </c>
      <c r="LE14" s="46">
        <v>11</v>
      </c>
      <c r="LF14" s="46">
        <f t="shared" si="73"/>
        <v>7.6388888888888895E-2</v>
      </c>
      <c r="LG14" s="47" t="str">
        <f t="shared" si="161"/>
        <v>non significant</v>
      </c>
      <c r="LH14" s="45"/>
      <c r="LI14" s="45" t="s">
        <v>236</v>
      </c>
      <c r="LJ14" s="45" t="s">
        <v>232</v>
      </c>
      <c r="LK14" s="46">
        <v>-1.52122</v>
      </c>
      <c r="LL14" s="46">
        <v>0.12820000000000001</v>
      </c>
      <c r="LM14" s="46">
        <v>11</v>
      </c>
      <c r="LN14" s="46">
        <f t="shared" si="75"/>
        <v>7.6388888888888895E-2</v>
      </c>
      <c r="LO14" s="47" t="str">
        <f t="shared" si="162"/>
        <v>non significant</v>
      </c>
    </row>
    <row r="15" spans="1:327" ht="24">
      <c r="A15" s="45" t="s">
        <v>236</v>
      </c>
      <c r="B15" s="45" t="s">
        <v>232</v>
      </c>
      <c r="C15" s="46">
        <v>1.6813499999999999</v>
      </c>
      <c r="D15" s="46">
        <v>9.2700000000000005E-2</v>
      </c>
      <c r="E15" s="47">
        <v>12</v>
      </c>
      <c r="F15" s="46">
        <f t="shared" si="0"/>
        <v>8.3333333333333329E-2</v>
      </c>
      <c r="G15" s="47" t="str">
        <f t="shared" si="131"/>
        <v>non significant</v>
      </c>
      <c r="H15" s="47"/>
      <c r="I15" s="45" t="s">
        <v>230</v>
      </c>
      <c r="J15" s="45" t="s">
        <v>236</v>
      </c>
      <c r="K15" s="46">
        <v>1.5518799999999999</v>
      </c>
      <c r="L15" s="46">
        <v>0.1207</v>
      </c>
      <c r="M15" s="47">
        <v>12</v>
      </c>
      <c r="N15" s="46">
        <f t="shared" si="1"/>
        <v>8.3333333333333329E-2</v>
      </c>
      <c r="O15" s="47" t="str">
        <f t="shared" si="2"/>
        <v>non significant</v>
      </c>
      <c r="P15" s="47"/>
      <c r="Q15" s="45" t="s">
        <v>231</v>
      </c>
      <c r="R15" s="45" t="s">
        <v>241</v>
      </c>
      <c r="S15" s="46">
        <v>-1.36931</v>
      </c>
      <c r="T15" s="46">
        <v>0.1709</v>
      </c>
      <c r="U15" s="47">
        <v>12</v>
      </c>
      <c r="V15" s="46">
        <f t="shared" si="3"/>
        <v>8.3333333333333329E-2</v>
      </c>
      <c r="W15" s="47" t="str">
        <f t="shared" si="4"/>
        <v>non significant</v>
      </c>
      <c r="X15" s="48"/>
      <c r="Y15" s="45" t="s">
        <v>235</v>
      </c>
      <c r="Z15" s="45" t="s">
        <v>238</v>
      </c>
      <c r="AA15" s="46">
        <v>1.5518799999999999</v>
      </c>
      <c r="AB15" s="46">
        <v>0.1207</v>
      </c>
      <c r="AC15" s="47">
        <v>12</v>
      </c>
      <c r="AD15" s="46">
        <f t="shared" si="5"/>
        <v>8.3333333333333329E-2</v>
      </c>
      <c r="AE15" s="47" t="str">
        <f t="shared" si="6"/>
        <v>non significant</v>
      </c>
      <c r="AF15" s="47"/>
      <c r="AG15" s="45" t="s">
        <v>241</v>
      </c>
      <c r="AH15" s="45" t="s">
        <v>240</v>
      </c>
      <c r="AI15" s="46">
        <v>1.20096</v>
      </c>
      <c r="AJ15" s="46">
        <v>0.2298</v>
      </c>
      <c r="AK15" s="47">
        <v>12</v>
      </c>
      <c r="AL15" s="46">
        <f t="shared" si="7"/>
        <v>8.3333333333333329E-2</v>
      </c>
      <c r="AM15" s="47" t="str">
        <f t="shared" si="8"/>
        <v>non significant</v>
      </c>
      <c r="AN15" s="46"/>
      <c r="AO15" s="45" t="s">
        <v>234</v>
      </c>
      <c r="AP15" s="45" t="s">
        <v>232</v>
      </c>
      <c r="AQ15" s="46">
        <v>1.52122</v>
      </c>
      <c r="AR15" s="46">
        <v>0.12820000000000001</v>
      </c>
      <c r="AS15" s="47">
        <v>12</v>
      </c>
      <c r="AT15" s="46">
        <f t="shared" si="9"/>
        <v>8.3333333333333329E-2</v>
      </c>
      <c r="AU15" s="47" t="str">
        <f t="shared" si="10"/>
        <v>non significant</v>
      </c>
      <c r="AV15" s="46"/>
      <c r="AW15" s="45" t="s">
        <v>236</v>
      </c>
      <c r="AX15" s="45" t="s">
        <v>232</v>
      </c>
      <c r="AY15" s="46">
        <v>1.6813499999999999</v>
      </c>
      <c r="AZ15" s="46">
        <v>9.2700000000000005E-2</v>
      </c>
      <c r="BA15" s="47">
        <v>12</v>
      </c>
      <c r="BB15" s="46">
        <f t="shared" si="11"/>
        <v>8.3333333333333329E-2</v>
      </c>
      <c r="BC15" s="47" t="s">
        <v>364</v>
      </c>
      <c r="BD15" s="47"/>
      <c r="BE15" s="45" t="s">
        <v>230</v>
      </c>
      <c r="BF15" s="45" t="s">
        <v>232</v>
      </c>
      <c r="BG15" s="46">
        <v>-1.36931</v>
      </c>
      <c r="BH15" s="46">
        <v>0.1709</v>
      </c>
      <c r="BI15" s="47">
        <v>12</v>
      </c>
      <c r="BJ15" s="46">
        <f t="shared" si="13"/>
        <v>8.3333333333333329E-2</v>
      </c>
      <c r="BK15" s="47" t="str">
        <f t="shared" si="14"/>
        <v>non significant</v>
      </c>
      <c r="BL15" s="46"/>
      <c r="BM15" s="45" t="s">
        <v>231</v>
      </c>
      <c r="BN15" s="45" t="s">
        <v>238</v>
      </c>
      <c r="BO15" s="46">
        <v>1.73445</v>
      </c>
      <c r="BP15" s="46">
        <v>8.2799999999999999E-2</v>
      </c>
      <c r="BQ15" s="47">
        <v>12</v>
      </c>
      <c r="BR15" s="46">
        <f t="shared" si="15"/>
        <v>8.3333333333333329E-2</v>
      </c>
      <c r="BS15" s="47" t="str">
        <f t="shared" si="16"/>
        <v>significant</v>
      </c>
      <c r="BT15" s="48"/>
      <c r="BU15" s="45" t="s">
        <v>237</v>
      </c>
      <c r="BV15" s="45" t="s">
        <v>233</v>
      </c>
      <c r="BW15" s="46">
        <v>1.36931</v>
      </c>
      <c r="BX15" s="46">
        <v>0.1709</v>
      </c>
      <c r="BY15" s="47">
        <v>12</v>
      </c>
      <c r="BZ15" s="46">
        <f t="shared" si="17"/>
        <v>8.3333333333333329E-2</v>
      </c>
      <c r="CA15" s="47" t="str">
        <f t="shared" si="18"/>
        <v>non significant</v>
      </c>
      <c r="CB15" s="47"/>
      <c r="CC15" s="45" t="s">
        <v>230</v>
      </c>
      <c r="CD15" s="45" t="s">
        <v>237</v>
      </c>
      <c r="CE15" s="46">
        <v>1.1867300000000001</v>
      </c>
      <c r="CF15" s="46">
        <v>0.23530000000000001</v>
      </c>
      <c r="CG15" s="47">
        <v>12</v>
      </c>
      <c r="CH15" s="46">
        <f t="shared" si="19"/>
        <v>8.3333333333333329E-2</v>
      </c>
      <c r="CI15" s="47" t="str">
        <f t="shared" si="132"/>
        <v>non significant</v>
      </c>
      <c r="CJ15" s="46"/>
      <c r="CK15" s="45" t="s">
        <v>235</v>
      </c>
      <c r="CL15" s="45" t="s">
        <v>238</v>
      </c>
      <c r="CM15" s="46">
        <v>-1.36931</v>
      </c>
      <c r="CN15" s="46">
        <v>0.1709</v>
      </c>
      <c r="CO15" s="47">
        <v>12</v>
      </c>
      <c r="CP15" s="46">
        <f t="shared" si="21"/>
        <v>8.3333333333333329E-2</v>
      </c>
      <c r="CQ15" s="47" t="str">
        <f t="shared" si="133"/>
        <v>non significant</v>
      </c>
      <c r="CR15" s="46"/>
      <c r="CS15" s="45" t="s">
        <v>235</v>
      </c>
      <c r="CT15" s="45" t="s">
        <v>233</v>
      </c>
      <c r="CU15" s="46">
        <v>0.83557269999999995</v>
      </c>
      <c r="CV15" s="46">
        <v>0.40339999999999998</v>
      </c>
      <c r="CW15" s="47">
        <v>12</v>
      </c>
      <c r="CX15" s="46">
        <f t="shared" si="23"/>
        <v>8.3333333333333329E-2</v>
      </c>
      <c r="CY15" s="47" t="str">
        <f t="shared" si="134"/>
        <v>non significant</v>
      </c>
      <c r="CZ15" s="46"/>
      <c r="DA15" s="45" t="s">
        <v>237</v>
      </c>
      <c r="DB15" s="45" t="s">
        <v>233</v>
      </c>
      <c r="DC15" s="46">
        <v>1.73445</v>
      </c>
      <c r="DD15" s="46">
        <v>8.2799999999999999E-2</v>
      </c>
      <c r="DE15" s="47">
        <v>12</v>
      </c>
      <c r="DF15" s="46">
        <f t="shared" si="25"/>
        <v>8.3333333333333329E-2</v>
      </c>
      <c r="DG15" s="47" t="str">
        <f t="shared" si="135"/>
        <v>significant</v>
      </c>
      <c r="DH15" s="46"/>
      <c r="DI15" s="45" t="s">
        <v>231</v>
      </c>
      <c r="DJ15" s="45" t="s">
        <v>241</v>
      </c>
      <c r="DK15" s="46">
        <v>-1.73445</v>
      </c>
      <c r="DL15" s="46">
        <v>8.2799999999999999E-2</v>
      </c>
      <c r="DM15" s="47">
        <v>12</v>
      </c>
      <c r="DN15" s="46">
        <f t="shared" si="26"/>
        <v>8.3333333333333329E-2</v>
      </c>
      <c r="DO15" s="47" t="str">
        <f t="shared" si="136"/>
        <v>significant</v>
      </c>
      <c r="DP15" s="47"/>
      <c r="DQ15" s="45" t="s">
        <v>231</v>
      </c>
      <c r="DR15" s="45" t="s">
        <v>238</v>
      </c>
      <c r="DS15" s="46">
        <v>1.36931</v>
      </c>
      <c r="DT15" s="46">
        <v>0.1709</v>
      </c>
      <c r="DU15" s="47">
        <v>12</v>
      </c>
      <c r="DV15" s="46">
        <f t="shared" si="27"/>
        <v>8.3333333333333329E-2</v>
      </c>
      <c r="DW15" s="47" t="str">
        <f t="shared" si="137"/>
        <v>non significant</v>
      </c>
      <c r="DX15" s="48"/>
      <c r="DY15" s="45" t="s">
        <v>240</v>
      </c>
      <c r="DZ15" s="45" t="s">
        <v>239</v>
      </c>
      <c r="EA15" s="46">
        <v>1.3610899999999999</v>
      </c>
      <c r="EB15" s="46">
        <v>0.17349999999999999</v>
      </c>
      <c r="EC15" s="47">
        <v>12</v>
      </c>
      <c r="ED15" s="46">
        <f t="shared" si="29"/>
        <v>8.3333333333333329E-2</v>
      </c>
      <c r="EE15" s="47" t="str">
        <f t="shared" si="138"/>
        <v>non significant</v>
      </c>
      <c r="EF15" s="48"/>
      <c r="EG15" s="45" t="s">
        <v>238</v>
      </c>
      <c r="EH15" s="45" t="s">
        <v>234</v>
      </c>
      <c r="EI15" s="46">
        <v>1.8414740000000001</v>
      </c>
      <c r="EJ15" s="46">
        <v>6.5600000000000006E-2</v>
      </c>
      <c r="EK15" s="47">
        <v>12</v>
      </c>
      <c r="EL15" s="46">
        <f t="shared" si="31"/>
        <v>8.3333333333333329E-2</v>
      </c>
      <c r="EM15" s="47" t="str">
        <f t="shared" si="139"/>
        <v>significant</v>
      </c>
      <c r="EN15" s="48"/>
      <c r="EO15" s="45" t="s">
        <v>241</v>
      </c>
      <c r="EP15" s="45" t="s">
        <v>239</v>
      </c>
      <c r="EQ15" s="46">
        <v>1.6813499999999999</v>
      </c>
      <c r="ER15" s="46">
        <v>9.2700000000000005E-2</v>
      </c>
      <c r="ES15" s="47">
        <v>12</v>
      </c>
      <c r="ET15" s="46">
        <f t="shared" si="33"/>
        <v>8.3333333333333329E-2</v>
      </c>
      <c r="EU15" s="47" t="str">
        <f t="shared" si="140"/>
        <v>non significant</v>
      </c>
      <c r="EV15" s="48"/>
      <c r="EW15" s="45" t="s">
        <v>237</v>
      </c>
      <c r="EX15" s="45" t="s">
        <v>233</v>
      </c>
      <c r="EY15" s="46">
        <v>1.5518799999999999</v>
      </c>
      <c r="EZ15" s="46">
        <v>0.1207</v>
      </c>
      <c r="FA15" s="47">
        <v>12</v>
      </c>
      <c r="FB15" s="46">
        <f t="shared" si="35"/>
        <v>8.3333333333333329E-2</v>
      </c>
      <c r="FC15" s="47" t="str">
        <f t="shared" si="141"/>
        <v>non significant</v>
      </c>
      <c r="FD15" s="46"/>
      <c r="FE15" s="45" t="s">
        <v>231</v>
      </c>
      <c r="FF15" s="45" t="s">
        <v>240</v>
      </c>
      <c r="FG15" s="46">
        <v>-1.1867300000000001</v>
      </c>
      <c r="FH15" s="46">
        <v>0.23530000000000001</v>
      </c>
      <c r="FI15" s="47">
        <v>12</v>
      </c>
      <c r="FJ15" s="46">
        <f t="shared" si="37"/>
        <v>8.3333333333333329E-2</v>
      </c>
      <c r="FK15" s="47" t="str">
        <f t="shared" si="142"/>
        <v>non significant</v>
      </c>
      <c r="FL15" s="46"/>
      <c r="FM15" s="45" t="s">
        <v>230</v>
      </c>
      <c r="FN15" s="45" t="s">
        <v>233</v>
      </c>
      <c r="FO15" s="46">
        <v>1.6711499999999999</v>
      </c>
      <c r="FP15" s="46">
        <v>9.4700000000000006E-2</v>
      </c>
      <c r="FQ15" s="47">
        <v>12</v>
      </c>
      <c r="FR15" s="46">
        <f t="shared" si="39"/>
        <v>8.3333333333333329E-2</v>
      </c>
      <c r="FS15" s="47" t="str">
        <f t="shared" si="143"/>
        <v>non significant</v>
      </c>
      <c r="FT15" s="46"/>
      <c r="FU15" s="45" t="s">
        <v>241</v>
      </c>
      <c r="FV15" s="45" t="s">
        <v>237</v>
      </c>
      <c r="FW15" s="46">
        <v>1.681346</v>
      </c>
      <c r="FX15" s="46">
        <v>9.2700000000000005E-2</v>
      </c>
      <c r="FY15" s="47">
        <v>12</v>
      </c>
      <c r="FZ15" s="46">
        <f t="shared" si="41"/>
        <v>8.3333333333333329E-2</v>
      </c>
      <c r="GA15" s="47" t="str">
        <f t="shared" si="144"/>
        <v>non significant</v>
      </c>
      <c r="GB15" s="46"/>
      <c r="GC15" s="45" t="s">
        <v>238</v>
      </c>
      <c r="GD15" s="45" t="s">
        <v>240</v>
      </c>
      <c r="GE15" s="46">
        <v>-1.52122</v>
      </c>
      <c r="GF15" s="46">
        <v>0.12820000000000001</v>
      </c>
      <c r="GG15" s="47">
        <v>12</v>
      </c>
      <c r="GH15" s="46">
        <f t="shared" si="43"/>
        <v>8.3333333333333329E-2</v>
      </c>
      <c r="GI15" s="47" t="str">
        <f t="shared" si="145"/>
        <v>non significant</v>
      </c>
      <c r="GJ15" s="47"/>
      <c r="GK15" s="45" t="s">
        <v>230</v>
      </c>
      <c r="GL15" s="45" t="s">
        <v>232</v>
      </c>
      <c r="GM15" s="46">
        <v>1.73445</v>
      </c>
      <c r="GN15" s="46">
        <v>8.2799999999999999E-2</v>
      </c>
      <c r="GO15" s="47">
        <v>12</v>
      </c>
      <c r="GP15" s="46">
        <f t="shared" si="45"/>
        <v>8.3333333333333329E-2</v>
      </c>
      <c r="GQ15" s="47" t="str">
        <f t="shared" si="146"/>
        <v>significant</v>
      </c>
      <c r="GR15" s="46"/>
      <c r="GS15" s="45" t="s">
        <v>230</v>
      </c>
      <c r="GT15" s="45" t="s">
        <v>234</v>
      </c>
      <c r="GU15" s="46">
        <v>1.0041599999999999</v>
      </c>
      <c r="GV15" s="46">
        <v>0.31530000000000002</v>
      </c>
      <c r="GW15" s="47">
        <v>12</v>
      </c>
      <c r="GX15" s="46">
        <f t="shared" si="46"/>
        <v>8.3333333333333329E-2</v>
      </c>
      <c r="GY15" s="47" t="str">
        <f t="shared" si="147"/>
        <v>non significant</v>
      </c>
      <c r="GZ15" s="46"/>
      <c r="HA15" s="45" t="s">
        <v>235</v>
      </c>
      <c r="HB15" s="45" t="s">
        <v>240</v>
      </c>
      <c r="HC15" s="46">
        <v>0.82157999999999998</v>
      </c>
      <c r="HD15" s="46">
        <v>0.4113</v>
      </c>
      <c r="HE15" s="47">
        <v>12</v>
      </c>
      <c r="HF15" s="46">
        <f t="shared" si="48"/>
        <v>8.3333333333333329E-2</v>
      </c>
      <c r="HG15" s="47" t="str">
        <f t="shared" si="148"/>
        <v>non significant</v>
      </c>
      <c r="HH15" s="46"/>
      <c r="HI15" s="45" t="s">
        <v>233</v>
      </c>
      <c r="HJ15" s="45" t="s">
        <v>236</v>
      </c>
      <c r="HK15" s="46">
        <v>-1.1867300000000001</v>
      </c>
      <c r="HL15" s="46">
        <v>0.23530000000000001</v>
      </c>
      <c r="HM15" s="47">
        <v>12</v>
      </c>
      <c r="HN15" s="46">
        <f t="shared" si="50"/>
        <v>8.3333333333333329E-2</v>
      </c>
      <c r="HO15" s="47" t="str">
        <f t="shared" si="149"/>
        <v>non significant</v>
      </c>
      <c r="HP15" s="46"/>
      <c r="HQ15" s="45" t="s">
        <v>238</v>
      </c>
      <c r="HR15" s="45" t="s">
        <v>239</v>
      </c>
      <c r="HS15" s="46">
        <v>-1.20096</v>
      </c>
      <c r="HT15" s="46">
        <v>0.2298</v>
      </c>
      <c r="HU15" s="47">
        <v>12</v>
      </c>
      <c r="HV15" s="46">
        <f t="shared" si="52"/>
        <v>8.3333333333333329E-2</v>
      </c>
      <c r="HW15" s="47" t="str">
        <f t="shared" si="150"/>
        <v>non significant</v>
      </c>
      <c r="HX15" s="46"/>
      <c r="HY15" s="45" t="s">
        <v>235</v>
      </c>
      <c r="HZ15" s="45" t="s">
        <v>239</v>
      </c>
      <c r="IA15" s="46">
        <v>-1.0979399999999999</v>
      </c>
      <c r="IB15" s="46">
        <v>0.2722</v>
      </c>
      <c r="IC15" s="47">
        <v>12</v>
      </c>
      <c r="ID15" s="46">
        <f t="shared" si="54"/>
        <v>8.3333333333333329E-2</v>
      </c>
      <c r="IE15" s="47" t="str">
        <f t="shared" si="151"/>
        <v>non significant</v>
      </c>
      <c r="IF15" s="46"/>
      <c r="IG15" s="45" t="s">
        <v>237</v>
      </c>
      <c r="IH15" s="45" t="s">
        <v>232</v>
      </c>
      <c r="II15" s="46">
        <v>1.6813499999999999</v>
      </c>
      <c r="IJ15" s="46">
        <v>9.2700000000000005E-2</v>
      </c>
      <c r="IK15" s="47">
        <v>12</v>
      </c>
      <c r="IL15" s="46">
        <f t="shared" si="56"/>
        <v>8.3333333333333329E-2</v>
      </c>
      <c r="IM15" s="47" t="str">
        <f t="shared" si="152"/>
        <v>non significant</v>
      </c>
      <c r="IN15" s="47"/>
      <c r="IO15" s="45" t="s">
        <v>237</v>
      </c>
      <c r="IP15" s="45" t="s">
        <v>232</v>
      </c>
      <c r="IQ15" s="46">
        <v>1.0408299999999999</v>
      </c>
      <c r="IR15" s="46">
        <v>0.29799999999999999</v>
      </c>
      <c r="IS15" s="47">
        <v>12</v>
      </c>
      <c r="IT15" s="46">
        <f t="shared" si="58"/>
        <v>8.3333333333333329E-2</v>
      </c>
      <c r="IU15" s="47" t="str">
        <f t="shared" si="153"/>
        <v>non significant</v>
      </c>
      <c r="IV15" s="46"/>
      <c r="IW15" s="45" t="s">
        <v>235</v>
      </c>
      <c r="IX15" s="45" t="s">
        <v>238</v>
      </c>
      <c r="IY15" s="46">
        <v>1.5518799999999999</v>
      </c>
      <c r="IZ15" s="46">
        <v>0.1207</v>
      </c>
      <c r="JA15" s="47">
        <v>12</v>
      </c>
      <c r="JB15" s="46">
        <f t="shared" si="60"/>
        <v>8.3333333333333329E-2</v>
      </c>
      <c r="JC15" s="47" t="str">
        <f t="shared" si="154"/>
        <v>non significant</v>
      </c>
      <c r="JD15" s="46"/>
      <c r="JE15" s="45" t="s">
        <v>235</v>
      </c>
      <c r="JF15" s="45" t="s">
        <v>238</v>
      </c>
      <c r="JG15" s="46">
        <v>1.73445</v>
      </c>
      <c r="JH15" s="46">
        <v>8.2799999999999999E-2</v>
      </c>
      <c r="JI15" s="47">
        <v>12</v>
      </c>
      <c r="JJ15" s="46">
        <f t="shared" si="62"/>
        <v>8.3333333333333329E-2</v>
      </c>
      <c r="JK15" s="47" t="str">
        <f t="shared" si="155"/>
        <v>significant</v>
      </c>
      <c r="JL15" s="46"/>
      <c r="JM15" s="45" t="s">
        <v>238</v>
      </c>
      <c r="JN15" s="45" t="s">
        <v>234</v>
      </c>
      <c r="JO15" s="46">
        <v>1.8414740000000001</v>
      </c>
      <c r="JP15" s="46">
        <v>6.5600000000000006E-2</v>
      </c>
      <c r="JQ15" s="47">
        <v>12</v>
      </c>
      <c r="JR15" s="46">
        <f t="shared" si="64"/>
        <v>8.3333333333333329E-2</v>
      </c>
      <c r="JS15" s="47" t="str">
        <f t="shared" si="156"/>
        <v>significant</v>
      </c>
      <c r="JT15" s="47"/>
      <c r="JU15" s="45" t="s">
        <v>233</v>
      </c>
      <c r="JV15" s="45" t="s">
        <v>236</v>
      </c>
      <c r="JW15" s="46">
        <v>1.5518799999999999</v>
      </c>
      <c r="JX15" s="46">
        <v>0.1207</v>
      </c>
      <c r="JY15" s="47">
        <v>12</v>
      </c>
      <c r="JZ15" s="46">
        <f t="shared" si="65"/>
        <v>8.3333333333333329E-2</v>
      </c>
      <c r="KA15" s="47" t="str">
        <f t="shared" si="157"/>
        <v>non significant</v>
      </c>
      <c r="KB15" s="46"/>
      <c r="KC15" s="45" t="s">
        <v>241</v>
      </c>
      <c r="KD15" s="45" t="s">
        <v>235</v>
      </c>
      <c r="KE15" s="46">
        <v>1.1867300000000001</v>
      </c>
      <c r="KF15" s="46">
        <v>0.23530000000000001</v>
      </c>
      <c r="KG15" s="47">
        <v>12</v>
      </c>
      <c r="KH15" s="46">
        <f t="shared" si="67"/>
        <v>8.3333333333333329E-2</v>
      </c>
      <c r="KI15" s="47" t="str">
        <f t="shared" si="158"/>
        <v>non significant</v>
      </c>
      <c r="KJ15" s="46"/>
      <c r="KK15" s="45" t="s">
        <v>231</v>
      </c>
      <c r="KL15" s="45" t="s">
        <v>241</v>
      </c>
      <c r="KM15" s="46">
        <v>-1.5518799999999999</v>
      </c>
      <c r="KN15" s="46">
        <v>0.1207</v>
      </c>
      <c r="KO15" s="47">
        <v>12</v>
      </c>
      <c r="KP15" s="46">
        <f t="shared" si="69"/>
        <v>8.3333333333333329E-2</v>
      </c>
      <c r="KQ15" s="47" t="str">
        <f t="shared" si="159"/>
        <v>non significant</v>
      </c>
      <c r="KR15" s="45"/>
      <c r="KS15" s="45" t="s">
        <v>231</v>
      </c>
      <c r="KT15" s="45" t="s">
        <v>241</v>
      </c>
      <c r="KU15" s="46">
        <v>1.1867300000000001</v>
      </c>
      <c r="KV15" s="46">
        <v>0.23530000000000001</v>
      </c>
      <c r="KW15" s="47">
        <v>12</v>
      </c>
      <c r="KX15" s="46">
        <f t="shared" si="71"/>
        <v>8.3333333333333329E-2</v>
      </c>
      <c r="KY15" s="47" t="str">
        <f t="shared" si="160"/>
        <v>non significant</v>
      </c>
      <c r="KZ15" s="45"/>
      <c r="LA15" s="45" t="s">
        <v>241</v>
      </c>
      <c r="LB15" s="45" t="s">
        <v>235</v>
      </c>
      <c r="LC15" s="46">
        <v>-1.1867300000000001</v>
      </c>
      <c r="LD15" s="46">
        <v>0.23530000000000001</v>
      </c>
      <c r="LE15" s="47">
        <v>12</v>
      </c>
      <c r="LF15" s="46">
        <f t="shared" si="73"/>
        <v>8.3333333333333329E-2</v>
      </c>
      <c r="LG15" s="47" t="str">
        <f t="shared" si="161"/>
        <v>non significant</v>
      </c>
      <c r="LH15" s="45"/>
      <c r="LI15" s="45" t="s">
        <v>235</v>
      </c>
      <c r="LJ15" s="45" t="s">
        <v>239</v>
      </c>
      <c r="LK15" s="46">
        <v>-1.36931</v>
      </c>
      <c r="LL15" s="46">
        <v>0.1709</v>
      </c>
      <c r="LM15" s="47">
        <v>12</v>
      </c>
      <c r="LN15" s="46">
        <f t="shared" si="75"/>
        <v>8.3333333333333329E-2</v>
      </c>
      <c r="LO15" s="47" t="str">
        <f t="shared" si="162"/>
        <v>non significant</v>
      </c>
    </row>
    <row r="16" spans="1:327" ht="24">
      <c r="A16" s="45" t="s">
        <v>231</v>
      </c>
      <c r="B16" s="45" t="s">
        <v>235</v>
      </c>
      <c r="C16" s="46">
        <v>-1.6711499999999999</v>
      </c>
      <c r="D16" s="46">
        <v>9.4700000000000006E-2</v>
      </c>
      <c r="E16" s="46">
        <v>13</v>
      </c>
      <c r="F16" s="46">
        <f t="shared" si="0"/>
        <v>9.0277777777777776E-2</v>
      </c>
      <c r="G16" s="47" t="str">
        <f t="shared" si="131"/>
        <v>non significant</v>
      </c>
      <c r="H16" s="47"/>
      <c r="I16" s="45" t="s">
        <v>231</v>
      </c>
      <c r="J16" s="45" t="s">
        <v>230</v>
      </c>
      <c r="K16" s="46">
        <v>1.4622520000000001</v>
      </c>
      <c r="L16" s="46">
        <v>0.14369999999999999</v>
      </c>
      <c r="M16" s="46">
        <v>13</v>
      </c>
      <c r="N16" s="46">
        <f t="shared" si="1"/>
        <v>9.0277777777777776E-2</v>
      </c>
      <c r="O16" s="47" t="str">
        <f t="shared" si="2"/>
        <v>non significant</v>
      </c>
      <c r="P16" s="47"/>
      <c r="Q16" s="45" t="s">
        <v>241</v>
      </c>
      <c r="R16" s="45" t="s">
        <v>235</v>
      </c>
      <c r="S16" s="46">
        <v>1.36931</v>
      </c>
      <c r="T16" s="46">
        <v>0.1709</v>
      </c>
      <c r="U16" s="46">
        <v>13</v>
      </c>
      <c r="V16" s="46">
        <f t="shared" si="3"/>
        <v>9.0277777777777776E-2</v>
      </c>
      <c r="W16" s="47" t="str">
        <f t="shared" si="4"/>
        <v>non significant</v>
      </c>
      <c r="X16" s="46"/>
      <c r="Y16" s="45" t="s">
        <v>233</v>
      </c>
      <c r="Z16" s="45" t="s">
        <v>232</v>
      </c>
      <c r="AA16" s="46">
        <v>1.36931</v>
      </c>
      <c r="AB16" s="46">
        <v>0.1709</v>
      </c>
      <c r="AC16" s="46">
        <v>13</v>
      </c>
      <c r="AD16" s="46">
        <f t="shared" si="5"/>
        <v>9.0277777777777776E-2</v>
      </c>
      <c r="AE16" s="47" t="str">
        <f t="shared" si="6"/>
        <v>non significant</v>
      </c>
      <c r="AF16" s="47"/>
      <c r="AG16" s="45" t="s">
        <v>237</v>
      </c>
      <c r="AH16" s="45" t="s">
        <v>234</v>
      </c>
      <c r="AI16" s="46">
        <v>1.20096</v>
      </c>
      <c r="AJ16" s="46">
        <v>0.2298</v>
      </c>
      <c r="AK16" s="46">
        <v>13</v>
      </c>
      <c r="AL16" s="46">
        <f t="shared" si="7"/>
        <v>9.0277777777777776E-2</v>
      </c>
      <c r="AM16" s="47" t="str">
        <f t="shared" si="8"/>
        <v>non significant</v>
      </c>
      <c r="AN16" s="46"/>
      <c r="AO16" s="45" t="s">
        <v>240</v>
      </c>
      <c r="AP16" s="45" t="s">
        <v>239</v>
      </c>
      <c r="AQ16" s="46">
        <v>1.20096</v>
      </c>
      <c r="AR16" s="46">
        <v>0.2298</v>
      </c>
      <c r="AS16" s="46">
        <v>13</v>
      </c>
      <c r="AT16" s="46">
        <f t="shared" si="9"/>
        <v>9.0277777777777776E-2</v>
      </c>
      <c r="AU16" s="47" t="str">
        <f t="shared" si="10"/>
        <v>non significant</v>
      </c>
      <c r="AV16" s="46"/>
      <c r="AW16" s="45" t="s">
        <v>231</v>
      </c>
      <c r="AX16" s="45" t="s">
        <v>235</v>
      </c>
      <c r="AY16" s="46">
        <v>-1.6711499999999999</v>
      </c>
      <c r="AZ16" s="46">
        <v>9.4700000000000006E-2</v>
      </c>
      <c r="BA16" s="46">
        <v>13</v>
      </c>
      <c r="BB16" s="46">
        <f t="shared" si="11"/>
        <v>9.0277777777777776E-2</v>
      </c>
      <c r="BC16" s="47" t="s">
        <v>364</v>
      </c>
      <c r="BD16" s="46"/>
      <c r="BE16" s="45" t="s">
        <v>240</v>
      </c>
      <c r="BF16" s="45" t="s">
        <v>239</v>
      </c>
      <c r="BG16" s="46">
        <v>-1.20096</v>
      </c>
      <c r="BH16" s="46">
        <v>0.2298</v>
      </c>
      <c r="BI16" s="46">
        <v>13</v>
      </c>
      <c r="BJ16" s="46">
        <f t="shared" si="13"/>
        <v>9.0277777777777776E-2</v>
      </c>
      <c r="BK16" s="47" t="str">
        <f t="shared" si="14"/>
        <v>non significant</v>
      </c>
      <c r="BL16" s="46"/>
      <c r="BM16" s="45" t="s">
        <v>231</v>
      </c>
      <c r="BN16" s="45" t="s">
        <v>235</v>
      </c>
      <c r="BO16" s="46">
        <v>-1.6711499999999999</v>
      </c>
      <c r="BP16" s="46">
        <v>9.4700000000000006E-2</v>
      </c>
      <c r="BQ16" s="46">
        <v>13</v>
      </c>
      <c r="BR16" s="46">
        <f t="shared" si="15"/>
        <v>9.0277777777777776E-2</v>
      </c>
      <c r="BS16" s="47" t="str">
        <f t="shared" si="16"/>
        <v>non significant</v>
      </c>
      <c r="BT16" s="46"/>
      <c r="BU16" s="45" t="s">
        <v>240</v>
      </c>
      <c r="BV16" s="45" t="s">
        <v>239</v>
      </c>
      <c r="BW16" s="46">
        <v>1.3610899999999999</v>
      </c>
      <c r="BX16" s="46">
        <v>0.17349999999999999</v>
      </c>
      <c r="BY16" s="46">
        <v>13</v>
      </c>
      <c r="BZ16" s="46">
        <f t="shared" si="17"/>
        <v>9.0277777777777776E-2</v>
      </c>
      <c r="CA16" s="47" t="str">
        <f t="shared" si="18"/>
        <v>non significant</v>
      </c>
      <c r="CB16" s="47"/>
      <c r="CC16" s="45" t="s">
        <v>233</v>
      </c>
      <c r="CD16" s="45" t="s">
        <v>232</v>
      </c>
      <c r="CE16" s="46">
        <v>1.1867300000000001</v>
      </c>
      <c r="CF16" s="46">
        <v>0.23530000000000001</v>
      </c>
      <c r="CG16" s="46">
        <v>13</v>
      </c>
      <c r="CH16" s="46">
        <f t="shared" si="19"/>
        <v>9.0277777777777776E-2</v>
      </c>
      <c r="CI16" s="47" t="str">
        <f t="shared" si="132"/>
        <v>non significant</v>
      </c>
      <c r="CJ16" s="46"/>
      <c r="CK16" s="45" t="s">
        <v>237</v>
      </c>
      <c r="CL16" s="45" t="s">
        <v>232</v>
      </c>
      <c r="CM16" s="46">
        <v>1.3610899999999999</v>
      </c>
      <c r="CN16" s="46">
        <v>0.17349999999999999</v>
      </c>
      <c r="CO16" s="46">
        <v>13</v>
      </c>
      <c r="CP16" s="46">
        <f t="shared" si="21"/>
        <v>9.0277777777777776E-2</v>
      </c>
      <c r="CQ16" s="47" t="str">
        <f t="shared" si="133"/>
        <v>non significant</v>
      </c>
      <c r="CR16" s="46"/>
      <c r="CS16" s="45" t="s">
        <v>230</v>
      </c>
      <c r="CT16" s="45" t="s">
        <v>232</v>
      </c>
      <c r="CU16" s="46">
        <v>-0.82158399999999998</v>
      </c>
      <c r="CV16" s="46">
        <v>0.4113</v>
      </c>
      <c r="CW16" s="46">
        <v>13</v>
      </c>
      <c r="CX16" s="46">
        <f t="shared" si="23"/>
        <v>9.0277777777777776E-2</v>
      </c>
      <c r="CY16" s="47" t="str">
        <f t="shared" si="134"/>
        <v>non significant</v>
      </c>
      <c r="CZ16" s="46"/>
      <c r="DA16" s="45" t="s">
        <v>241</v>
      </c>
      <c r="DB16" s="45" t="s">
        <v>238</v>
      </c>
      <c r="DC16" s="46">
        <v>1.6813499999999999</v>
      </c>
      <c r="DD16" s="46">
        <v>9.2700000000000005E-2</v>
      </c>
      <c r="DE16" s="46">
        <v>13</v>
      </c>
      <c r="DF16" s="46">
        <f t="shared" si="25"/>
        <v>9.0277777777777776E-2</v>
      </c>
      <c r="DG16" s="47" t="str">
        <f t="shared" si="135"/>
        <v>non significant</v>
      </c>
      <c r="DH16" s="46"/>
      <c r="DI16" s="45" t="s">
        <v>241</v>
      </c>
      <c r="DJ16" s="45" t="s">
        <v>238</v>
      </c>
      <c r="DK16" s="46">
        <v>1.6813499999999999</v>
      </c>
      <c r="DL16" s="46">
        <v>9.2700000000000005E-2</v>
      </c>
      <c r="DM16" s="46">
        <v>13</v>
      </c>
      <c r="DN16" s="46">
        <f t="shared" si="26"/>
        <v>9.0277777777777776E-2</v>
      </c>
      <c r="DO16" s="47" t="str">
        <f t="shared" si="136"/>
        <v>non significant</v>
      </c>
      <c r="DP16" s="46"/>
      <c r="DQ16" s="45" t="s">
        <v>236</v>
      </c>
      <c r="DR16" s="45" t="s">
        <v>232</v>
      </c>
      <c r="DS16" s="46">
        <v>1.3610899999999999</v>
      </c>
      <c r="DT16" s="46">
        <v>0.17349999999999999</v>
      </c>
      <c r="DU16" s="46">
        <v>13</v>
      </c>
      <c r="DV16" s="46">
        <f t="shared" si="27"/>
        <v>9.0277777777777776E-2</v>
      </c>
      <c r="DW16" s="47" t="str">
        <f t="shared" si="137"/>
        <v>non significant</v>
      </c>
      <c r="DX16" s="46"/>
      <c r="DY16" s="45" t="s">
        <v>237</v>
      </c>
      <c r="DZ16" s="45" t="s">
        <v>232</v>
      </c>
      <c r="EA16" s="46">
        <v>1.3610899999999999</v>
      </c>
      <c r="EB16" s="46">
        <v>0.17349999999999999</v>
      </c>
      <c r="EC16" s="46">
        <v>13</v>
      </c>
      <c r="ED16" s="46">
        <f t="shared" si="29"/>
        <v>9.0277777777777776E-2</v>
      </c>
      <c r="EE16" s="47" t="str">
        <f t="shared" si="138"/>
        <v>non significant</v>
      </c>
      <c r="EF16" s="46"/>
      <c r="EG16" s="45" t="s">
        <v>231</v>
      </c>
      <c r="EH16" s="45" t="s">
        <v>238</v>
      </c>
      <c r="EI16" s="46">
        <v>1.73445</v>
      </c>
      <c r="EJ16" s="46">
        <v>8.2799999999999999E-2</v>
      </c>
      <c r="EK16" s="46">
        <v>13</v>
      </c>
      <c r="EL16" s="46">
        <f t="shared" si="31"/>
        <v>9.0277777777777776E-2</v>
      </c>
      <c r="EM16" s="47" t="str">
        <f t="shared" si="139"/>
        <v>significant</v>
      </c>
      <c r="EN16" s="46"/>
      <c r="EO16" s="45" t="s">
        <v>235</v>
      </c>
      <c r="EP16" s="45" t="s">
        <v>240</v>
      </c>
      <c r="EQ16" s="46">
        <v>1.5518799999999999</v>
      </c>
      <c r="ER16" s="46">
        <v>0.1207</v>
      </c>
      <c r="ES16" s="46">
        <v>13</v>
      </c>
      <c r="ET16" s="46">
        <f t="shared" si="33"/>
        <v>9.0277777777777776E-2</v>
      </c>
      <c r="EU16" s="47" t="str">
        <f t="shared" si="140"/>
        <v>non significant</v>
      </c>
      <c r="EV16" s="46"/>
      <c r="EW16" s="45" t="s">
        <v>233</v>
      </c>
      <c r="EX16" s="45" t="s">
        <v>236</v>
      </c>
      <c r="EY16" s="46">
        <v>-1.5518799999999999</v>
      </c>
      <c r="EZ16" s="46">
        <v>0.1207</v>
      </c>
      <c r="FA16" s="46">
        <v>13</v>
      </c>
      <c r="FB16" s="46">
        <f t="shared" si="35"/>
        <v>9.0277777777777776E-2</v>
      </c>
      <c r="FC16" s="47" t="str">
        <f t="shared" si="141"/>
        <v>non significant</v>
      </c>
      <c r="FD16" s="46"/>
      <c r="FE16" s="45" t="s">
        <v>235</v>
      </c>
      <c r="FF16" s="45" t="s">
        <v>240</v>
      </c>
      <c r="FG16" s="46">
        <v>-1.1867300000000001</v>
      </c>
      <c r="FH16" s="46">
        <v>0.23530000000000001</v>
      </c>
      <c r="FI16" s="46">
        <v>13</v>
      </c>
      <c r="FJ16" s="46">
        <f t="shared" si="37"/>
        <v>9.0277777777777776E-2</v>
      </c>
      <c r="FK16" s="47" t="str">
        <f t="shared" si="142"/>
        <v>non significant</v>
      </c>
      <c r="FL16" s="47"/>
      <c r="FM16" s="45" t="s">
        <v>231</v>
      </c>
      <c r="FN16" s="45" t="s">
        <v>240</v>
      </c>
      <c r="FO16" s="46">
        <v>-1.5518799999999999</v>
      </c>
      <c r="FP16" s="46">
        <v>0.1207</v>
      </c>
      <c r="FQ16" s="46">
        <v>13</v>
      </c>
      <c r="FR16" s="46">
        <f t="shared" si="39"/>
        <v>9.0277777777777776E-2</v>
      </c>
      <c r="FS16" s="47" t="str">
        <f t="shared" si="143"/>
        <v>non significant</v>
      </c>
      <c r="FT16" s="46"/>
      <c r="FU16" s="45" t="s">
        <v>231</v>
      </c>
      <c r="FV16" s="45" t="s">
        <v>241</v>
      </c>
      <c r="FW16" s="46">
        <v>-1.5518799999999999</v>
      </c>
      <c r="FX16" s="46">
        <v>0.1207</v>
      </c>
      <c r="FY16" s="46">
        <v>13</v>
      </c>
      <c r="FZ16" s="46">
        <f t="shared" si="41"/>
        <v>9.0277777777777776E-2</v>
      </c>
      <c r="GA16" s="47" t="str">
        <f t="shared" si="144"/>
        <v>non significant</v>
      </c>
      <c r="GB16" s="46"/>
      <c r="GC16" s="45" t="s">
        <v>235</v>
      </c>
      <c r="GD16" s="45" t="s">
        <v>240</v>
      </c>
      <c r="GE16" s="46">
        <v>1.36931</v>
      </c>
      <c r="GF16" s="46">
        <v>0.1709</v>
      </c>
      <c r="GG16" s="46">
        <v>13</v>
      </c>
      <c r="GH16" s="46">
        <f t="shared" si="43"/>
        <v>9.0277777777777776E-2</v>
      </c>
      <c r="GI16" s="47" t="str">
        <f t="shared" si="145"/>
        <v>non significant</v>
      </c>
      <c r="GJ16" s="46"/>
      <c r="GK16" s="45" t="s">
        <v>237</v>
      </c>
      <c r="GL16" s="45" t="s">
        <v>233</v>
      </c>
      <c r="GM16" s="46">
        <v>1.73445</v>
      </c>
      <c r="GN16" s="46">
        <v>8.2799999999999999E-2</v>
      </c>
      <c r="GO16" s="46">
        <v>13</v>
      </c>
      <c r="GP16" s="46">
        <f t="shared" si="45"/>
        <v>9.0277777777777776E-2</v>
      </c>
      <c r="GQ16" s="47" t="str">
        <f t="shared" si="146"/>
        <v>significant</v>
      </c>
      <c r="GR16" s="46"/>
      <c r="GS16" s="45" t="s">
        <v>238</v>
      </c>
      <c r="GT16" s="45" t="s">
        <v>240</v>
      </c>
      <c r="GU16" s="46">
        <v>0.88070000000000004</v>
      </c>
      <c r="GV16" s="46">
        <v>0.3785</v>
      </c>
      <c r="GW16" s="46">
        <v>13</v>
      </c>
      <c r="GX16" s="46">
        <f t="shared" si="46"/>
        <v>9.0277777777777776E-2</v>
      </c>
      <c r="GY16" s="47" t="str">
        <f t="shared" si="147"/>
        <v>non significant</v>
      </c>
      <c r="GZ16" s="46"/>
      <c r="HA16" s="45" t="s">
        <v>230</v>
      </c>
      <c r="HB16" s="45" t="s">
        <v>234</v>
      </c>
      <c r="HC16" s="46">
        <v>0.82157999999999998</v>
      </c>
      <c r="HD16" s="46">
        <v>0.4113</v>
      </c>
      <c r="HE16" s="46">
        <v>13</v>
      </c>
      <c r="HF16" s="46">
        <f t="shared" si="48"/>
        <v>9.0277777777777776E-2</v>
      </c>
      <c r="HG16" s="47" t="str">
        <f t="shared" si="148"/>
        <v>non significant</v>
      </c>
      <c r="HH16" s="46"/>
      <c r="HI16" s="45" t="s">
        <v>234</v>
      </c>
      <c r="HJ16" s="45" t="s">
        <v>236</v>
      </c>
      <c r="HK16" s="46">
        <v>-1.0408299999999999</v>
      </c>
      <c r="HL16" s="46">
        <v>0.29799999999999999</v>
      </c>
      <c r="HM16" s="46">
        <v>13</v>
      </c>
      <c r="HN16" s="46">
        <f t="shared" si="50"/>
        <v>9.0277777777777776E-2</v>
      </c>
      <c r="HO16" s="47" t="str">
        <f t="shared" si="149"/>
        <v>non significant</v>
      </c>
      <c r="HP16" s="46"/>
      <c r="HQ16" s="45" t="s">
        <v>236</v>
      </c>
      <c r="HR16" s="45" t="s">
        <v>232</v>
      </c>
      <c r="HS16" s="46">
        <v>1.20096</v>
      </c>
      <c r="HT16" s="46">
        <v>0.2298</v>
      </c>
      <c r="HU16" s="46">
        <v>13</v>
      </c>
      <c r="HV16" s="46">
        <f t="shared" si="52"/>
        <v>9.0277777777777776E-2</v>
      </c>
      <c r="HW16" s="47" t="str">
        <f t="shared" si="150"/>
        <v>non significant</v>
      </c>
      <c r="HX16" s="46"/>
      <c r="HY16" s="45" t="s">
        <v>231</v>
      </c>
      <c r="HZ16" s="45" t="s">
        <v>230</v>
      </c>
      <c r="IA16" s="46">
        <v>-1.04447</v>
      </c>
      <c r="IB16" s="46">
        <v>0.29630000000000001</v>
      </c>
      <c r="IC16" s="46">
        <v>13</v>
      </c>
      <c r="ID16" s="46">
        <f t="shared" si="54"/>
        <v>9.0277777777777776E-2</v>
      </c>
      <c r="IE16" s="47" t="str">
        <f t="shared" si="151"/>
        <v>non significant</v>
      </c>
      <c r="IF16" s="46"/>
      <c r="IG16" s="45" t="s">
        <v>241</v>
      </c>
      <c r="IH16" s="45" t="s">
        <v>239</v>
      </c>
      <c r="II16" s="46">
        <v>1.52122</v>
      </c>
      <c r="IJ16" s="46">
        <v>0.12820000000000001</v>
      </c>
      <c r="IK16" s="46">
        <v>13</v>
      </c>
      <c r="IL16" s="46">
        <f t="shared" si="56"/>
        <v>9.0277777777777776E-2</v>
      </c>
      <c r="IM16" s="47" t="str">
        <f t="shared" si="152"/>
        <v>non significant</v>
      </c>
      <c r="IN16" s="46"/>
      <c r="IO16" s="45" t="s">
        <v>231</v>
      </c>
      <c r="IP16" s="45" t="s">
        <v>241</v>
      </c>
      <c r="IQ16" s="46">
        <v>1.0041599999999999</v>
      </c>
      <c r="IR16" s="46">
        <v>0.31530000000000002</v>
      </c>
      <c r="IS16" s="46">
        <v>13</v>
      </c>
      <c r="IT16" s="46">
        <f t="shared" si="58"/>
        <v>9.0277777777777776E-2</v>
      </c>
      <c r="IU16" s="47" t="str">
        <f t="shared" si="153"/>
        <v>non significant</v>
      </c>
      <c r="IV16" s="46"/>
      <c r="IW16" s="45" t="s">
        <v>233</v>
      </c>
      <c r="IX16" s="45" t="s">
        <v>236</v>
      </c>
      <c r="IY16" s="46">
        <v>-1.5518799999999999</v>
      </c>
      <c r="IZ16" s="46">
        <v>0.1207</v>
      </c>
      <c r="JA16" s="46">
        <v>13</v>
      </c>
      <c r="JB16" s="46">
        <f t="shared" si="60"/>
        <v>9.0277777777777776E-2</v>
      </c>
      <c r="JC16" s="47" t="str">
        <f t="shared" si="154"/>
        <v>non significant</v>
      </c>
      <c r="JD16" s="46"/>
      <c r="JE16" s="45" t="s">
        <v>237</v>
      </c>
      <c r="JF16" s="45" t="s">
        <v>233</v>
      </c>
      <c r="JG16" s="46">
        <v>1.73445</v>
      </c>
      <c r="JH16" s="46">
        <v>8.2799999999999999E-2</v>
      </c>
      <c r="JI16" s="46">
        <v>13</v>
      </c>
      <c r="JJ16" s="46">
        <f t="shared" si="62"/>
        <v>9.0277777777777776E-2</v>
      </c>
      <c r="JK16" s="47" t="str">
        <f t="shared" si="155"/>
        <v>significant</v>
      </c>
      <c r="JL16" s="46"/>
      <c r="JM16" s="45" t="s">
        <v>230</v>
      </c>
      <c r="JN16" s="45" t="s">
        <v>232</v>
      </c>
      <c r="JO16" s="46">
        <v>1.73445</v>
      </c>
      <c r="JP16" s="46">
        <v>8.2799999999999999E-2</v>
      </c>
      <c r="JQ16" s="46">
        <v>13</v>
      </c>
      <c r="JR16" s="46">
        <f t="shared" si="64"/>
        <v>9.0277777777777776E-2</v>
      </c>
      <c r="JS16" s="47" t="str">
        <f t="shared" si="156"/>
        <v>significant</v>
      </c>
      <c r="JT16" s="46"/>
      <c r="JU16" s="45" t="s">
        <v>230</v>
      </c>
      <c r="JV16" s="45" t="s">
        <v>236</v>
      </c>
      <c r="JW16" s="46">
        <v>1.36931</v>
      </c>
      <c r="JX16" s="46">
        <v>0.1709</v>
      </c>
      <c r="JY16" s="46">
        <v>13</v>
      </c>
      <c r="JZ16" s="46">
        <f t="shared" si="65"/>
        <v>9.0277777777777776E-2</v>
      </c>
      <c r="KA16" s="47" t="str">
        <f t="shared" si="157"/>
        <v>non significant</v>
      </c>
      <c r="KB16" s="46"/>
      <c r="KC16" s="45" t="s">
        <v>230</v>
      </c>
      <c r="KD16" s="45" t="s">
        <v>236</v>
      </c>
      <c r="KE16" s="46">
        <v>-1.1867300000000001</v>
      </c>
      <c r="KF16" s="46">
        <v>0.23530000000000001</v>
      </c>
      <c r="KG16" s="46">
        <v>13</v>
      </c>
      <c r="KH16" s="46">
        <f t="shared" si="67"/>
        <v>9.0277777777777776E-2</v>
      </c>
      <c r="KI16" s="47" t="str">
        <f t="shared" si="158"/>
        <v>non significant</v>
      </c>
      <c r="KJ16" s="46"/>
      <c r="KK16" s="45" t="s">
        <v>241</v>
      </c>
      <c r="KL16" s="45" t="s">
        <v>238</v>
      </c>
      <c r="KM16" s="46">
        <v>1.52122</v>
      </c>
      <c r="KN16" s="46">
        <v>0.12820000000000001</v>
      </c>
      <c r="KO16" s="46">
        <v>13</v>
      </c>
      <c r="KP16" s="46">
        <f t="shared" si="69"/>
        <v>9.0277777777777776E-2</v>
      </c>
      <c r="KQ16" s="47" t="str">
        <f t="shared" si="159"/>
        <v>non significant</v>
      </c>
      <c r="KR16" s="45"/>
      <c r="KS16" s="45" t="s">
        <v>235</v>
      </c>
      <c r="KT16" s="45" t="s">
        <v>239</v>
      </c>
      <c r="KU16" s="46">
        <v>1.1867300000000001</v>
      </c>
      <c r="KV16" s="46">
        <v>0.23530000000000001</v>
      </c>
      <c r="KW16" s="46">
        <v>13</v>
      </c>
      <c r="KX16" s="46">
        <f t="shared" si="71"/>
        <v>9.0277777777777776E-2</v>
      </c>
      <c r="KY16" s="47" t="str">
        <f t="shared" si="160"/>
        <v>non significant</v>
      </c>
      <c r="KZ16" s="45"/>
      <c r="LA16" s="45" t="s">
        <v>230</v>
      </c>
      <c r="LB16" s="45" t="s">
        <v>232</v>
      </c>
      <c r="LC16" s="46">
        <v>1.1867300000000001</v>
      </c>
      <c r="LD16" s="46">
        <v>0.23530000000000001</v>
      </c>
      <c r="LE16" s="46">
        <v>13</v>
      </c>
      <c r="LF16" s="46">
        <f t="shared" si="73"/>
        <v>9.0277777777777776E-2</v>
      </c>
      <c r="LG16" s="47" t="str">
        <f t="shared" si="161"/>
        <v>non significant</v>
      </c>
      <c r="LH16" s="45"/>
      <c r="LI16" s="45" t="s">
        <v>233</v>
      </c>
      <c r="LJ16" s="45" t="s">
        <v>234</v>
      </c>
      <c r="LK16" s="46">
        <v>1.36931</v>
      </c>
      <c r="LL16" s="46">
        <v>0.1709</v>
      </c>
      <c r="LM16" s="46">
        <v>13</v>
      </c>
      <c r="LN16" s="46">
        <f t="shared" si="75"/>
        <v>9.0277777777777776E-2</v>
      </c>
      <c r="LO16" s="47" t="str">
        <f t="shared" si="162"/>
        <v>non significant</v>
      </c>
    </row>
    <row r="17" spans="1:327" ht="24">
      <c r="A17" s="45" t="s">
        <v>230</v>
      </c>
      <c r="B17" s="45" t="s">
        <v>233</v>
      </c>
      <c r="C17" s="46">
        <v>1.46225</v>
      </c>
      <c r="D17" s="46">
        <v>0.14369999999999999</v>
      </c>
      <c r="E17" s="47">
        <v>14</v>
      </c>
      <c r="F17" s="46">
        <f t="shared" si="0"/>
        <v>9.7222222222222224E-2</v>
      </c>
      <c r="G17" s="47" t="str">
        <f t="shared" si="131"/>
        <v>non significant</v>
      </c>
      <c r="H17" s="47"/>
      <c r="I17" s="45" t="s">
        <v>233</v>
      </c>
      <c r="J17" s="45" t="s">
        <v>236</v>
      </c>
      <c r="K17" s="46">
        <v>1.36931</v>
      </c>
      <c r="L17" s="46">
        <v>0.1709</v>
      </c>
      <c r="M17" s="47">
        <v>14</v>
      </c>
      <c r="N17" s="46">
        <f t="shared" si="1"/>
        <v>9.7222222222222224E-2</v>
      </c>
      <c r="O17" s="47" t="str">
        <f t="shared" si="2"/>
        <v>non significant</v>
      </c>
      <c r="P17" s="47"/>
      <c r="Q17" s="45" t="s">
        <v>241</v>
      </c>
      <c r="R17" s="45" t="s">
        <v>238</v>
      </c>
      <c r="S17" s="46">
        <v>-1.3610899999999999</v>
      </c>
      <c r="T17" s="46">
        <v>0.17349999999999999</v>
      </c>
      <c r="U17" s="47">
        <v>14</v>
      </c>
      <c r="V17" s="46">
        <f t="shared" si="3"/>
        <v>9.7222222222222224E-2</v>
      </c>
      <c r="W17" s="47" t="str">
        <f t="shared" si="4"/>
        <v>non significant</v>
      </c>
      <c r="X17" s="46"/>
      <c r="Y17" s="45" t="s">
        <v>240</v>
      </c>
      <c r="Z17" s="45" t="s">
        <v>239</v>
      </c>
      <c r="AA17" s="46">
        <v>1.20096</v>
      </c>
      <c r="AB17" s="46">
        <v>0.2298</v>
      </c>
      <c r="AC17" s="47">
        <v>14</v>
      </c>
      <c r="AD17" s="46">
        <f t="shared" si="5"/>
        <v>9.7222222222222224E-2</v>
      </c>
      <c r="AE17" s="47" t="str">
        <f t="shared" si="6"/>
        <v>non significant</v>
      </c>
      <c r="AF17" s="47"/>
      <c r="AG17" s="45" t="s">
        <v>230</v>
      </c>
      <c r="AH17" s="45" t="s">
        <v>232</v>
      </c>
      <c r="AI17" s="46">
        <v>1.1867300000000001</v>
      </c>
      <c r="AJ17" s="46">
        <v>0.23530000000000001</v>
      </c>
      <c r="AK17" s="47">
        <v>14</v>
      </c>
      <c r="AL17" s="46">
        <f t="shared" si="7"/>
        <v>9.7222222222222224E-2</v>
      </c>
      <c r="AM17" s="47" t="str">
        <f t="shared" si="8"/>
        <v>non significant</v>
      </c>
      <c r="AN17" s="46"/>
      <c r="AO17" s="45" t="s">
        <v>233</v>
      </c>
      <c r="AP17" s="45" t="s">
        <v>232</v>
      </c>
      <c r="AQ17" s="46">
        <v>1.1867300000000001</v>
      </c>
      <c r="AR17" s="46">
        <v>0.23530000000000001</v>
      </c>
      <c r="AS17" s="47">
        <v>14</v>
      </c>
      <c r="AT17" s="46">
        <f t="shared" si="9"/>
        <v>9.7222222222222224E-2</v>
      </c>
      <c r="AU17" s="47" t="str">
        <f t="shared" si="10"/>
        <v>non significant</v>
      </c>
      <c r="AV17" s="46"/>
      <c r="AW17" s="45" t="s">
        <v>230</v>
      </c>
      <c r="AX17" s="45" t="s">
        <v>233</v>
      </c>
      <c r="AY17" s="46">
        <v>1.6711499999999999</v>
      </c>
      <c r="AZ17" s="46">
        <v>9.4700000000000006E-2</v>
      </c>
      <c r="BA17" s="47">
        <v>14</v>
      </c>
      <c r="BB17" s="46">
        <f t="shared" si="11"/>
        <v>9.7222222222222224E-2</v>
      </c>
      <c r="BC17" s="47" t="str">
        <f t="shared" si="12"/>
        <v>significant</v>
      </c>
      <c r="BD17" s="47"/>
      <c r="BE17" s="45" t="s">
        <v>237</v>
      </c>
      <c r="BF17" s="45" t="s">
        <v>234</v>
      </c>
      <c r="BG17" s="46">
        <v>-1.20096</v>
      </c>
      <c r="BH17" s="46">
        <v>0.2298</v>
      </c>
      <c r="BI17" s="47">
        <v>14</v>
      </c>
      <c r="BJ17" s="46">
        <f t="shared" si="13"/>
        <v>9.7222222222222224E-2</v>
      </c>
      <c r="BK17" s="47" t="str">
        <f t="shared" si="14"/>
        <v>non significant</v>
      </c>
      <c r="BL17" s="46"/>
      <c r="BM17" s="45" t="s">
        <v>240</v>
      </c>
      <c r="BN17" s="45" t="s">
        <v>239</v>
      </c>
      <c r="BO17" s="46">
        <v>1.52122</v>
      </c>
      <c r="BP17" s="46">
        <v>0.12820000000000001</v>
      </c>
      <c r="BQ17" s="47">
        <v>14</v>
      </c>
      <c r="BR17" s="46">
        <f t="shared" si="15"/>
        <v>9.7222222222222224E-2</v>
      </c>
      <c r="BS17" s="47" t="str">
        <f t="shared" si="16"/>
        <v>non significant</v>
      </c>
      <c r="BT17" s="47"/>
      <c r="BU17" s="45" t="s">
        <v>239</v>
      </c>
      <c r="BV17" s="45" t="s">
        <v>232</v>
      </c>
      <c r="BW17" s="46">
        <v>1.361089</v>
      </c>
      <c r="BX17" s="46">
        <v>0.17349999999999999</v>
      </c>
      <c r="BY17" s="47">
        <v>14</v>
      </c>
      <c r="BZ17" s="46">
        <f t="shared" si="17"/>
        <v>9.7222222222222224E-2</v>
      </c>
      <c r="CA17" s="47" t="str">
        <f t="shared" si="18"/>
        <v>non significant</v>
      </c>
      <c r="CB17" s="47"/>
      <c r="CC17" s="45" t="s">
        <v>238</v>
      </c>
      <c r="CD17" s="45" t="s">
        <v>239</v>
      </c>
      <c r="CE17" s="46">
        <v>1.0408299999999999</v>
      </c>
      <c r="CF17" s="46">
        <v>0.29799999999999999</v>
      </c>
      <c r="CG17" s="47">
        <v>14</v>
      </c>
      <c r="CH17" s="46">
        <f t="shared" si="19"/>
        <v>9.7222222222222224E-2</v>
      </c>
      <c r="CI17" s="47" t="str">
        <f t="shared" si="132"/>
        <v>non significant</v>
      </c>
      <c r="CJ17" s="46"/>
      <c r="CK17" s="45" t="s">
        <v>234</v>
      </c>
      <c r="CL17" s="45" t="s">
        <v>232</v>
      </c>
      <c r="CM17" s="46">
        <v>1.20096</v>
      </c>
      <c r="CN17" s="46">
        <v>0.2298</v>
      </c>
      <c r="CO17" s="47">
        <v>14</v>
      </c>
      <c r="CP17" s="46">
        <f t="shared" si="21"/>
        <v>9.7222222222222224E-2</v>
      </c>
      <c r="CQ17" s="47" t="str">
        <f t="shared" si="133"/>
        <v>non significant</v>
      </c>
      <c r="CR17" s="46"/>
      <c r="CS17" s="45" t="s">
        <v>230</v>
      </c>
      <c r="CT17" s="45" t="s">
        <v>237</v>
      </c>
      <c r="CU17" s="46">
        <v>-0.82158399999999998</v>
      </c>
      <c r="CV17" s="46">
        <v>0.4113</v>
      </c>
      <c r="CW17" s="47">
        <v>14</v>
      </c>
      <c r="CX17" s="46">
        <f t="shared" si="23"/>
        <v>9.7222222222222224E-2</v>
      </c>
      <c r="CY17" s="47" t="str">
        <f t="shared" si="134"/>
        <v>non significant</v>
      </c>
      <c r="CZ17" s="46"/>
      <c r="DA17" s="45" t="s">
        <v>231</v>
      </c>
      <c r="DB17" s="45" t="s">
        <v>240</v>
      </c>
      <c r="DC17" s="46">
        <v>-1.5518799999999999</v>
      </c>
      <c r="DD17" s="46">
        <v>0.1207</v>
      </c>
      <c r="DE17" s="47">
        <v>14</v>
      </c>
      <c r="DF17" s="46">
        <f t="shared" si="25"/>
        <v>9.7222222222222224E-2</v>
      </c>
      <c r="DG17" s="47" t="str">
        <f t="shared" si="135"/>
        <v>non significant</v>
      </c>
      <c r="DH17" s="47"/>
      <c r="DI17" s="45" t="s">
        <v>235</v>
      </c>
      <c r="DJ17" s="45" t="s">
        <v>239</v>
      </c>
      <c r="DK17" s="46">
        <v>1.5518799999999999</v>
      </c>
      <c r="DL17" s="46">
        <v>0.1207</v>
      </c>
      <c r="DM17" s="47">
        <v>14</v>
      </c>
      <c r="DN17" s="46">
        <f t="shared" si="26"/>
        <v>9.7222222222222224E-2</v>
      </c>
      <c r="DO17" s="47" t="str">
        <f t="shared" si="136"/>
        <v>non significant</v>
      </c>
      <c r="DP17" s="47"/>
      <c r="DQ17" s="45" t="s">
        <v>238</v>
      </c>
      <c r="DR17" s="45" t="s">
        <v>240</v>
      </c>
      <c r="DS17" s="46">
        <v>-1.20096</v>
      </c>
      <c r="DT17" s="46">
        <v>0.2298</v>
      </c>
      <c r="DU17" s="47">
        <v>14</v>
      </c>
      <c r="DV17" s="46">
        <f t="shared" si="27"/>
        <v>9.7222222222222224E-2</v>
      </c>
      <c r="DW17" s="47" t="str">
        <f t="shared" si="137"/>
        <v>non significant</v>
      </c>
      <c r="DX17" s="46"/>
      <c r="DY17" s="45" t="s">
        <v>239</v>
      </c>
      <c r="DZ17" s="45" t="s">
        <v>232</v>
      </c>
      <c r="EA17" s="46">
        <v>1.2009609999999999</v>
      </c>
      <c r="EB17" s="46">
        <v>0.2298</v>
      </c>
      <c r="EC17" s="47">
        <v>14</v>
      </c>
      <c r="ED17" s="46">
        <f t="shared" si="29"/>
        <v>9.7222222222222224E-2</v>
      </c>
      <c r="EE17" s="47" t="str">
        <f t="shared" si="138"/>
        <v>non significant</v>
      </c>
      <c r="EF17" s="47"/>
      <c r="EG17" s="45" t="s">
        <v>240</v>
      </c>
      <c r="EH17" s="45" t="s">
        <v>239</v>
      </c>
      <c r="EI17" s="46">
        <v>1.6813499999999999</v>
      </c>
      <c r="EJ17" s="46">
        <v>9.2700000000000005E-2</v>
      </c>
      <c r="EK17" s="47">
        <v>14</v>
      </c>
      <c r="EL17" s="46">
        <f t="shared" si="31"/>
        <v>9.7222222222222224E-2</v>
      </c>
      <c r="EM17" s="47" t="str">
        <f t="shared" si="139"/>
        <v>significant</v>
      </c>
      <c r="EN17" s="47"/>
      <c r="EO17" s="45" t="s">
        <v>231</v>
      </c>
      <c r="EP17" s="45" t="s">
        <v>235</v>
      </c>
      <c r="EQ17" s="46">
        <v>-1.46225</v>
      </c>
      <c r="ER17" s="46">
        <v>0.14369999999999999</v>
      </c>
      <c r="ES17" s="47">
        <v>14</v>
      </c>
      <c r="ET17" s="46">
        <f t="shared" si="33"/>
        <v>9.7222222222222224E-2</v>
      </c>
      <c r="EU17" s="47" t="str">
        <f t="shared" si="140"/>
        <v>non significant</v>
      </c>
      <c r="EV17" s="47"/>
      <c r="EW17" s="45" t="s">
        <v>237</v>
      </c>
      <c r="EX17" s="45" t="s">
        <v>234</v>
      </c>
      <c r="EY17" s="46">
        <v>1.52122</v>
      </c>
      <c r="EZ17" s="46">
        <v>0.12820000000000001</v>
      </c>
      <c r="FA17" s="47">
        <v>14</v>
      </c>
      <c r="FB17" s="46">
        <f t="shared" si="35"/>
        <v>9.7222222222222224E-2</v>
      </c>
      <c r="FC17" s="47" t="str">
        <f t="shared" si="141"/>
        <v>non significant</v>
      </c>
      <c r="FD17" s="46"/>
      <c r="FE17" s="45" t="s">
        <v>237</v>
      </c>
      <c r="FF17" s="45" t="s">
        <v>232</v>
      </c>
      <c r="FG17" s="46">
        <v>-1.0408299999999999</v>
      </c>
      <c r="FH17" s="46">
        <v>0.29799999999999999</v>
      </c>
      <c r="FI17" s="47">
        <v>14</v>
      </c>
      <c r="FJ17" s="46">
        <f t="shared" si="37"/>
        <v>9.7222222222222224E-2</v>
      </c>
      <c r="FK17" s="47" t="str">
        <f t="shared" si="142"/>
        <v>non significant</v>
      </c>
      <c r="FL17" s="46"/>
      <c r="FM17" s="45" t="s">
        <v>231</v>
      </c>
      <c r="FN17" s="45" t="s">
        <v>238</v>
      </c>
      <c r="FO17" s="46">
        <v>-1.5518799999999999</v>
      </c>
      <c r="FP17" s="46">
        <v>0.1207</v>
      </c>
      <c r="FQ17" s="47">
        <v>14</v>
      </c>
      <c r="FR17" s="46">
        <f t="shared" si="39"/>
        <v>9.7222222222222224E-2</v>
      </c>
      <c r="FS17" s="47" t="str">
        <f t="shared" si="143"/>
        <v>non significant</v>
      </c>
      <c r="FT17" s="46"/>
      <c r="FU17" s="45" t="s">
        <v>233</v>
      </c>
      <c r="FV17" s="45" t="s">
        <v>236</v>
      </c>
      <c r="FW17" s="46">
        <v>-1.5518799999999999</v>
      </c>
      <c r="FX17" s="46">
        <v>0.1207</v>
      </c>
      <c r="FY17" s="47">
        <v>14</v>
      </c>
      <c r="FZ17" s="46">
        <f t="shared" si="41"/>
        <v>9.7222222222222224E-2</v>
      </c>
      <c r="GA17" s="47" t="str">
        <f t="shared" si="144"/>
        <v>non significant</v>
      </c>
      <c r="GB17" s="46"/>
      <c r="GC17" s="45" t="s">
        <v>233</v>
      </c>
      <c r="GD17" s="45" t="s">
        <v>232</v>
      </c>
      <c r="GE17" s="46">
        <v>1.36931</v>
      </c>
      <c r="GF17" s="46">
        <v>0.1709</v>
      </c>
      <c r="GG17" s="47">
        <v>14</v>
      </c>
      <c r="GH17" s="46">
        <f t="shared" si="43"/>
        <v>9.7222222222222224E-2</v>
      </c>
      <c r="GI17" s="47" t="str">
        <f t="shared" si="145"/>
        <v>non significant</v>
      </c>
      <c r="GJ17" s="46"/>
      <c r="GK17" s="45" t="s">
        <v>233</v>
      </c>
      <c r="GL17" s="45" t="s">
        <v>236</v>
      </c>
      <c r="GM17" s="46">
        <v>-1.73445</v>
      </c>
      <c r="GN17" s="46">
        <v>8.2799999999999999E-2</v>
      </c>
      <c r="GO17" s="47">
        <v>14</v>
      </c>
      <c r="GP17" s="46">
        <f t="shared" si="45"/>
        <v>9.7222222222222224E-2</v>
      </c>
      <c r="GQ17" s="47" t="str">
        <f t="shared" si="146"/>
        <v>significant</v>
      </c>
      <c r="GR17" s="46"/>
      <c r="GS17" s="45" t="s">
        <v>235</v>
      </c>
      <c r="GT17" s="45" t="s">
        <v>233</v>
      </c>
      <c r="GU17" s="46">
        <v>0.83557269999999995</v>
      </c>
      <c r="GV17" s="46">
        <v>0.40339999999999998</v>
      </c>
      <c r="GW17" s="47">
        <v>14</v>
      </c>
      <c r="GX17" s="46">
        <f t="shared" si="46"/>
        <v>9.7222222222222224E-2</v>
      </c>
      <c r="GY17" s="47" t="str">
        <f t="shared" si="147"/>
        <v>non significant</v>
      </c>
      <c r="GZ17" s="46"/>
      <c r="HA17" s="45" t="s">
        <v>230</v>
      </c>
      <c r="HB17" s="45" t="s">
        <v>237</v>
      </c>
      <c r="HC17" s="46">
        <v>-0.82157999999999998</v>
      </c>
      <c r="HD17" s="46">
        <v>0.4113</v>
      </c>
      <c r="HE17" s="47">
        <v>14</v>
      </c>
      <c r="HF17" s="46">
        <f t="shared" si="48"/>
        <v>9.7222222222222224E-2</v>
      </c>
      <c r="HG17" s="47" t="str">
        <f t="shared" si="148"/>
        <v>non significant</v>
      </c>
      <c r="HH17" s="46"/>
      <c r="HI17" s="45" t="s">
        <v>237</v>
      </c>
      <c r="HJ17" s="45" t="s">
        <v>233</v>
      </c>
      <c r="HK17" s="46">
        <v>1.0041599999999999</v>
      </c>
      <c r="HL17" s="46">
        <v>0.31530000000000002</v>
      </c>
      <c r="HM17" s="47">
        <v>14</v>
      </c>
      <c r="HN17" s="46">
        <f t="shared" si="50"/>
        <v>9.7222222222222224E-2</v>
      </c>
      <c r="HO17" s="47" t="str">
        <f t="shared" si="149"/>
        <v>non significant</v>
      </c>
      <c r="HP17" s="46"/>
      <c r="HQ17" s="45" t="s">
        <v>235</v>
      </c>
      <c r="HR17" s="45" t="s">
        <v>238</v>
      </c>
      <c r="HS17" s="46">
        <v>1.1867300000000001</v>
      </c>
      <c r="HT17" s="46">
        <v>0.23530000000000001</v>
      </c>
      <c r="HU17" s="47">
        <v>14</v>
      </c>
      <c r="HV17" s="46">
        <f t="shared" si="52"/>
        <v>9.7222222222222224E-2</v>
      </c>
      <c r="HW17" s="47" t="str">
        <f t="shared" si="150"/>
        <v>non significant</v>
      </c>
      <c r="HX17" s="46"/>
      <c r="HY17" s="45" t="s">
        <v>238</v>
      </c>
      <c r="HZ17" s="45" t="s">
        <v>240</v>
      </c>
      <c r="IA17" s="46">
        <v>-1.0408299999999999</v>
      </c>
      <c r="IB17" s="46">
        <v>0.29799999999999999</v>
      </c>
      <c r="IC17" s="47">
        <v>14</v>
      </c>
      <c r="ID17" s="46">
        <f t="shared" si="54"/>
        <v>9.7222222222222224E-2</v>
      </c>
      <c r="IE17" s="47" t="str">
        <f t="shared" si="151"/>
        <v>non significant</v>
      </c>
      <c r="IF17" s="46"/>
      <c r="IG17" s="45" t="s">
        <v>231</v>
      </c>
      <c r="IH17" s="45" t="s">
        <v>235</v>
      </c>
      <c r="II17" s="46">
        <v>-1.46225</v>
      </c>
      <c r="IJ17" s="46">
        <v>0.14369999999999999</v>
      </c>
      <c r="IK17" s="47">
        <v>14</v>
      </c>
      <c r="IL17" s="46">
        <f t="shared" si="56"/>
        <v>9.7222222222222224E-2</v>
      </c>
      <c r="IM17" s="47" t="str">
        <f t="shared" si="152"/>
        <v>non significant</v>
      </c>
      <c r="IN17" s="47"/>
      <c r="IO17" s="45" t="s">
        <v>234</v>
      </c>
      <c r="IP17" s="45" t="s">
        <v>232</v>
      </c>
      <c r="IQ17" s="46">
        <v>0.88070000000000004</v>
      </c>
      <c r="IR17" s="46">
        <v>0.3785</v>
      </c>
      <c r="IS17" s="47">
        <v>14</v>
      </c>
      <c r="IT17" s="46">
        <f t="shared" si="58"/>
        <v>9.7222222222222224E-2</v>
      </c>
      <c r="IU17" s="47" t="str">
        <f t="shared" si="153"/>
        <v>non significant</v>
      </c>
      <c r="IV17" s="46"/>
      <c r="IW17" s="45" t="s">
        <v>231</v>
      </c>
      <c r="IX17" s="45" t="s">
        <v>241</v>
      </c>
      <c r="IY17" s="46">
        <v>-1.36931</v>
      </c>
      <c r="IZ17" s="46">
        <v>0.1709</v>
      </c>
      <c r="JA17" s="47">
        <v>14</v>
      </c>
      <c r="JB17" s="46">
        <f t="shared" si="60"/>
        <v>9.7222222222222224E-2</v>
      </c>
      <c r="JC17" s="47" t="str">
        <f t="shared" si="154"/>
        <v>non significant</v>
      </c>
      <c r="JD17" s="46"/>
      <c r="JE17" s="45" t="s">
        <v>234</v>
      </c>
      <c r="JF17" s="45" t="s">
        <v>232</v>
      </c>
      <c r="JG17" s="46">
        <v>1.6813499999999999</v>
      </c>
      <c r="JH17" s="46">
        <v>9.2700000000000005E-2</v>
      </c>
      <c r="JI17" s="47">
        <v>14</v>
      </c>
      <c r="JJ17" s="46">
        <f t="shared" si="62"/>
        <v>9.7222222222222224E-2</v>
      </c>
      <c r="JK17" s="47" t="str">
        <f t="shared" si="155"/>
        <v>significant</v>
      </c>
      <c r="JL17" s="46"/>
      <c r="JM17" s="45" t="s">
        <v>231</v>
      </c>
      <c r="JN17" s="45" t="s">
        <v>241</v>
      </c>
      <c r="JO17" s="46">
        <v>-1.5518799999999999</v>
      </c>
      <c r="JP17" s="46">
        <v>0.1207</v>
      </c>
      <c r="JQ17" s="47">
        <v>14</v>
      </c>
      <c r="JR17" s="46">
        <f t="shared" si="64"/>
        <v>9.7222222222222224E-2</v>
      </c>
      <c r="JS17" s="47" t="str">
        <f t="shared" si="156"/>
        <v>non significant</v>
      </c>
      <c r="JT17" s="47"/>
      <c r="JU17" s="45" t="s">
        <v>240</v>
      </c>
      <c r="JV17" s="45" t="s">
        <v>236</v>
      </c>
      <c r="JW17" s="46">
        <v>-1.3610899999999999</v>
      </c>
      <c r="JX17" s="46">
        <v>0.17349999999999999</v>
      </c>
      <c r="JY17" s="47">
        <v>14</v>
      </c>
      <c r="JZ17" s="46">
        <f t="shared" si="65"/>
        <v>9.7222222222222224E-2</v>
      </c>
      <c r="KA17" s="47" t="str">
        <f t="shared" si="157"/>
        <v>non significant</v>
      </c>
      <c r="KB17" s="46"/>
      <c r="KC17" s="45" t="s">
        <v>237</v>
      </c>
      <c r="KD17" s="45" t="s">
        <v>234</v>
      </c>
      <c r="KE17" s="46">
        <v>-1.0408299999999999</v>
      </c>
      <c r="KF17" s="46">
        <v>0.29799999999999999</v>
      </c>
      <c r="KG17" s="47">
        <v>14</v>
      </c>
      <c r="KH17" s="46">
        <f t="shared" si="67"/>
        <v>9.7222222222222224E-2</v>
      </c>
      <c r="KI17" s="47" t="str">
        <f t="shared" si="158"/>
        <v>non significant</v>
      </c>
      <c r="KJ17" s="46"/>
      <c r="KK17" s="45" t="s">
        <v>230</v>
      </c>
      <c r="KL17" s="45" t="s">
        <v>237</v>
      </c>
      <c r="KM17" s="46">
        <v>-1.36931</v>
      </c>
      <c r="KN17" s="46">
        <v>0.1709</v>
      </c>
      <c r="KO17" s="47">
        <v>14</v>
      </c>
      <c r="KP17" s="46">
        <f t="shared" si="69"/>
        <v>9.7222222222222224E-2</v>
      </c>
      <c r="KQ17" s="47" t="str">
        <f t="shared" si="159"/>
        <v>non significant</v>
      </c>
      <c r="KR17" s="45"/>
      <c r="KS17" s="45" t="s">
        <v>235</v>
      </c>
      <c r="KT17" s="45" t="s">
        <v>238</v>
      </c>
      <c r="KU17" s="46">
        <v>-1.1867300000000001</v>
      </c>
      <c r="KV17" s="46">
        <v>0.23530000000000001</v>
      </c>
      <c r="KW17" s="47">
        <v>14</v>
      </c>
      <c r="KX17" s="46">
        <f t="shared" si="71"/>
        <v>9.7222222222222224E-2</v>
      </c>
      <c r="KY17" s="47" t="str">
        <f t="shared" si="160"/>
        <v>non significant</v>
      </c>
      <c r="KZ17" s="45"/>
      <c r="LA17" s="45" t="s">
        <v>235</v>
      </c>
      <c r="LB17" s="45" t="s">
        <v>239</v>
      </c>
      <c r="LC17" s="46">
        <v>1.0041599999999999</v>
      </c>
      <c r="LD17" s="46">
        <v>0.31530000000000002</v>
      </c>
      <c r="LE17" s="47">
        <v>14</v>
      </c>
      <c r="LF17" s="46">
        <f t="shared" si="73"/>
        <v>9.7222222222222224E-2</v>
      </c>
      <c r="LG17" s="47" t="str">
        <f t="shared" si="161"/>
        <v>non significant</v>
      </c>
      <c r="LH17" s="45"/>
      <c r="LI17" s="45" t="s">
        <v>239</v>
      </c>
      <c r="LJ17" s="45" t="s">
        <v>232</v>
      </c>
      <c r="LK17" s="46">
        <v>-1.20096</v>
      </c>
      <c r="LL17" s="46">
        <v>0.2298</v>
      </c>
      <c r="LM17" s="47">
        <v>14</v>
      </c>
      <c r="LN17" s="46">
        <f t="shared" si="75"/>
        <v>9.7222222222222224E-2</v>
      </c>
      <c r="LO17" s="47" t="str">
        <f t="shared" si="162"/>
        <v>non significant</v>
      </c>
    </row>
    <row r="18" spans="1:327" ht="24">
      <c r="A18" s="45" t="s">
        <v>240</v>
      </c>
      <c r="B18" s="45" t="s">
        <v>239</v>
      </c>
      <c r="C18" s="46">
        <v>1.3610899999999999</v>
      </c>
      <c r="D18" s="46">
        <v>0.17349999999999999</v>
      </c>
      <c r="E18" s="46">
        <v>15</v>
      </c>
      <c r="F18" s="46">
        <f t="shared" si="0"/>
        <v>0.10416666666666667</v>
      </c>
      <c r="G18" s="47" t="str">
        <f t="shared" si="131"/>
        <v>non significant</v>
      </c>
      <c r="H18" s="47"/>
      <c r="I18" s="45" t="s">
        <v>240</v>
      </c>
      <c r="J18" s="45" t="s">
        <v>239</v>
      </c>
      <c r="K18" s="46">
        <v>1.20096</v>
      </c>
      <c r="L18" s="46">
        <v>0.2298</v>
      </c>
      <c r="M18" s="46">
        <v>15</v>
      </c>
      <c r="N18" s="46">
        <f t="shared" si="1"/>
        <v>0.10416666666666667</v>
      </c>
      <c r="O18" s="47" t="str">
        <f t="shared" si="2"/>
        <v>non significant</v>
      </c>
      <c r="P18" s="47"/>
      <c r="Q18" s="45" t="s">
        <v>237</v>
      </c>
      <c r="R18" s="45" t="s">
        <v>236</v>
      </c>
      <c r="S18" s="46">
        <v>-1.20096</v>
      </c>
      <c r="T18" s="46">
        <v>0.2298</v>
      </c>
      <c r="U18" s="46">
        <v>15</v>
      </c>
      <c r="V18" s="46">
        <f t="shared" si="3"/>
        <v>0.10416666666666667</v>
      </c>
      <c r="W18" s="47" t="str">
        <f t="shared" si="4"/>
        <v>non significant</v>
      </c>
      <c r="X18" s="46"/>
      <c r="Y18" s="45" t="s">
        <v>235</v>
      </c>
      <c r="Z18" s="45" t="s">
        <v>240</v>
      </c>
      <c r="AA18" s="46">
        <v>1.1867300000000001</v>
      </c>
      <c r="AB18" s="46">
        <v>0.23530000000000001</v>
      </c>
      <c r="AC18" s="46">
        <v>15</v>
      </c>
      <c r="AD18" s="46">
        <f t="shared" si="5"/>
        <v>0.10416666666666667</v>
      </c>
      <c r="AE18" s="47" t="str">
        <f t="shared" si="6"/>
        <v>non significant</v>
      </c>
      <c r="AF18" s="47"/>
      <c r="AG18" s="45" t="s">
        <v>237</v>
      </c>
      <c r="AH18" s="45" t="s">
        <v>233</v>
      </c>
      <c r="AI18" s="46">
        <v>1.1867300000000001</v>
      </c>
      <c r="AJ18" s="46">
        <v>0.23530000000000001</v>
      </c>
      <c r="AK18" s="46">
        <v>15</v>
      </c>
      <c r="AL18" s="46">
        <f t="shared" si="7"/>
        <v>0.10416666666666667</v>
      </c>
      <c r="AM18" s="47" t="str">
        <f t="shared" si="8"/>
        <v>non significant</v>
      </c>
      <c r="AN18" s="46"/>
      <c r="AO18" s="45" t="s">
        <v>235</v>
      </c>
      <c r="AP18" s="45" t="s">
        <v>240</v>
      </c>
      <c r="AQ18" s="46">
        <v>1.0041599999999999</v>
      </c>
      <c r="AR18" s="46">
        <v>0.31530000000000002</v>
      </c>
      <c r="AS18" s="46">
        <v>15</v>
      </c>
      <c r="AT18" s="46">
        <f t="shared" si="9"/>
        <v>0.10416666666666667</v>
      </c>
      <c r="AU18" s="47" t="str">
        <f t="shared" si="10"/>
        <v>non significant</v>
      </c>
      <c r="AV18" s="46"/>
      <c r="AW18" s="45" t="s">
        <v>231</v>
      </c>
      <c r="AX18" s="45" t="s">
        <v>238</v>
      </c>
      <c r="AY18" s="46">
        <v>1.5518799999999999</v>
      </c>
      <c r="AZ18" s="46">
        <v>0.1207</v>
      </c>
      <c r="BA18" s="46">
        <v>15</v>
      </c>
      <c r="BB18" s="46">
        <f t="shared" si="11"/>
        <v>0.10416666666666667</v>
      </c>
      <c r="BC18" s="47" t="str">
        <f t="shared" si="12"/>
        <v>non significant</v>
      </c>
      <c r="BD18" s="46"/>
      <c r="BE18" s="45" t="s">
        <v>241</v>
      </c>
      <c r="BF18" s="45" t="s">
        <v>239</v>
      </c>
      <c r="BG18" s="46">
        <v>-1.0408299999999999</v>
      </c>
      <c r="BH18" s="46">
        <v>0.29799999999999999</v>
      </c>
      <c r="BI18" s="46">
        <v>15</v>
      </c>
      <c r="BJ18" s="46">
        <f t="shared" si="13"/>
        <v>0.10416666666666667</v>
      </c>
      <c r="BK18" s="47" t="str">
        <f t="shared" si="14"/>
        <v>non significant</v>
      </c>
      <c r="BL18" s="46"/>
      <c r="BM18" s="45" t="s">
        <v>236</v>
      </c>
      <c r="BN18" s="45" t="s">
        <v>232</v>
      </c>
      <c r="BO18" s="46">
        <v>1.52122</v>
      </c>
      <c r="BP18" s="46">
        <v>0.12820000000000001</v>
      </c>
      <c r="BQ18" s="46">
        <v>15</v>
      </c>
      <c r="BR18" s="46">
        <f t="shared" si="15"/>
        <v>0.10416666666666667</v>
      </c>
      <c r="BS18" s="47" t="str">
        <f t="shared" si="16"/>
        <v>non significant</v>
      </c>
      <c r="BT18" s="46"/>
      <c r="BU18" s="45" t="s">
        <v>234</v>
      </c>
      <c r="BV18" s="45" t="s">
        <v>236</v>
      </c>
      <c r="BW18" s="46">
        <v>-1.20096</v>
      </c>
      <c r="BX18" s="46">
        <v>0.2298</v>
      </c>
      <c r="BY18" s="46">
        <v>15</v>
      </c>
      <c r="BZ18" s="46">
        <f t="shared" si="17"/>
        <v>0.10416666666666667</v>
      </c>
      <c r="CA18" s="47" t="str">
        <f t="shared" si="18"/>
        <v>non significant</v>
      </c>
      <c r="CB18" s="47"/>
      <c r="CC18" s="45" t="s">
        <v>237</v>
      </c>
      <c r="CD18" s="45" t="s">
        <v>232</v>
      </c>
      <c r="CE18" s="46">
        <v>1.0408299999999999</v>
      </c>
      <c r="CF18" s="46">
        <v>0.29799999999999999</v>
      </c>
      <c r="CG18" s="46">
        <v>15</v>
      </c>
      <c r="CH18" s="46">
        <f t="shared" si="19"/>
        <v>0.10416666666666667</v>
      </c>
      <c r="CI18" s="47" t="str">
        <f t="shared" si="132"/>
        <v>non significant</v>
      </c>
      <c r="CJ18" s="46"/>
      <c r="CK18" s="45" t="s">
        <v>231</v>
      </c>
      <c r="CL18" s="45" t="s">
        <v>238</v>
      </c>
      <c r="CM18" s="46">
        <v>-1.0041599999999999</v>
      </c>
      <c r="CN18" s="46">
        <v>0.31530000000000002</v>
      </c>
      <c r="CO18" s="46">
        <v>15</v>
      </c>
      <c r="CP18" s="46">
        <f t="shared" si="21"/>
        <v>0.10416666666666667</v>
      </c>
      <c r="CQ18" s="47" t="str">
        <f t="shared" si="133"/>
        <v>non significant</v>
      </c>
      <c r="CR18" s="46"/>
      <c r="CS18" s="45" t="s">
        <v>237</v>
      </c>
      <c r="CT18" s="45" t="s">
        <v>234</v>
      </c>
      <c r="CU18" s="46">
        <v>0.72057700000000002</v>
      </c>
      <c r="CV18" s="46">
        <v>0.47120000000000001</v>
      </c>
      <c r="CW18" s="46">
        <v>15</v>
      </c>
      <c r="CX18" s="46">
        <f t="shared" si="23"/>
        <v>0.10416666666666667</v>
      </c>
      <c r="CY18" s="47" t="str">
        <f t="shared" si="134"/>
        <v>non significant</v>
      </c>
      <c r="CZ18" s="47"/>
      <c r="DA18" s="45" t="s">
        <v>235</v>
      </c>
      <c r="DB18" s="45" t="s">
        <v>239</v>
      </c>
      <c r="DC18" s="46">
        <v>1.5518799999999999</v>
      </c>
      <c r="DD18" s="46">
        <v>0.1207</v>
      </c>
      <c r="DE18" s="46">
        <v>15</v>
      </c>
      <c r="DF18" s="46">
        <f t="shared" si="25"/>
        <v>0.10416666666666667</v>
      </c>
      <c r="DG18" s="47" t="str">
        <f t="shared" si="135"/>
        <v>non significant</v>
      </c>
      <c r="DH18" s="46"/>
      <c r="DI18" s="45" t="s">
        <v>237</v>
      </c>
      <c r="DJ18" s="45" t="s">
        <v>233</v>
      </c>
      <c r="DK18" s="46">
        <v>1.5518799999999999</v>
      </c>
      <c r="DL18" s="46">
        <v>0.1207</v>
      </c>
      <c r="DM18" s="46">
        <v>15</v>
      </c>
      <c r="DN18" s="46">
        <f t="shared" si="26"/>
        <v>0.10416666666666667</v>
      </c>
      <c r="DO18" s="47" t="str">
        <f t="shared" si="136"/>
        <v>non significant</v>
      </c>
      <c r="DP18" s="46"/>
      <c r="DQ18" s="45" t="s">
        <v>237</v>
      </c>
      <c r="DR18" s="45" t="s">
        <v>232</v>
      </c>
      <c r="DS18" s="46">
        <v>1.20096</v>
      </c>
      <c r="DT18" s="46">
        <v>0.2298</v>
      </c>
      <c r="DU18" s="46">
        <v>15</v>
      </c>
      <c r="DV18" s="46">
        <f t="shared" si="27"/>
        <v>0.10416666666666667</v>
      </c>
      <c r="DW18" s="47" t="str">
        <f t="shared" si="137"/>
        <v>non significant</v>
      </c>
      <c r="DX18" s="46"/>
      <c r="DY18" s="45" t="s">
        <v>231</v>
      </c>
      <c r="DZ18" s="45" t="s">
        <v>239</v>
      </c>
      <c r="EA18" s="46">
        <v>1.0041599999999999</v>
      </c>
      <c r="EB18" s="46">
        <v>0.31530000000000002</v>
      </c>
      <c r="EC18" s="46">
        <v>15</v>
      </c>
      <c r="ED18" s="46">
        <f t="shared" si="29"/>
        <v>0.10416666666666667</v>
      </c>
      <c r="EE18" s="47" t="str">
        <f t="shared" si="138"/>
        <v>non significant</v>
      </c>
      <c r="EF18" s="46"/>
      <c r="EG18" s="45" t="s">
        <v>230</v>
      </c>
      <c r="EH18" s="45" t="s">
        <v>233</v>
      </c>
      <c r="EI18" s="46">
        <v>1.6711499999999999</v>
      </c>
      <c r="EJ18" s="46">
        <v>9.4700000000000006E-2</v>
      </c>
      <c r="EK18" s="46">
        <v>15</v>
      </c>
      <c r="EL18" s="46">
        <f t="shared" si="31"/>
        <v>0.10416666666666667</v>
      </c>
      <c r="EM18" s="47" t="str">
        <f t="shared" si="139"/>
        <v>significant</v>
      </c>
      <c r="EN18" s="46"/>
      <c r="EO18" s="45" t="s">
        <v>230</v>
      </c>
      <c r="EP18" s="45" t="s">
        <v>233</v>
      </c>
      <c r="EQ18" s="46">
        <v>1.46225</v>
      </c>
      <c r="ER18" s="46">
        <v>0.14369999999999999</v>
      </c>
      <c r="ES18" s="46">
        <v>15</v>
      </c>
      <c r="ET18" s="46">
        <f t="shared" si="33"/>
        <v>0.10416666666666667</v>
      </c>
      <c r="EU18" s="47" t="str">
        <f t="shared" si="140"/>
        <v>non significant</v>
      </c>
      <c r="EV18" s="46"/>
      <c r="EW18" s="45" t="s">
        <v>231</v>
      </c>
      <c r="EX18" s="45" t="s">
        <v>235</v>
      </c>
      <c r="EY18" s="46">
        <v>-1.46225</v>
      </c>
      <c r="EZ18" s="46">
        <v>0.14369999999999999</v>
      </c>
      <c r="FA18" s="46">
        <v>15</v>
      </c>
      <c r="FB18" s="46">
        <f t="shared" si="35"/>
        <v>0.10416666666666667</v>
      </c>
      <c r="FC18" s="47" t="str">
        <f t="shared" si="141"/>
        <v>non significant</v>
      </c>
      <c r="FD18" s="46"/>
      <c r="FE18" s="45" t="s">
        <v>239</v>
      </c>
      <c r="FF18" s="45" t="s">
        <v>232</v>
      </c>
      <c r="FG18" s="46">
        <v>-1.0408299999999999</v>
      </c>
      <c r="FH18" s="46">
        <v>0.29799999999999999</v>
      </c>
      <c r="FI18" s="46">
        <v>15</v>
      </c>
      <c r="FJ18" s="46">
        <f t="shared" si="37"/>
        <v>0.10416666666666667</v>
      </c>
      <c r="FK18" s="47" t="str">
        <f t="shared" si="142"/>
        <v>non significant</v>
      </c>
      <c r="FL18" s="46"/>
      <c r="FM18" s="45" t="s">
        <v>230</v>
      </c>
      <c r="FN18" s="45" t="s">
        <v>236</v>
      </c>
      <c r="FO18" s="46">
        <v>-1.5518799999999999</v>
      </c>
      <c r="FP18" s="46">
        <v>0.1207</v>
      </c>
      <c r="FQ18" s="46">
        <v>15</v>
      </c>
      <c r="FR18" s="46">
        <f t="shared" si="39"/>
        <v>0.10416666666666667</v>
      </c>
      <c r="FS18" s="47" t="str">
        <f t="shared" si="143"/>
        <v>non significant</v>
      </c>
      <c r="FT18" s="46"/>
      <c r="FU18" s="45" t="s">
        <v>231</v>
      </c>
      <c r="FV18" s="45" t="s">
        <v>235</v>
      </c>
      <c r="FW18" s="46">
        <v>-1.46225</v>
      </c>
      <c r="FX18" s="46">
        <v>0.14369999999999999</v>
      </c>
      <c r="FY18" s="46">
        <v>15</v>
      </c>
      <c r="FZ18" s="46">
        <f t="shared" si="41"/>
        <v>0.10416666666666667</v>
      </c>
      <c r="GA18" s="47" t="str">
        <f t="shared" si="144"/>
        <v>non significant</v>
      </c>
      <c r="GB18" s="46"/>
      <c r="GC18" s="45" t="s">
        <v>241</v>
      </c>
      <c r="GD18" s="45" t="s">
        <v>235</v>
      </c>
      <c r="GE18" s="46">
        <v>-1.1867300000000001</v>
      </c>
      <c r="GF18" s="46">
        <v>0.23530000000000001</v>
      </c>
      <c r="GG18" s="46">
        <v>15</v>
      </c>
      <c r="GH18" s="46">
        <f t="shared" si="43"/>
        <v>0.10416666666666667</v>
      </c>
      <c r="GI18" s="47" t="str">
        <f t="shared" si="145"/>
        <v>non significant</v>
      </c>
      <c r="GJ18" s="46"/>
      <c r="GK18" s="45" t="s">
        <v>235</v>
      </c>
      <c r="GL18" s="45" t="s">
        <v>238</v>
      </c>
      <c r="GM18" s="46">
        <v>1.36931</v>
      </c>
      <c r="GN18" s="46">
        <v>0.1709</v>
      </c>
      <c r="GO18" s="46">
        <v>15</v>
      </c>
      <c r="GP18" s="46">
        <f t="shared" si="45"/>
        <v>0.10416666666666667</v>
      </c>
      <c r="GQ18" s="47" t="str">
        <f t="shared" si="146"/>
        <v>non significant</v>
      </c>
      <c r="GR18" s="46"/>
      <c r="GS18" s="45" t="s">
        <v>231</v>
      </c>
      <c r="GT18" s="45" t="s">
        <v>239</v>
      </c>
      <c r="GU18" s="46">
        <v>0.82157999999999998</v>
      </c>
      <c r="GV18" s="46">
        <v>0.4113</v>
      </c>
      <c r="GW18" s="46">
        <v>15</v>
      </c>
      <c r="GX18" s="46">
        <f t="shared" si="46"/>
        <v>0.10416666666666667</v>
      </c>
      <c r="GY18" s="47" t="str">
        <f t="shared" si="147"/>
        <v>non significant</v>
      </c>
      <c r="GZ18" s="46"/>
      <c r="HA18" s="45" t="s">
        <v>233</v>
      </c>
      <c r="HB18" s="45" t="s">
        <v>232</v>
      </c>
      <c r="HC18" s="46">
        <v>0.82157999999999998</v>
      </c>
      <c r="HD18" s="46">
        <v>0.4113</v>
      </c>
      <c r="HE18" s="46">
        <v>15</v>
      </c>
      <c r="HF18" s="46">
        <f t="shared" si="48"/>
        <v>0.10416666666666667</v>
      </c>
      <c r="HG18" s="47" t="str">
        <f t="shared" si="148"/>
        <v>non significant</v>
      </c>
      <c r="HH18" s="46"/>
      <c r="HI18" s="45" t="s">
        <v>233</v>
      </c>
      <c r="HJ18" s="45" t="s">
        <v>234</v>
      </c>
      <c r="HK18" s="46">
        <v>-1.0041599999999999</v>
      </c>
      <c r="HL18" s="46">
        <v>0.31530000000000002</v>
      </c>
      <c r="HM18" s="46">
        <v>15</v>
      </c>
      <c r="HN18" s="46">
        <f t="shared" si="50"/>
        <v>0.10416666666666667</v>
      </c>
      <c r="HO18" s="47" t="str">
        <f t="shared" si="149"/>
        <v>non significant</v>
      </c>
      <c r="HP18" s="46"/>
      <c r="HQ18" s="45" t="s">
        <v>230</v>
      </c>
      <c r="HR18" s="45" t="s">
        <v>237</v>
      </c>
      <c r="HS18" s="46">
        <v>-1.1867300000000001</v>
      </c>
      <c r="HT18" s="46">
        <v>0.23530000000000001</v>
      </c>
      <c r="HU18" s="46">
        <v>15</v>
      </c>
      <c r="HV18" s="46">
        <f t="shared" si="52"/>
        <v>0.10416666666666667</v>
      </c>
      <c r="HW18" s="47" t="str">
        <f t="shared" si="150"/>
        <v>non significant</v>
      </c>
      <c r="HX18" s="46"/>
      <c r="HY18" s="45" t="s">
        <v>234</v>
      </c>
      <c r="HZ18" s="45" t="s">
        <v>232</v>
      </c>
      <c r="IA18" s="46">
        <v>-1.0408299999999999</v>
      </c>
      <c r="IB18" s="46">
        <v>0.29799999999999999</v>
      </c>
      <c r="IC18" s="46">
        <v>15</v>
      </c>
      <c r="ID18" s="46">
        <f t="shared" si="54"/>
        <v>0.10416666666666667</v>
      </c>
      <c r="IE18" s="47" t="str">
        <f t="shared" si="151"/>
        <v>non significant</v>
      </c>
      <c r="IF18" s="46"/>
      <c r="IG18" s="45" t="s">
        <v>230</v>
      </c>
      <c r="IH18" s="45" t="s">
        <v>233</v>
      </c>
      <c r="II18" s="46">
        <v>1.46225</v>
      </c>
      <c r="IJ18" s="46">
        <v>0.14369999999999999</v>
      </c>
      <c r="IK18" s="46">
        <v>15</v>
      </c>
      <c r="IL18" s="46">
        <f t="shared" si="56"/>
        <v>0.10416666666666667</v>
      </c>
      <c r="IM18" s="47" t="str">
        <f t="shared" si="152"/>
        <v>non significant</v>
      </c>
      <c r="IN18" s="46"/>
      <c r="IO18" s="45" t="s">
        <v>236</v>
      </c>
      <c r="IP18" s="45" t="s">
        <v>232</v>
      </c>
      <c r="IQ18" s="46">
        <v>0.88070000000000004</v>
      </c>
      <c r="IR18" s="46">
        <v>0.3785</v>
      </c>
      <c r="IS18" s="46">
        <v>15</v>
      </c>
      <c r="IT18" s="46">
        <f t="shared" si="58"/>
        <v>0.10416666666666667</v>
      </c>
      <c r="IU18" s="47" t="str">
        <f t="shared" si="153"/>
        <v>non significant</v>
      </c>
      <c r="IV18" s="46"/>
      <c r="IW18" s="45" t="s">
        <v>230</v>
      </c>
      <c r="IX18" s="45" t="s">
        <v>233</v>
      </c>
      <c r="IY18" s="46">
        <v>1.25336</v>
      </c>
      <c r="IZ18" s="46">
        <v>0.21010000000000001</v>
      </c>
      <c r="JA18" s="46">
        <v>15</v>
      </c>
      <c r="JB18" s="46">
        <f t="shared" si="60"/>
        <v>0.10416666666666667</v>
      </c>
      <c r="JC18" s="47" t="str">
        <f t="shared" si="154"/>
        <v>non significant</v>
      </c>
      <c r="JD18" s="46"/>
      <c r="JE18" s="45" t="s">
        <v>235</v>
      </c>
      <c r="JF18" s="45" t="s">
        <v>239</v>
      </c>
      <c r="JG18" s="46">
        <v>1.5518799999999999</v>
      </c>
      <c r="JH18" s="46">
        <v>0.1207</v>
      </c>
      <c r="JI18" s="46">
        <v>15</v>
      </c>
      <c r="JJ18" s="46">
        <f t="shared" si="62"/>
        <v>0.10416666666666667</v>
      </c>
      <c r="JK18" s="47" t="s">
        <v>364</v>
      </c>
      <c r="JL18" s="46"/>
      <c r="JM18" s="45" t="s">
        <v>235</v>
      </c>
      <c r="JN18" s="45" t="s">
        <v>239</v>
      </c>
      <c r="JO18" s="46">
        <v>1.5518799999999999</v>
      </c>
      <c r="JP18" s="46">
        <v>0.1207</v>
      </c>
      <c r="JQ18" s="46">
        <v>15</v>
      </c>
      <c r="JR18" s="46">
        <f t="shared" si="64"/>
        <v>0.10416666666666667</v>
      </c>
      <c r="JS18" s="47" t="str">
        <f t="shared" si="156"/>
        <v>non significant</v>
      </c>
      <c r="JT18" s="46"/>
      <c r="JU18" s="45" t="s">
        <v>237</v>
      </c>
      <c r="JV18" s="45" t="s">
        <v>232</v>
      </c>
      <c r="JW18" s="46">
        <v>1.20096</v>
      </c>
      <c r="JX18" s="46">
        <v>0.2298</v>
      </c>
      <c r="JY18" s="46">
        <v>15</v>
      </c>
      <c r="JZ18" s="46">
        <f t="shared" si="65"/>
        <v>0.10416666666666667</v>
      </c>
      <c r="KA18" s="47" t="str">
        <f t="shared" si="157"/>
        <v>non significant</v>
      </c>
      <c r="KB18" s="46"/>
      <c r="KC18" s="45" t="s">
        <v>234</v>
      </c>
      <c r="KD18" s="45" t="s">
        <v>236</v>
      </c>
      <c r="KE18" s="46">
        <v>-1.0408299999999999</v>
      </c>
      <c r="KF18" s="46">
        <v>0.29799999999999999</v>
      </c>
      <c r="KG18" s="46">
        <v>15</v>
      </c>
      <c r="KH18" s="46">
        <f t="shared" si="67"/>
        <v>0.10416666666666667</v>
      </c>
      <c r="KI18" s="47" t="str">
        <f t="shared" si="158"/>
        <v>non significant</v>
      </c>
      <c r="KJ18" s="46"/>
      <c r="KK18" s="45" t="s">
        <v>237</v>
      </c>
      <c r="KL18" s="45" t="s">
        <v>233</v>
      </c>
      <c r="KM18" s="46">
        <v>1.36931</v>
      </c>
      <c r="KN18" s="46">
        <v>0.1709</v>
      </c>
      <c r="KO18" s="46">
        <v>15</v>
      </c>
      <c r="KP18" s="46">
        <f t="shared" si="69"/>
        <v>0.10416666666666667</v>
      </c>
      <c r="KQ18" s="47" t="str">
        <f t="shared" si="159"/>
        <v>non significant</v>
      </c>
      <c r="KR18" s="45"/>
      <c r="KS18" s="45" t="s">
        <v>233</v>
      </c>
      <c r="KT18" s="45" t="s">
        <v>236</v>
      </c>
      <c r="KU18" s="46">
        <v>-1.1867300000000001</v>
      </c>
      <c r="KV18" s="46">
        <v>0.23530000000000001</v>
      </c>
      <c r="KW18" s="46">
        <v>15</v>
      </c>
      <c r="KX18" s="46">
        <f t="shared" si="71"/>
        <v>0.10416666666666667</v>
      </c>
      <c r="KY18" s="47" t="str">
        <f t="shared" si="160"/>
        <v>non significant</v>
      </c>
      <c r="KZ18" s="45"/>
      <c r="LA18" s="45" t="s">
        <v>235</v>
      </c>
      <c r="LB18" s="45" t="s">
        <v>240</v>
      </c>
      <c r="LC18" s="46">
        <v>1.0041599999999999</v>
      </c>
      <c r="LD18" s="46">
        <v>0.31530000000000002</v>
      </c>
      <c r="LE18" s="46">
        <v>15</v>
      </c>
      <c r="LF18" s="46">
        <f t="shared" si="73"/>
        <v>0.10416666666666667</v>
      </c>
      <c r="LG18" s="47" t="str">
        <f t="shared" si="161"/>
        <v>non significant</v>
      </c>
      <c r="LH18" s="45"/>
      <c r="LI18" s="45" t="s">
        <v>231</v>
      </c>
      <c r="LJ18" s="45" t="s">
        <v>240</v>
      </c>
      <c r="LK18" s="46">
        <v>1.1867300000000001</v>
      </c>
      <c r="LL18" s="46">
        <v>0.23530000000000001</v>
      </c>
      <c r="LM18" s="46">
        <v>15</v>
      </c>
      <c r="LN18" s="46">
        <f t="shared" si="75"/>
        <v>0.10416666666666667</v>
      </c>
      <c r="LO18" s="47" t="str">
        <f t="shared" si="162"/>
        <v>non significant</v>
      </c>
    </row>
    <row r="19" spans="1:327" ht="24">
      <c r="A19" s="45" t="s">
        <v>239</v>
      </c>
      <c r="B19" s="45" t="s">
        <v>232</v>
      </c>
      <c r="C19" s="46">
        <v>1.2009609999999999</v>
      </c>
      <c r="D19" s="46">
        <v>0.2298</v>
      </c>
      <c r="E19" s="47">
        <v>16</v>
      </c>
      <c r="F19" s="46">
        <f t="shared" si="0"/>
        <v>0.1111111111111111</v>
      </c>
      <c r="G19" s="47" t="str">
        <f t="shared" si="131"/>
        <v>non significant</v>
      </c>
      <c r="H19" s="47"/>
      <c r="I19" s="45" t="s">
        <v>230</v>
      </c>
      <c r="J19" s="45" t="s">
        <v>234</v>
      </c>
      <c r="K19" s="46">
        <v>1.1867300000000001</v>
      </c>
      <c r="L19" s="46">
        <v>0.23530000000000001</v>
      </c>
      <c r="M19" s="47">
        <v>16</v>
      </c>
      <c r="N19" s="46">
        <f t="shared" si="1"/>
        <v>0.1111111111111111</v>
      </c>
      <c r="O19" s="47" t="str">
        <f t="shared" si="2"/>
        <v>non significant</v>
      </c>
      <c r="P19" s="47"/>
      <c r="Q19" s="45" t="s">
        <v>238</v>
      </c>
      <c r="R19" s="45" t="s">
        <v>234</v>
      </c>
      <c r="S19" s="46">
        <v>-1.20096</v>
      </c>
      <c r="T19" s="46">
        <v>0.2298</v>
      </c>
      <c r="U19" s="47">
        <v>16</v>
      </c>
      <c r="V19" s="46">
        <f t="shared" si="3"/>
        <v>0.1111111111111111</v>
      </c>
      <c r="W19" s="47" t="str">
        <f t="shared" si="4"/>
        <v>non significant</v>
      </c>
      <c r="X19" s="34"/>
      <c r="Y19" s="45" t="s">
        <v>238</v>
      </c>
      <c r="Z19" s="45" t="s">
        <v>240</v>
      </c>
      <c r="AA19" s="46">
        <v>-1.0408299999999999</v>
      </c>
      <c r="AB19" s="46">
        <v>0.29799999999999999</v>
      </c>
      <c r="AC19" s="47">
        <v>16</v>
      </c>
      <c r="AD19" s="46">
        <f t="shared" si="5"/>
        <v>0.1111111111111111</v>
      </c>
      <c r="AE19" s="47" t="str">
        <f t="shared" si="6"/>
        <v>non significant</v>
      </c>
      <c r="AF19" s="47"/>
      <c r="AG19" s="45" t="s">
        <v>234</v>
      </c>
      <c r="AH19" s="45" t="s">
        <v>232</v>
      </c>
      <c r="AI19" s="46">
        <v>1.0408299999999999</v>
      </c>
      <c r="AJ19" s="46">
        <v>0.29799999999999999</v>
      </c>
      <c r="AK19" s="47">
        <v>16</v>
      </c>
      <c r="AL19" s="46">
        <f t="shared" si="7"/>
        <v>0.1111111111111111</v>
      </c>
      <c r="AM19" s="47" t="str">
        <f t="shared" si="8"/>
        <v>non significant</v>
      </c>
      <c r="AO19" s="45" t="s">
        <v>237</v>
      </c>
      <c r="AP19" s="45" t="s">
        <v>233</v>
      </c>
      <c r="AQ19" s="46">
        <v>1.0041599999999999</v>
      </c>
      <c r="AR19" s="46">
        <v>0.31530000000000002</v>
      </c>
      <c r="AS19" s="47">
        <v>16</v>
      </c>
      <c r="AT19" s="46">
        <f t="shared" si="9"/>
        <v>0.1111111111111111</v>
      </c>
      <c r="AU19" s="47" t="str">
        <f t="shared" si="10"/>
        <v>non significant</v>
      </c>
      <c r="AW19" s="45" t="s">
        <v>230</v>
      </c>
      <c r="AX19" s="45" t="s">
        <v>234</v>
      </c>
      <c r="AY19" s="46">
        <v>1.5518799999999999</v>
      </c>
      <c r="AZ19" s="46">
        <v>0.1207</v>
      </c>
      <c r="BA19" s="47">
        <v>16</v>
      </c>
      <c r="BB19" s="46">
        <f t="shared" si="11"/>
        <v>0.1111111111111111</v>
      </c>
      <c r="BC19" s="47" t="str">
        <f t="shared" si="12"/>
        <v>non significant</v>
      </c>
      <c r="BE19" s="45" t="s">
        <v>238</v>
      </c>
      <c r="BF19" s="45" t="s">
        <v>240</v>
      </c>
      <c r="BG19" s="46">
        <v>1.0408299999999999</v>
      </c>
      <c r="BH19" s="46">
        <v>0.29799999999999999</v>
      </c>
      <c r="BI19" s="47">
        <v>16</v>
      </c>
      <c r="BJ19" s="46">
        <f t="shared" si="13"/>
        <v>0.1111111111111111</v>
      </c>
      <c r="BK19" s="47" t="str">
        <f t="shared" si="14"/>
        <v>non significant</v>
      </c>
      <c r="BM19" s="45" t="s">
        <v>230</v>
      </c>
      <c r="BN19" s="45" t="s">
        <v>233</v>
      </c>
      <c r="BO19" s="46">
        <v>1.46225</v>
      </c>
      <c r="BP19" s="46">
        <v>0.14369999999999999</v>
      </c>
      <c r="BQ19" s="47">
        <v>16</v>
      </c>
      <c r="BR19" s="46">
        <f t="shared" si="15"/>
        <v>0.1111111111111111</v>
      </c>
      <c r="BS19" s="47" t="str">
        <f t="shared" si="16"/>
        <v>non significant</v>
      </c>
      <c r="BU19" s="45" t="s">
        <v>231</v>
      </c>
      <c r="BV19" s="45" t="s">
        <v>241</v>
      </c>
      <c r="BW19" s="46">
        <v>-1.0041599999999999</v>
      </c>
      <c r="BX19" s="46">
        <v>0.31530000000000002</v>
      </c>
      <c r="BY19" s="47">
        <v>16</v>
      </c>
      <c r="BZ19" s="46">
        <f t="shared" si="17"/>
        <v>0.1111111111111111</v>
      </c>
      <c r="CA19" s="47" t="str">
        <f t="shared" si="18"/>
        <v>non significant</v>
      </c>
      <c r="CB19" s="47"/>
      <c r="CC19" s="45" t="s">
        <v>231</v>
      </c>
      <c r="CD19" s="45" t="s">
        <v>240</v>
      </c>
      <c r="CE19" s="46">
        <v>1.0041599999999999</v>
      </c>
      <c r="CF19" s="46">
        <v>0.31530000000000002</v>
      </c>
      <c r="CG19" s="47">
        <v>16</v>
      </c>
      <c r="CH19" s="46">
        <f t="shared" si="19"/>
        <v>0.1111111111111111</v>
      </c>
      <c r="CI19" s="47" t="str">
        <f t="shared" si="132"/>
        <v>non significant</v>
      </c>
      <c r="CK19" s="45" t="s">
        <v>231</v>
      </c>
      <c r="CL19" s="45" t="s">
        <v>230</v>
      </c>
      <c r="CM19" s="46">
        <v>0.83557269999999995</v>
      </c>
      <c r="CN19" s="46">
        <v>0.40339999999999998</v>
      </c>
      <c r="CO19" s="47">
        <v>16</v>
      </c>
      <c r="CP19" s="46">
        <f t="shared" si="21"/>
        <v>0.1111111111111111</v>
      </c>
      <c r="CQ19" s="47" t="str">
        <f t="shared" si="133"/>
        <v>non significant</v>
      </c>
      <c r="CS19" s="45" t="s">
        <v>240</v>
      </c>
      <c r="CT19" s="45" t="s">
        <v>236</v>
      </c>
      <c r="CU19" s="46">
        <v>0.72057669999999996</v>
      </c>
      <c r="CV19" s="46">
        <v>0.47120000000000001</v>
      </c>
      <c r="CW19" s="47">
        <v>16</v>
      </c>
      <c r="CX19" s="46">
        <f t="shared" si="23"/>
        <v>0.1111111111111111</v>
      </c>
      <c r="CY19" s="47" t="str">
        <f t="shared" si="134"/>
        <v>non significant</v>
      </c>
      <c r="DA19" s="45" t="s">
        <v>240</v>
      </c>
      <c r="DB19" s="45" t="s">
        <v>239</v>
      </c>
      <c r="DC19" s="46">
        <v>1.52122</v>
      </c>
      <c r="DD19" s="46">
        <v>0.12820000000000001</v>
      </c>
      <c r="DE19" s="47">
        <v>16</v>
      </c>
      <c r="DF19" s="46">
        <f t="shared" si="25"/>
        <v>0.1111111111111111</v>
      </c>
      <c r="DG19" s="47" t="str">
        <f t="shared" si="135"/>
        <v>non significant</v>
      </c>
      <c r="DI19" s="45" t="s">
        <v>237</v>
      </c>
      <c r="DJ19" s="45" t="s">
        <v>234</v>
      </c>
      <c r="DK19" s="46">
        <v>1.52122</v>
      </c>
      <c r="DL19" s="46">
        <v>0.12820000000000001</v>
      </c>
      <c r="DM19" s="47">
        <v>16</v>
      </c>
      <c r="DN19" s="46">
        <f t="shared" si="26"/>
        <v>0.1111111111111111</v>
      </c>
      <c r="DO19" s="47" t="str">
        <f t="shared" si="136"/>
        <v>non significant</v>
      </c>
      <c r="DQ19" s="45" t="s">
        <v>239</v>
      </c>
      <c r="DR19" s="45" t="s">
        <v>232</v>
      </c>
      <c r="DS19" s="46">
        <v>1.2009609999999999</v>
      </c>
      <c r="DT19" s="46">
        <v>0.2298</v>
      </c>
      <c r="DU19" s="47">
        <v>16</v>
      </c>
      <c r="DV19" s="46">
        <f t="shared" si="27"/>
        <v>0.1111111111111111</v>
      </c>
      <c r="DW19" s="47" t="str">
        <f t="shared" si="137"/>
        <v>non significant</v>
      </c>
      <c r="DY19" s="45" t="s">
        <v>230</v>
      </c>
      <c r="DZ19" s="45" t="s">
        <v>236</v>
      </c>
      <c r="EA19" s="46">
        <v>1.0041599999999999</v>
      </c>
      <c r="EB19" s="46">
        <v>0.31530000000000002</v>
      </c>
      <c r="EC19" s="47">
        <v>16</v>
      </c>
      <c r="ED19" s="46">
        <f t="shared" si="29"/>
        <v>0.1111111111111111</v>
      </c>
      <c r="EE19" s="47" t="str">
        <f t="shared" si="138"/>
        <v>non significant</v>
      </c>
      <c r="EG19" s="45" t="s">
        <v>233</v>
      </c>
      <c r="EH19" s="45" t="s">
        <v>232</v>
      </c>
      <c r="EI19" s="46">
        <v>1.36931</v>
      </c>
      <c r="EJ19" s="46">
        <v>0.1709</v>
      </c>
      <c r="EK19" s="47">
        <v>16</v>
      </c>
      <c r="EL19" s="46">
        <f t="shared" si="31"/>
        <v>0.1111111111111111</v>
      </c>
      <c r="EM19" s="47" t="str">
        <f t="shared" si="139"/>
        <v>non significant</v>
      </c>
      <c r="EO19" s="45" t="s">
        <v>241</v>
      </c>
      <c r="EP19" s="45" t="s">
        <v>235</v>
      </c>
      <c r="EQ19" s="46">
        <v>-1.36931</v>
      </c>
      <c r="ER19" s="46">
        <v>0.1709</v>
      </c>
      <c r="ES19" s="47">
        <v>16</v>
      </c>
      <c r="ET19" s="46">
        <f t="shared" si="33"/>
        <v>0.1111111111111111</v>
      </c>
      <c r="EU19" s="47" t="str">
        <f t="shared" si="140"/>
        <v>non significant</v>
      </c>
      <c r="EW19" s="45" t="s">
        <v>241</v>
      </c>
      <c r="EX19" s="45" t="s">
        <v>239</v>
      </c>
      <c r="EY19" s="46">
        <v>1.3610899999999999</v>
      </c>
      <c r="EZ19" s="46">
        <v>0.17349999999999999</v>
      </c>
      <c r="FA19" s="47">
        <v>16</v>
      </c>
      <c r="FB19" s="46">
        <f t="shared" si="35"/>
        <v>0.1111111111111111</v>
      </c>
      <c r="FC19" s="47" t="str">
        <f t="shared" si="141"/>
        <v>non significant</v>
      </c>
      <c r="FE19" s="45" t="s">
        <v>231</v>
      </c>
      <c r="FF19" s="45" t="s">
        <v>239</v>
      </c>
      <c r="FG19" s="46">
        <v>-1.0041599999999999</v>
      </c>
      <c r="FH19" s="46">
        <v>0.31530000000000002</v>
      </c>
      <c r="FI19" s="47">
        <v>16</v>
      </c>
      <c r="FJ19" s="46">
        <f t="shared" si="37"/>
        <v>0.1111111111111111</v>
      </c>
      <c r="FK19" s="47" t="str">
        <f t="shared" si="142"/>
        <v>non significant</v>
      </c>
      <c r="FM19" s="45" t="s">
        <v>230</v>
      </c>
      <c r="FN19" s="45" t="s">
        <v>237</v>
      </c>
      <c r="FO19" s="46">
        <v>-1.5518799999999999</v>
      </c>
      <c r="FP19" s="46">
        <v>0.1207</v>
      </c>
      <c r="FQ19" s="47">
        <v>16</v>
      </c>
      <c r="FR19" s="46">
        <f t="shared" si="39"/>
        <v>0.1111111111111111</v>
      </c>
      <c r="FS19" s="47" t="str">
        <f t="shared" si="143"/>
        <v>non significant</v>
      </c>
      <c r="FU19" s="45" t="s">
        <v>237</v>
      </c>
      <c r="FV19" s="45" t="s">
        <v>233</v>
      </c>
      <c r="FW19" s="46">
        <v>1.36931</v>
      </c>
      <c r="FX19" s="46">
        <v>0.1709</v>
      </c>
      <c r="FY19" s="47">
        <v>16</v>
      </c>
      <c r="FZ19" s="46">
        <f t="shared" si="41"/>
        <v>0.1111111111111111</v>
      </c>
      <c r="GA19" s="47" t="str">
        <f t="shared" si="144"/>
        <v>non significant</v>
      </c>
      <c r="GC19" s="45" t="s">
        <v>241</v>
      </c>
      <c r="GD19" s="45" t="s">
        <v>238</v>
      </c>
      <c r="GE19" s="46">
        <v>1.0408299999999999</v>
      </c>
      <c r="GF19" s="46">
        <v>0.29799999999999999</v>
      </c>
      <c r="GG19" s="47">
        <v>16</v>
      </c>
      <c r="GH19" s="46">
        <f t="shared" si="43"/>
        <v>0.1111111111111111</v>
      </c>
      <c r="GI19" s="47" t="str">
        <f t="shared" si="145"/>
        <v>non significant</v>
      </c>
      <c r="GK19" s="45" t="s">
        <v>230</v>
      </c>
      <c r="GL19" s="45" t="s">
        <v>237</v>
      </c>
      <c r="GM19" s="46">
        <v>-1.36931</v>
      </c>
      <c r="GN19" s="46">
        <v>0.1709</v>
      </c>
      <c r="GO19" s="47">
        <v>16</v>
      </c>
      <c r="GP19" s="46">
        <f t="shared" si="45"/>
        <v>0.1111111111111111</v>
      </c>
      <c r="GQ19" s="47" t="str">
        <f t="shared" si="146"/>
        <v>non significant</v>
      </c>
      <c r="GS19" s="45" t="s">
        <v>238</v>
      </c>
      <c r="GT19" s="45" t="s">
        <v>234</v>
      </c>
      <c r="GU19" s="46">
        <v>0.72057669999999996</v>
      </c>
      <c r="GV19" s="46">
        <v>0.47120000000000001</v>
      </c>
      <c r="GW19" s="47">
        <v>16</v>
      </c>
      <c r="GX19" s="46">
        <f t="shared" si="46"/>
        <v>0.1111111111111111</v>
      </c>
      <c r="GY19" s="47" t="str">
        <f t="shared" si="147"/>
        <v>non significant</v>
      </c>
      <c r="HA19" s="45" t="s">
        <v>233</v>
      </c>
      <c r="HB19" s="45" t="s">
        <v>234</v>
      </c>
      <c r="HC19" s="46">
        <v>0.82157999999999998</v>
      </c>
      <c r="HD19" s="46">
        <v>0.4113</v>
      </c>
      <c r="HE19" s="47">
        <v>16</v>
      </c>
      <c r="HF19" s="46">
        <f t="shared" si="48"/>
        <v>0.1111111111111111</v>
      </c>
      <c r="HG19" s="47" t="str">
        <f t="shared" si="148"/>
        <v>non significant</v>
      </c>
      <c r="HI19" s="45" t="s">
        <v>231</v>
      </c>
      <c r="HJ19" s="45" t="s">
        <v>239</v>
      </c>
      <c r="HK19" s="46">
        <v>-0.82157999999999998</v>
      </c>
      <c r="HL19" s="46">
        <v>0.4113</v>
      </c>
      <c r="HM19" s="47">
        <v>16</v>
      </c>
      <c r="HN19" s="46">
        <f t="shared" si="50"/>
        <v>0.1111111111111111</v>
      </c>
      <c r="HO19" s="47" t="str">
        <f t="shared" si="149"/>
        <v>non significant</v>
      </c>
      <c r="HQ19" s="45" t="s">
        <v>238</v>
      </c>
      <c r="HR19" s="45" t="s">
        <v>240</v>
      </c>
      <c r="HS19" s="46">
        <v>-1.0408299999999999</v>
      </c>
      <c r="HT19" s="46">
        <v>0.29799999999999999</v>
      </c>
      <c r="HU19" s="47">
        <v>16</v>
      </c>
      <c r="HV19" s="46">
        <f t="shared" si="52"/>
        <v>0.1111111111111111</v>
      </c>
      <c r="HW19" s="47" t="str">
        <f t="shared" si="150"/>
        <v>non significant</v>
      </c>
      <c r="HY19" s="45" t="s">
        <v>241</v>
      </c>
      <c r="HZ19" s="45" t="s">
        <v>238</v>
      </c>
      <c r="IA19" s="46">
        <v>0.88070000000000004</v>
      </c>
      <c r="IB19" s="46">
        <v>0.3785</v>
      </c>
      <c r="IC19" s="47">
        <v>16</v>
      </c>
      <c r="ID19" s="46">
        <f t="shared" si="54"/>
        <v>0.1111111111111111</v>
      </c>
      <c r="IE19" s="47" t="str">
        <f t="shared" si="151"/>
        <v>non significant</v>
      </c>
      <c r="IG19" s="45" t="s">
        <v>237</v>
      </c>
      <c r="IH19" s="45" t="s">
        <v>234</v>
      </c>
      <c r="II19" s="46">
        <v>1.20096</v>
      </c>
      <c r="IJ19" s="46">
        <v>0.2298</v>
      </c>
      <c r="IK19" s="47">
        <v>16</v>
      </c>
      <c r="IL19" s="46">
        <f t="shared" si="56"/>
        <v>0.1111111111111111</v>
      </c>
      <c r="IM19" s="47" t="str">
        <f t="shared" si="152"/>
        <v>non significant</v>
      </c>
      <c r="IO19" s="45" t="s">
        <v>241</v>
      </c>
      <c r="IP19" s="45" t="s">
        <v>240</v>
      </c>
      <c r="IQ19" s="46">
        <v>0.72058</v>
      </c>
      <c r="IR19" s="46">
        <v>0.47120000000000001</v>
      </c>
      <c r="IS19" s="47">
        <v>16</v>
      </c>
      <c r="IT19" s="46">
        <f t="shared" si="58"/>
        <v>0.1111111111111111</v>
      </c>
      <c r="IU19" s="47" t="str">
        <f t="shared" si="153"/>
        <v>non significant</v>
      </c>
      <c r="IW19" s="45" t="s">
        <v>234</v>
      </c>
      <c r="IX19" s="45" t="s">
        <v>232</v>
      </c>
      <c r="IY19" s="46">
        <v>1.20096</v>
      </c>
      <c r="IZ19" s="46">
        <v>0.2298</v>
      </c>
      <c r="JA19" s="47">
        <v>16</v>
      </c>
      <c r="JB19" s="46">
        <f t="shared" si="60"/>
        <v>0.1111111111111111</v>
      </c>
      <c r="JC19" s="47" t="str">
        <f t="shared" si="154"/>
        <v>non significant</v>
      </c>
      <c r="JE19" s="45" t="s">
        <v>230</v>
      </c>
      <c r="JF19" s="45" t="s">
        <v>237</v>
      </c>
      <c r="JG19" s="46">
        <v>-1.5518799999999999</v>
      </c>
      <c r="JH19" s="46">
        <v>0.1207</v>
      </c>
      <c r="JI19" s="47">
        <v>16</v>
      </c>
      <c r="JJ19" s="46">
        <f t="shared" si="62"/>
        <v>0.1111111111111111</v>
      </c>
      <c r="JK19" s="47" t="s">
        <v>364</v>
      </c>
      <c r="JM19" s="45" t="s">
        <v>241</v>
      </c>
      <c r="JN19" s="45" t="s">
        <v>239</v>
      </c>
      <c r="JO19" s="46">
        <v>1.52122</v>
      </c>
      <c r="JP19" s="46">
        <v>0.12820000000000001</v>
      </c>
      <c r="JQ19" s="47">
        <v>16</v>
      </c>
      <c r="JR19" s="46">
        <f t="shared" si="64"/>
        <v>0.1111111111111111</v>
      </c>
      <c r="JS19" s="47" t="str">
        <f t="shared" si="156"/>
        <v>non significant</v>
      </c>
      <c r="JU19" s="45" t="s">
        <v>237</v>
      </c>
      <c r="JV19" s="45" t="s">
        <v>234</v>
      </c>
      <c r="JW19" s="46">
        <v>1.20096</v>
      </c>
      <c r="JX19" s="46">
        <v>0.2298</v>
      </c>
      <c r="JY19" s="47">
        <v>16</v>
      </c>
      <c r="JZ19" s="46">
        <f t="shared" si="65"/>
        <v>0.1111111111111111</v>
      </c>
      <c r="KA19" s="47" t="str">
        <f t="shared" si="157"/>
        <v>non significant</v>
      </c>
      <c r="KC19" s="45" t="s">
        <v>231</v>
      </c>
      <c r="KD19" s="45" t="s">
        <v>238</v>
      </c>
      <c r="KE19" s="46">
        <v>-1.0041599999999999</v>
      </c>
      <c r="KF19" s="46">
        <v>0.31530000000000002</v>
      </c>
      <c r="KG19" s="47">
        <v>16</v>
      </c>
      <c r="KH19" s="46">
        <f t="shared" si="67"/>
        <v>0.1111111111111111</v>
      </c>
      <c r="KI19" s="47" t="str">
        <f t="shared" si="158"/>
        <v>non significant</v>
      </c>
      <c r="KK19" s="45" t="s">
        <v>233</v>
      </c>
      <c r="KL19" s="45" t="s">
        <v>234</v>
      </c>
      <c r="KM19" s="46">
        <v>-1.36931</v>
      </c>
      <c r="KN19" s="46">
        <v>0.1709</v>
      </c>
      <c r="KO19" s="47">
        <v>16</v>
      </c>
      <c r="KP19" s="46">
        <f t="shared" si="69"/>
        <v>0.1111111111111111</v>
      </c>
      <c r="KQ19" s="47" t="str">
        <f t="shared" si="159"/>
        <v>non significant</v>
      </c>
      <c r="KR19" s="45"/>
      <c r="KS19" s="45" t="s">
        <v>237</v>
      </c>
      <c r="KT19" s="45" t="s">
        <v>232</v>
      </c>
      <c r="KU19" s="46">
        <v>1.0408299999999999</v>
      </c>
      <c r="KV19" s="46">
        <v>0.29799999999999999</v>
      </c>
      <c r="KW19" s="47">
        <v>16</v>
      </c>
      <c r="KX19" s="46">
        <f t="shared" si="71"/>
        <v>0.1111111111111111</v>
      </c>
      <c r="KY19" s="47" t="str">
        <f t="shared" si="160"/>
        <v>non significant</v>
      </c>
      <c r="KZ19" s="45"/>
      <c r="LA19" s="45" t="s">
        <v>235</v>
      </c>
      <c r="LB19" s="45" t="s">
        <v>238</v>
      </c>
      <c r="LC19" s="46">
        <v>1.0041599999999999</v>
      </c>
      <c r="LD19" s="46">
        <v>0.31530000000000002</v>
      </c>
      <c r="LE19" s="47">
        <v>16</v>
      </c>
      <c r="LF19" s="46">
        <f t="shared" si="73"/>
        <v>0.1111111111111111</v>
      </c>
      <c r="LG19" s="47" t="str">
        <f t="shared" si="161"/>
        <v>non significant</v>
      </c>
      <c r="LH19" s="45"/>
      <c r="LI19" s="45" t="s">
        <v>235</v>
      </c>
      <c r="LJ19" s="45" t="s">
        <v>240</v>
      </c>
      <c r="LK19" s="46">
        <v>-1.1867300000000001</v>
      </c>
      <c r="LL19" s="46">
        <v>0.23530000000000001</v>
      </c>
      <c r="LM19" s="47">
        <v>16</v>
      </c>
      <c r="LN19" s="46">
        <f t="shared" si="75"/>
        <v>0.1111111111111111</v>
      </c>
      <c r="LO19" s="47" t="str">
        <f t="shared" si="162"/>
        <v>non significant</v>
      </c>
    </row>
    <row r="20" spans="1:327" ht="24">
      <c r="A20" s="45" t="s">
        <v>231</v>
      </c>
      <c r="B20" s="45" t="s">
        <v>238</v>
      </c>
      <c r="C20" s="46">
        <v>1.1867300000000001</v>
      </c>
      <c r="D20" s="46">
        <v>0.23530000000000001</v>
      </c>
      <c r="E20" s="46">
        <v>17</v>
      </c>
      <c r="F20" s="46">
        <f t="shared" si="0"/>
        <v>0.11805555555555555</v>
      </c>
      <c r="G20" s="47" t="str">
        <f t="shared" si="131"/>
        <v>non significant</v>
      </c>
      <c r="H20" s="47"/>
      <c r="I20" s="45" t="s">
        <v>233</v>
      </c>
      <c r="J20" s="45" t="s">
        <v>232</v>
      </c>
      <c r="K20" s="46">
        <v>1.1867300000000001</v>
      </c>
      <c r="L20" s="46">
        <v>0.23530000000000001</v>
      </c>
      <c r="M20" s="46">
        <v>17</v>
      </c>
      <c r="N20" s="46">
        <f t="shared" si="1"/>
        <v>0.11805555555555555</v>
      </c>
      <c r="O20" s="47" t="str">
        <f t="shared" si="2"/>
        <v>non significant</v>
      </c>
      <c r="P20" s="47"/>
      <c r="Q20" s="45" t="s">
        <v>231</v>
      </c>
      <c r="R20" s="45" t="s">
        <v>240</v>
      </c>
      <c r="S20" s="46">
        <v>-1.1867300000000001</v>
      </c>
      <c r="T20" s="46">
        <v>0.23530000000000001</v>
      </c>
      <c r="U20" s="46">
        <v>17</v>
      </c>
      <c r="V20" s="46">
        <f t="shared" si="3"/>
        <v>0.11805555555555555</v>
      </c>
      <c r="W20" s="47" t="str">
        <f t="shared" si="4"/>
        <v>non significant</v>
      </c>
      <c r="X20" s="46"/>
      <c r="Y20" s="45" t="s">
        <v>233</v>
      </c>
      <c r="Z20" s="45" t="s">
        <v>236</v>
      </c>
      <c r="AA20" s="46">
        <v>-1.0041599999999999</v>
      </c>
      <c r="AB20" s="46">
        <v>0.31530000000000002</v>
      </c>
      <c r="AC20" s="46">
        <v>17</v>
      </c>
      <c r="AD20" s="46">
        <f t="shared" si="5"/>
        <v>0.11805555555555555</v>
      </c>
      <c r="AE20" s="47" t="str">
        <f t="shared" si="6"/>
        <v>non significant</v>
      </c>
      <c r="AF20" s="47"/>
      <c r="AG20" s="45" t="s">
        <v>231</v>
      </c>
      <c r="AH20" s="45" t="s">
        <v>241</v>
      </c>
      <c r="AI20" s="46">
        <v>-1.0041599999999999</v>
      </c>
      <c r="AJ20" s="46">
        <v>0.31530000000000002</v>
      </c>
      <c r="AK20" s="46">
        <v>17</v>
      </c>
      <c r="AL20" s="46">
        <f t="shared" si="7"/>
        <v>0.11805555555555555</v>
      </c>
      <c r="AM20" s="47" t="str">
        <f t="shared" si="8"/>
        <v>non significant</v>
      </c>
      <c r="AN20" s="46"/>
      <c r="AO20" s="45" t="s">
        <v>237</v>
      </c>
      <c r="AP20" s="45" t="s">
        <v>234</v>
      </c>
      <c r="AQ20" s="46">
        <v>0.88070000000000004</v>
      </c>
      <c r="AR20" s="46">
        <v>0.3785</v>
      </c>
      <c r="AS20" s="46">
        <v>17</v>
      </c>
      <c r="AT20" s="46">
        <f t="shared" si="9"/>
        <v>0.11805555555555555</v>
      </c>
      <c r="AU20" s="47" t="str">
        <f t="shared" si="10"/>
        <v>non significant</v>
      </c>
      <c r="AV20" s="46"/>
      <c r="AW20" s="45" t="s">
        <v>240</v>
      </c>
      <c r="AX20" s="45" t="s">
        <v>239</v>
      </c>
      <c r="AY20" s="46">
        <v>1.3610899999999999</v>
      </c>
      <c r="AZ20" s="46">
        <v>0.17349999999999999</v>
      </c>
      <c r="BA20" s="46">
        <v>17</v>
      </c>
      <c r="BB20" s="46">
        <f t="shared" si="11"/>
        <v>0.11805555555555555</v>
      </c>
      <c r="BC20" s="47" t="str">
        <f t="shared" si="12"/>
        <v>non significant</v>
      </c>
      <c r="BD20" s="46"/>
      <c r="BE20" s="45" t="s">
        <v>234</v>
      </c>
      <c r="BF20" s="45" t="s">
        <v>232</v>
      </c>
      <c r="BG20" s="46">
        <v>-1.0408299999999999</v>
      </c>
      <c r="BH20" s="46">
        <v>0.29799999999999999</v>
      </c>
      <c r="BI20" s="46">
        <v>17</v>
      </c>
      <c r="BJ20" s="46">
        <f t="shared" si="13"/>
        <v>0.11805555555555555</v>
      </c>
      <c r="BK20" s="47" t="str">
        <f t="shared" si="14"/>
        <v>non significant</v>
      </c>
      <c r="BL20" s="46"/>
      <c r="BM20" s="45" t="s">
        <v>235</v>
      </c>
      <c r="BN20" s="45" t="s">
        <v>240</v>
      </c>
      <c r="BO20" s="46">
        <v>1.36931</v>
      </c>
      <c r="BP20" s="46">
        <v>0.1709</v>
      </c>
      <c r="BQ20" s="46">
        <v>17</v>
      </c>
      <c r="BR20" s="46">
        <f t="shared" si="15"/>
        <v>0.11805555555555555</v>
      </c>
      <c r="BS20" s="47" t="str">
        <f t="shared" si="16"/>
        <v>non significant</v>
      </c>
      <c r="BT20" s="47"/>
      <c r="BU20" s="45" t="s">
        <v>241</v>
      </c>
      <c r="BV20" s="45" t="s">
        <v>240</v>
      </c>
      <c r="BW20" s="46">
        <v>0.88070000000000004</v>
      </c>
      <c r="BX20" s="46">
        <v>0.3785</v>
      </c>
      <c r="BY20" s="46">
        <v>17</v>
      </c>
      <c r="BZ20" s="46">
        <f t="shared" si="17"/>
        <v>0.11805555555555555</v>
      </c>
      <c r="CA20" s="47" t="str">
        <f t="shared" si="18"/>
        <v>non significant</v>
      </c>
      <c r="CB20" s="47"/>
      <c r="CC20" s="45" t="s">
        <v>235</v>
      </c>
      <c r="CD20" s="45" t="s">
        <v>240</v>
      </c>
      <c r="CE20" s="46">
        <v>1.0041599999999999</v>
      </c>
      <c r="CF20" s="46">
        <v>0.31530000000000002</v>
      </c>
      <c r="CG20" s="46">
        <v>17</v>
      </c>
      <c r="CH20" s="46">
        <f t="shared" si="19"/>
        <v>0.11805555555555555</v>
      </c>
      <c r="CI20" s="47" t="str">
        <f t="shared" si="132"/>
        <v>non significant</v>
      </c>
      <c r="CJ20" s="46"/>
      <c r="CK20" s="45" t="s">
        <v>230</v>
      </c>
      <c r="CL20" s="45" t="s">
        <v>236</v>
      </c>
      <c r="CM20" s="46">
        <v>-0.82157999999999998</v>
      </c>
      <c r="CN20" s="46">
        <v>0.4113</v>
      </c>
      <c r="CO20" s="46">
        <v>17</v>
      </c>
      <c r="CP20" s="46">
        <f t="shared" si="21"/>
        <v>0.11805555555555555</v>
      </c>
      <c r="CQ20" s="47" t="str">
        <f t="shared" si="133"/>
        <v>non significant</v>
      </c>
      <c r="CR20" s="46"/>
      <c r="CS20" s="45" t="s">
        <v>241</v>
      </c>
      <c r="CT20" s="45" t="s">
        <v>235</v>
      </c>
      <c r="CU20" s="46">
        <v>0.63900999999999997</v>
      </c>
      <c r="CV20" s="46">
        <v>0.52280000000000004</v>
      </c>
      <c r="CW20" s="46">
        <v>17</v>
      </c>
      <c r="CX20" s="46">
        <f t="shared" si="23"/>
        <v>0.11805555555555555</v>
      </c>
      <c r="CY20" s="47" t="str">
        <f t="shared" si="134"/>
        <v>non significant</v>
      </c>
      <c r="CZ20" s="46"/>
      <c r="DA20" s="45" t="s">
        <v>230</v>
      </c>
      <c r="DB20" s="45" t="s">
        <v>237</v>
      </c>
      <c r="DC20" s="46">
        <v>-1.36931</v>
      </c>
      <c r="DD20" s="46">
        <v>0.1709</v>
      </c>
      <c r="DE20" s="46">
        <v>17</v>
      </c>
      <c r="DF20" s="46">
        <f t="shared" si="25"/>
        <v>0.11805555555555555</v>
      </c>
      <c r="DG20" s="47" t="str">
        <f t="shared" si="135"/>
        <v>non significant</v>
      </c>
      <c r="DH20" s="46"/>
      <c r="DI20" s="45" t="s">
        <v>240</v>
      </c>
      <c r="DJ20" s="45" t="s">
        <v>239</v>
      </c>
      <c r="DK20" s="46">
        <v>1.3610899999999999</v>
      </c>
      <c r="DL20" s="46">
        <v>0.17349999999999999</v>
      </c>
      <c r="DM20" s="46">
        <v>17</v>
      </c>
      <c r="DN20" s="46">
        <f t="shared" si="26"/>
        <v>0.11805555555555555</v>
      </c>
      <c r="DO20" s="47" t="str">
        <f t="shared" si="136"/>
        <v>non significant</v>
      </c>
      <c r="DP20" s="46"/>
      <c r="DQ20" s="45" t="s">
        <v>241</v>
      </c>
      <c r="DR20" s="45" t="s">
        <v>238</v>
      </c>
      <c r="DS20" s="46">
        <v>1.0408299999999999</v>
      </c>
      <c r="DT20" s="46">
        <v>0.29799999999999999</v>
      </c>
      <c r="DU20" s="46">
        <v>17</v>
      </c>
      <c r="DV20" s="46">
        <f t="shared" si="27"/>
        <v>0.11805555555555555</v>
      </c>
      <c r="DW20" s="47" t="str">
        <f t="shared" si="137"/>
        <v>non significant</v>
      </c>
      <c r="DX20" s="46"/>
      <c r="DY20" s="45" t="s">
        <v>233</v>
      </c>
      <c r="DZ20" s="45" t="s">
        <v>232</v>
      </c>
      <c r="EA20" s="46">
        <v>1.0041599999999999</v>
      </c>
      <c r="EB20" s="46">
        <v>0.31530000000000002</v>
      </c>
      <c r="EC20" s="46">
        <v>17</v>
      </c>
      <c r="ED20" s="46">
        <f t="shared" si="29"/>
        <v>0.11805555555555555</v>
      </c>
      <c r="EE20" s="47" t="str">
        <f t="shared" si="138"/>
        <v>non significant</v>
      </c>
      <c r="EF20" s="47"/>
      <c r="EG20" s="45" t="s">
        <v>237</v>
      </c>
      <c r="EH20" s="45" t="s">
        <v>234</v>
      </c>
      <c r="EI20" s="46">
        <v>1.3610899999999999</v>
      </c>
      <c r="EJ20" s="46">
        <v>0.17349999999999999</v>
      </c>
      <c r="EK20" s="46">
        <v>17</v>
      </c>
      <c r="EL20" s="46">
        <f t="shared" si="31"/>
        <v>0.11805555555555555</v>
      </c>
      <c r="EM20" s="47" t="str">
        <f t="shared" si="139"/>
        <v>non significant</v>
      </c>
      <c r="EN20" s="46"/>
      <c r="EO20" s="45" t="s">
        <v>230</v>
      </c>
      <c r="EP20" s="45" t="s">
        <v>237</v>
      </c>
      <c r="EQ20" s="46">
        <v>1.36931</v>
      </c>
      <c r="ER20" s="46">
        <v>0.1709</v>
      </c>
      <c r="ES20" s="46">
        <v>17</v>
      </c>
      <c r="ET20" s="46">
        <f t="shared" si="33"/>
        <v>0.11805555555555555</v>
      </c>
      <c r="EU20" s="47" t="str">
        <f t="shared" si="140"/>
        <v>non significant</v>
      </c>
      <c r="EV20" s="47"/>
      <c r="EW20" s="45" t="s">
        <v>240</v>
      </c>
      <c r="EX20" s="45" t="s">
        <v>239</v>
      </c>
      <c r="EY20" s="46">
        <v>1.3610899999999999</v>
      </c>
      <c r="EZ20" s="46">
        <v>0.17349999999999999</v>
      </c>
      <c r="FA20" s="46">
        <v>17</v>
      </c>
      <c r="FB20" s="46">
        <f t="shared" si="35"/>
        <v>0.11805555555555555</v>
      </c>
      <c r="FC20" s="47" t="str">
        <f t="shared" si="141"/>
        <v>non significant</v>
      </c>
      <c r="FD20" s="46"/>
      <c r="FE20" s="45" t="s">
        <v>241</v>
      </c>
      <c r="FF20" s="45" t="s">
        <v>240</v>
      </c>
      <c r="FG20" s="46">
        <v>-0.88070000000000004</v>
      </c>
      <c r="FH20" s="46">
        <v>0.3785</v>
      </c>
      <c r="FI20" s="46">
        <v>17</v>
      </c>
      <c r="FJ20" s="46">
        <f t="shared" si="37"/>
        <v>0.11805555555555555</v>
      </c>
      <c r="FK20" s="47" t="str">
        <f t="shared" si="142"/>
        <v>non significant</v>
      </c>
      <c r="FL20" s="46"/>
      <c r="FM20" s="45" t="s">
        <v>237</v>
      </c>
      <c r="FN20" s="45" t="s">
        <v>233</v>
      </c>
      <c r="FO20" s="46">
        <v>1.5518799999999999</v>
      </c>
      <c r="FP20" s="46">
        <v>0.1207</v>
      </c>
      <c r="FQ20" s="46">
        <v>17</v>
      </c>
      <c r="FR20" s="46">
        <f t="shared" si="39"/>
        <v>0.11805555555555555</v>
      </c>
      <c r="FS20" s="47" t="str">
        <f t="shared" si="143"/>
        <v>non significant</v>
      </c>
      <c r="FT20" s="47"/>
      <c r="FU20" s="45" t="s">
        <v>238</v>
      </c>
      <c r="FV20" s="45" t="s">
        <v>240</v>
      </c>
      <c r="FW20" s="46">
        <v>-1.3610899999999999</v>
      </c>
      <c r="FX20" s="46">
        <v>0.17349999999999999</v>
      </c>
      <c r="FY20" s="46">
        <v>17</v>
      </c>
      <c r="FZ20" s="46">
        <f t="shared" si="41"/>
        <v>0.11805555555555555</v>
      </c>
      <c r="GA20" s="47" t="str">
        <f t="shared" si="144"/>
        <v>non significant</v>
      </c>
      <c r="GB20" s="46"/>
      <c r="GC20" s="45" t="s">
        <v>233</v>
      </c>
      <c r="GD20" s="45" t="s">
        <v>236</v>
      </c>
      <c r="GE20" s="46">
        <v>-1.0041599999999999</v>
      </c>
      <c r="GF20" s="46">
        <v>0.31530000000000002</v>
      </c>
      <c r="GG20" s="46">
        <v>17</v>
      </c>
      <c r="GH20" s="46">
        <f t="shared" si="43"/>
        <v>0.11805555555555555</v>
      </c>
      <c r="GI20" s="47" t="str">
        <f t="shared" si="145"/>
        <v>non significant</v>
      </c>
      <c r="GJ20" s="47"/>
      <c r="GK20" s="45" t="s">
        <v>237</v>
      </c>
      <c r="GL20" s="45" t="s">
        <v>234</v>
      </c>
      <c r="GM20" s="46">
        <v>1.3610899999999999</v>
      </c>
      <c r="GN20" s="46">
        <v>0.17349999999999999</v>
      </c>
      <c r="GO20" s="46">
        <v>17</v>
      </c>
      <c r="GP20" s="46">
        <f t="shared" si="45"/>
        <v>0.11805555555555555</v>
      </c>
      <c r="GQ20" s="47" t="str">
        <f t="shared" si="146"/>
        <v>non significant</v>
      </c>
      <c r="GR20" s="46"/>
      <c r="GS20" s="45" t="s">
        <v>231</v>
      </c>
      <c r="GT20" s="45" t="s">
        <v>241</v>
      </c>
      <c r="GU20" s="46">
        <v>0.63900999999999997</v>
      </c>
      <c r="GV20" s="46">
        <v>0.52280000000000004</v>
      </c>
      <c r="GW20" s="46">
        <v>17</v>
      </c>
      <c r="GX20" s="46">
        <f t="shared" si="46"/>
        <v>0.11805555555555555</v>
      </c>
      <c r="GY20" s="47" t="str">
        <f t="shared" si="147"/>
        <v>non significant</v>
      </c>
      <c r="GZ20" s="46"/>
      <c r="HA20" s="45" t="s">
        <v>238</v>
      </c>
      <c r="HB20" s="45" t="s">
        <v>234</v>
      </c>
      <c r="HC20" s="46">
        <v>-0.72057700000000002</v>
      </c>
      <c r="HD20" s="46">
        <v>0.47120000000000001</v>
      </c>
      <c r="HE20" s="46">
        <v>17</v>
      </c>
      <c r="HF20" s="46">
        <f t="shared" si="48"/>
        <v>0.11805555555555555</v>
      </c>
      <c r="HG20" s="47" t="str">
        <f t="shared" si="148"/>
        <v>non significant</v>
      </c>
      <c r="HH20" s="46"/>
      <c r="HI20" s="45" t="s">
        <v>231</v>
      </c>
      <c r="HJ20" s="45" t="s">
        <v>238</v>
      </c>
      <c r="HK20" s="46">
        <v>-0.82157999999999998</v>
      </c>
      <c r="HL20" s="46">
        <v>0.4113</v>
      </c>
      <c r="HM20" s="46">
        <v>17</v>
      </c>
      <c r="HN20" s="46">
        <f t="shared" si="50"/>
        <v>0.11805555555555555</v>
      </c>
      <c r="HO20" s="47" t="str">
        <f t="shared" si="149"/>
        <v>non significant</v>
      </c>
      <c r="HP20" s="46"/>
      <c r="HQ20" s="45" t="s">
        <v>231</v>
      </c>
      <c r="HR20" s="45" t="s">
        <v>239</v>
      </c>
      <c r="HS20" s="46">
        <v>-1.0041599999999999</v>
      </c>
      <c r="HT20" s="46">
        <v>0.31530000000000002</v>
      </c>
      <c r="HU20" s="46">
        <v>17</v>
      </c>
      <c r="HV20" s="46">
        <f t="shared" si="52"/>
        <v>0.11805555555555555</v>
      </c>
      <c r="HW20" s="47" t="str">
        <f t="shared" si="150"/>
        <v>non significant</v>
      </c>
      <c r="HX20" s="46"/>
      <c r="HY20" s="45" t="s">
        <v>234</v>
      </c>
      <c r="HZ20" s="45" t="s">
        <v>236</v>
      </c>
      <c r="IA20" s="46">
        <v>0.88070000000000004</v>
      </c>
      <c r="IB20" s="46">
        <v>0.3785</v>
      </c>
      <c r="IC20" s="46">
        <v>17</v>
      </c>
      <c r="ID20" s="46">
        <f t="shared" si="54"/>
        <v>0.11805555555555555</v>
      </c>
      <c r="IE20" s="47" t="str">
        <f t="shared" si="151"/>
        <v>non significant</v>
      </c>
      <c r="IF20" s="46"/>
      <c r="IG20" s="45" t="s">
        <v>234</v>
      </c>
      <c r="IH20" s="45" t="s">
        <v>236</v>
      </c>
      <c r="II20" s="46">
        <v>-1.20096</v>
      </c>
      <c r="IJ20" s="46">
        <v>0.2298</v>
      </c>
      <c r="IK20" s="46">
        <v>17</v>
      </c>
      <c r="IL20" s="46">
        <f t="shared" si="56"/>
        <v>0.11805555555555555</v>
      </c>
      <c r="IM20" s="47" t="str">
        <f t="shared" si="152"/>
        <v>non significant</v>
      </c>
      <c r="IN20" s="46"/>
      <c r="IO20" s="45" t="s">
        <v>239</v>
      </c>
      <c r="IP20" s="45" t="s">
        <v>232</v>
      </c>
      <c r="IQ20" s="46">
        <v>0.72057669999999996</v>
      </c>
      <c r="IR20" s="46">
        <v>0.47120000000000001</v>
      </c>
      <c r="IS20" s="46">
        <v>17</v>
      </c>
      <c r="IT20" s="46">
        <f t="shared" si="58"/>
        <v>0.11805555555555555</v>
      </c>
      <c r="IU20" s="47" t="str">
        <f t="shared" si="153"/>
        <v>non significant</v>
      </c>
      <c r="IV20" s="46"/>
      <c r="IW20" s="45" t="s">
        <v>235</v>
      </c>
      <c r="IX20" s="45" t="s">
        <v>240</v>
      </c>
      <c r="IY20" s="46">
        <v>1.1867300000000001</v>
      </c>
      <c r="IZ20" s="46">
        <v>0.23530000000000001</v>
      </c>
      <c r="JA20" s="46">
        <v>17</v>
      </c>
      <c r="JB20" s="46">
        <f t="shared" si="60"/>
        <v>0.11805555555555555</v>
      </c>
      <c r="JC20" s="47" t="str">
        <f t="shared" si="154"/>
        <v>non significant</v>
      </c>
      <c r="JD20" s="46"/>
      <c r="JE20" s="45" t="s">
        <v>238</v>
      </c>
      <c r="JF20" s="45" t="s">
        <v>240</v>
      </c>
      <c r="JG20" s="46">
        <v>-1.52122</v>
      </c>
      <c r="JH20" s="46">
        <v>0.12820000000000001</v>
      </c>
      <c r="JI20" s="46">
        <v>17</v>
      </c>
      <c r="JJ20" s="46">
        <f t="shared" si="62"/>
        <v>0.11805555555555555</v>
      </c>
      <c r="JK20" s="47" t="s">
        <v>364</v>
      </c>
      <c r="JL20" s="46"/>
      <c r="JM20" s="45" t="s">
        <v>237</v>
      </c>
      <c r="JN20" s="45" t="s">
        <v>234</v>
      </c>
      <c r="JO20" s="46">
        <v>1.52122</v>
      </c>
      <c r="JP20" s="46">
        <v>0.12820000000000001</v>
      </c>
      <c r="JQ20" s="46">
        <v>17</v>
      </c>
      <c r="JR20" s="46">
        <f t="shared" si="64"/>
        <v>0.11805555555555555</v>
      </c>
      <c r="JS20" s="47" t="str">
        <f t="shared" si="156"/>
        <v>non significant</v>
      </c>
      <c r="JT20" s="46"/>
      <c r="JU20" s="45" t="s">
        <v>237</v>
      </c>
      <c r="JV20" s="45" t="s">
        <v>233</v>
      </c>
      <c r="JW20" s="46">
        <v>-1.1867300000000001</v>
      </c>
      <c r="JX20" s="46">
        <v>0.23530000000000001</v>
      </c>
      <c r="JY20" s="46">
        <v>17</v>
      </c>
      <c r="JZ20" s="46">
        <f t="shared" si="65"/>
        <v>0.11805555555555555</v>
      </c>
      <c r="KA20" s="47" t="str">
        <f t="shared" si="157"/>
        <v>non significant</v>
      </c>
      <c r="KB20" s="46"/>
      <c r="KC20" s="45" t="s">
        <v>231</v>
      </c>
      <c r="KD20" s="45" t="s">
        <v>241</v>
      </c>
      <c r="KE20" s="46">
        <v>-1.0041599999999999</v>
      </c>
      <c r="KF20" s="46">
        <v>0.31530000000000002</v>
      </c>
      <c r="KG20" s="46">
        <v>17</v>
      </c>
      <c r="KH20" s="46">
        <f t="shared" si="67"/>
        <v>0.11805555555555555</v>
      </c>
      <c r="KI20" s="47" t="str">
        <f t="shared" si="158"/>
        <v>non significant</v>
      </c>
      <c r="KJ20" s="46"/>
      <c r="KK20" s="45" t="s">
        <v>237</v>
      </c>
      <c r="KL20" s="45" t="s">
        <v>234</v>
      </c>
      <c r="KM20" s="46">
        <v>1.3610899999999999</v>
      </c>
      <c r="KN20" s="46">
        <v>0.17349999999999999</v>
      </c>
      <c r="KO20" s="46">
        <v>17</v>
      </c>
      <c r="KP20" s="46">
        <f t="shared" si="69"/>
        <v>0.11805555555555555</v>
      </c>
      <c r="KQ20" s="47" t="str">
        <f t="shared" si="159"/>
        <v>non significant</v>
      </c>
      <c r="KR20" s="45"/>
      <c r="KS20" s="45" t="s">
        <v>237</v>
      </c>
      <c r="KT20" s="45" t="s">
        <v>234</v>
      </c>
      <c r="KU20" s="46">
        <v>-1.0408299999999999</v>
      </c>
      <c r="KV20" s="46">
        <v>0.29799999999999999</v>
      </c>
      <c r="KW20" s="46">
        <v>17</v>
      </c>
      <c r="KX20" s="46">
        <f t="shared" si="71"/>
        <v>0.11805555555555555</v>
      </c>
      <c r="KY20" s="47" t="str">
        <f t="shared" si="160"/>
        <v>non significant</v>
      </c>
      <c r="KZ20" s="45"/>
      <c r="LA20" s="45" t="s">
        <v>237</v>
      </c>
      <c r="LB20" s="45" t="s">
        <v>234</v>
      </c>
      <c r="LC20" s="46">
        <v>-0.88070000000000004</v>
      </c>
      <c r="LD20" s="46">
        <v>0.3785</v>
      </c>
      <c r="LE20" s="46">
        <v>17</v>
      </c>
      <c r="LF20" s="46">
        <f t="shared" si="73"/>
        <v>0.11805555555555555</v>
      </c>
      <c r="LG20" s="47" t="str">
        <f t="shared" si="161"/>
        <v>non significant</v>
      </c>
      <c r="LH20" s="45"/>
      <c r="LI20" s="45" t="s">
        <v>230</v>
      </c>
      <c r="LJ20" s="45" t="s">
        <v>233</v>
      </c>
      <c r="LK20" s="46">
        <v>-1.04447</v>
      </c>
      <c r="LL20" s="46">
        <v>0.29630000000000001</v>
      </c>
      <c r="LM20" s="46">
        <v>17</v>
      </c>
      <c r="LN20" s="46">
        <f t="shared" si="75"/>
        <v>0.11805555555555555</v>
      </c>
      <c r="LO20" s="47" t="str">
        <f t="shared" si="162"/>
        <v>non significant</v>
      </c>
    </row>
    <row r="21" spans="1:327" ht="24">
      <c r="A21" s="45" t="s">
        <v>235</v>
      </c>
      <c r="B21" s="45" t="s">
        <v>240</v>
      </c>
      <c r="C21" s="46">
        <v>1.1867300000000001</v>
      </c>
      <c r="D21" s="46">
        <v>0.23530000000000001</v>
      </c>
      <c r="E21" s="47">
        <v>18</v>
      </c>
      <c r="F21" s="46">
        <f t="shared" si="0"/>
        <v>0.125</v>
      </c>
      <c r="G21" s="47" t="str">
        <f t="shared" si="131"/>
        <v>non significant</v>
      </c>
      <c r="H21" s="47"/>
      <c r="I21" s="45" t="s">
        <v>238</v>
      </c>
      <c r="J21" s="45" t="s">
        <v>240</v>
      </c>
      <c r="K21" s="46">
        <v>-1.0408299999999999</v>
      </c>
      <c r="L21" s="46">
        <v>0.29799999999999999</v>
      </c>
      <c r="M21" s="47">
        <v>18</v>
      </c>
      <c r="N21" s="46">
        <f t="shared" si="1"/>
        <v>0.125</v>
      </c>
      <c r="O21" s="47" t="str">
        <f t="shared" si="2"/>
        <v>non significant</v>
      </c>
      <c r="P21" s="47"/>
      <c r="Q21" s="45" t="s">
        <v>235</v>
      </c>
      <c r="R21" s="45" t="s">
        <v>240</v>
      </c>
      <c r="S21" s="46">
        <v>-1.1867300000000001</v>
      </c>
      <c r="T21" s="46">
        <v>0.23530000000000001</v>
      </c>
      <c r="U21" s="47">
        <v>18</v>
      </c>
      <c r="V21" s="46">
        <f t="shared" si="3"/>
        <v>0.125</v>
      </c>
      <c r="W21" s="47" t="str">
        <f t="shared" si="4"/>
        <v>non significant</v>
      </c>
      <c r="X21" s="47"/>
      <c r="Y21" s="45" t="s">
        <v>233</v>
      </c>
      <c r="Z21" s="45" t="s">
        <v>234</v>
      </c>
      <c r="AA21" s="46">
        <v>-1.0041599999999999</v>
      </c>
      <c r="AB21" s="46">
        <v>0.31530000000000002</v>
      </c>
      <c r="AC21" s="47">
        <v>18</v>
      </c>
      <c r="AD21" s="46">
        <f t="shared" si="5"/>
        <v>0.125</v>
      </c>
      <c r="AE21" s="47" t="str">
        <f t="shared" si="6"/>
        <v>non significant</v>
      </c>
      <c r="AF21" s="47"/>
      <c r="AG21" s="45" t="s">
        <v>230</v>
      </c>
      <c r="AH21" s="45" t="s">
        <v>237</v>
      </c>
      <c r="AI21" s="46">
        <v>-1.0041599999999999</v>
      </c>
      <c r="AJ21" s="46">
        <v>0.31530000000000002</v>
      </c>
      <c r="AK21" s="47">
        <v>18</v>
      </c>
      <c r="AL21" s="46">
        <f t="shared" si="7"/>
        <v>0.125</v>
      </c>
      <c r="AM21" s="47" t="str">
        <f t="shared" si="8"/>
        <v>non significant</v>
      </c>
      <c r="AN21" s="46"/>
      <c r="AO21" s="45" t="s">
        <v>231</v>
      </c>
      <c r="AP21" s="45" t="s">
        <v>235</v>
      </c>
      <c r="AQ21" s="46">
        <v>-0.83557000000000003</v>
      </c>
      <c r="AR21" s="46">
        <v>0.40339999999999998</v>
      </c>
      <c r="AS21" s="47">
        <v>18</v>
      </c>
      <c r="AT21" s="46">
        <f t="shared" si="9"/>
        <v>0.125</v>
      </c>
      <c r="AU21" s="47" t="str">
        <f t="shared" si="10"/>
        <v>non significant</v>
      </c>
      <c r="AV21" s="46"/>
      <c r="AW21" s="45" t="s">
        <v>234</v>
      </c>
      <c r="AX21" s="45" t="s">
        <v>236</v>
      </c>
      <c r="AY21" s="46">
        <v>-1.3610899999999999</v>
      </c>
      <c r="AZ21" s="46">
        <v>0.17349999999999999</v>
      </c>
      <c r="BA21" s="47">
        <v>18</v>
      </c>
      <c r="BB21" s="46">
        <f t="shared" si="11"/>
        <v>0.125</v>
      </c>
      <c r="BC21" s="47" t="str">
        <f t="shared" si="12"/>
        <v>non significant</v>
      </c>
      <c r="BD21" s="46"/>
      <c r="BE21" s="45" t="s">
        <v>235</v>
      </c>
      <c r="BF21" s="45" t="s">
        <v>240</v>
      </c>
      <c r="BG21" s="46">
        <v>-1.0041599999999999</v>
      </c>
      <c r="BH21" s="46">
        <v>0.31530000000000002</v>
      </c>
      <c r="BI21" s="47">
        <v>18</v>
      </c>
      <c r="BJ21" s="46">
        <f t="shared" si="13"/>
        <v>0.125</v>
      </c>
      <c r="BK21" s="47" t="str">
        <f t="shared" si="14"/>
        <v>non significant</v>
      </c>
      <c r="BL21" s="46"/>
      <c r="BM21" s="45" t="s">
        <v>237</v>
      </c>
      <c r="BN21" s="45" t="s">
        <v>232</v>
      </c>
      <c r="BO21" s="46">
        <v>1.3610899999999999</v>
      </c>
      <c r="BP21" s="46">
        <v>0.17349999999999999</v>
      </c>
      <c r="BQ21" s="47">
        <v>18</v>
      </c>
      <c r="BR21" s="46">
        <f t="shared" si="15"/>
        <v>0.125</v>
      </c>
      <c r="BS21" s="47" t="str">
        <f t="shared" si="16"/>
        <v>non significant</v>
      </c>
      <c r="BT21" s="46"/>
      <c r="BU21" s="45" t="s">
        <v>230</v>
      </c>
      <c r="BV21" s="45" t="s">
        <v>233</v>
      </c>
      <c r="BW21" s="46">
        <v>0.83557000000000003</v>
      </c>
      <c r="BX21" s="46">
        <v>0.40339999999999998</v>
      </c>
      <c r="BY21" s="47">
        <v>18</v>
      </c>
      <c r="BZ21" s="46">
        <f t="shared" si="17"/>
        <v>0.125</v>
      </c>
      <c r="CA21" s="47" t="str">
        <f t="shared" si="18"/>
        <v>non significant</v>
      </c>
      <c r="CB21" s="47"/>
      <c r="CC21" s="45" t="s">
        <v>241</v>
      </c>
      <c r="CD21" s="45" t="s">
        <v>240</v>
      </c>
      <c r="CE21" s="46">
        <v>-0.88070000000000004</v>
      </c>
      <c r="CF21" s="46">
        <v>0.3785</v>
      </c>
      <c r="CG21" s="47">
        <v>18</v>
      </c>
      <c r="CH21" s="46">
        <f t="shared" si="19"/>
        <v>0.125</v>
      </c>
      <c r="CI21" s="47" t="str">
        <f t="shared" si="132"/>
        <v>non significant</v>
      </c>
      <c r="CJ21" s="46"/>
      <c r="CK21" s="45" t="s">
        <v>238</v>
      </c>
      <c r="CL21" s="45" t="s">
        <v>240</v>
      </c>
      <c r="CM21" s="46">
        <v>0.72058</v>
      </c>
      <c r="CN21" s="46">
        <v>0.47120000000000001</v>
      </c>
      <c r="CO21" s="47">
        <v>18</v>
      </c>
      <c r="CP21" s="46">
        <f t="shared" si="21"/>
        <v>0.125</v>
      </c>
      <c r="CQ21" s="47" t="str">
        <f t="shared" si="133"/>
        <v>non significant</v>
      </c>
      <c r="CR21" s="46"/>
      <c r="CS21" s="45" t="s">
        <v>230</v>
      </c>
      <c r="CT21" s="45" t="s">
        <v>233</v>
      </c>
      <c r="CU21" s="46">
        <v>-0.62668000000000001</v>
      </c>
      <c r="CV21" s="46">
        <v>0.53090000000000004</v>
      </c>
      <c r="CW21" s="47">
        <v>18</v>
      </c>
      <c r="CX21" s="46">
        <f t="shared" si="23"/>
        <v>0.125</v>
      </c>
      <c r="CY21" s="47" t="str">
        <f t="shared" si="134"/>
        <v>non significant</v>
      </c>
      <c r="CZ21" s="46"/>
      <c r="DA21" s="45" t="s">
        <v>241</v>
      </c>
      <c r="DB21" s="45" t="s">
        <v>239</v>
      </c>
      <c r="DC21" s="46">
        <v>1.3610899999999999</v>
      </c>
      <c r="DD21" s="46">
        <v>0.17349999999999999</v>
      </c>
      <c r="DE21" s="47">
        <v>18</v>
      </c>
      <c r="DF21" s="46">
        <f t="shared" si="25"/>
        <v>0.125</v>
      </c>
      <c r="DG21" s="47" t="str">
        <f t="shared" si="135"/>
        <v>non significant</v>
      </c>
      <c r="DH21" s="46"/>
      <c r="DI21" s="45" t="s">
        <v>241</v>
      </c>
      <c r="DJ21" s="45" t="s">
        <v>239</v>
      </c>
      <c r="DK21" s="46">
        <v>1.20096</v>
      </c>
      <c r="DL21" s="46">
        <v>0.2298</v>
      </c>
      <c r="DM21" s="47">
        <v>18</v>
      </c>
      <c r="DN21" s="46">
        <f t="shared" si="26"/>
        <v>0.125</v>
      </c>
      <c r="DO21" s="47" t="str">
        <f t="shared" si="136"/>
        <v>non significant</v>
      </c>
      <c r="DP21" s="46"/>
      <c r="DQ21" s="45" t="s">
        <v>240</v>
      </c>
      <c r="DR21" s="45" t="s">
        <v>239</v>
      </c>
      <c r="DS21" s="46">
        <v>0.88070000000000004</v>
      </c>
      <c r="DT21" s="46">
        <v>0.3785</v>
      </c>
      <c r="DU21" s="47">
        <v>18</v>
      </c>
      <c r="DV21" s="46">
        <f t="shared" si="27"/>
        <v>0.125</v>
      </c>
      <c r="DW21" s="47" t="str">
        <f t="shared" si="137"/>
        <v>non significant</v>
      </c>
      <c r="DX21" s="46"/>
      <c r="DY21" s="45" t="s">
        <v>241</v>
      </c>
      <c r="DZ21" s="45" t="s">
        <v>235</v>
      </c>
      <c r="EA21" s="46">
        <v>-0.82157999999999998</v>
      </c>
      <c r="EB21" s="46">
        <v>0.4113</v>
      </c>
      <c r="EC21" s="47">
        <v>18</v>
      </c>
      <c r="ED21" s="46">
        <f t="shared" si="29"/>
        <v>0.125</v>
      </c>
      <c r="EE21" s="47" t="str">
        <f t="shared" si="138"/>
        <v>non significant</v>
      </c>
      <c r="EF21" s="46"/>
      <c r="EG21" s="45" t="s">
        <v>236</v>
      </c>
      <c r="EH21" s="45" t="s">
        <v>232</v>
      </c>
      <c r="EI21" s="46">
        <v>1.3610899999999999</v>
      </c>
      <c r="EJ21" s="46">
        <v>0.17349999999999999</v>
      </c>
      <c r="EK21" s="47">
        <v>18</v>
      </c>
      <c r="EL21" s="46">
        <f t="shared" si="31"/>
        <v>0.125</v>
      </c>
      <c r="EM21" s="47" t="str">
        <f t="shared" si="139"/>
        <v>non significant</v>
      </c>
      <c r="EN21" s="46"/>
      <c r="EO21" s="45" t="s">
        <v>240</v>
      </c>
      <c r="EP21" s="45" t="s">
        <v>239</v>
      </c>
      <c r="EQ21" s="46">
        <v>1.3610899999999999</v>
      </c>
      <c r="ER21" s="46">
        <v>0.17349999999999999</v>
      </c>
      <c r="ES21" s="47">
        <v>18</v>
      </c>
      <c r="ET21" s="46">
        <f t="shared" si="33"/>
        <v>0.125</v>
      </c>
      <c r="EU21" s="47" t="str">
        <f t="shared" si="140"/>
        <v>non significant</v>
      </c>
      <c r="EV21" s="46"/>
      <c r="EW21" s="45" t="s">
        <v>239</v>
      </c>
      <c r="EX21" s="45" t="s">
        <v>232</v>
      </c>
      <c r="EY21" s="46">
        <v>1.361089</v>
      </c>
      <c r="EZ21" s="46">
        <v>0.17349999999999999</v>
      </c>
      <c r="FA21" s="47">
        <v>18</v>
      </c>
      <c r="FB21" s="46">
        <f t="shared" si="35"/>
        <v>0.125</v>
      </c>
      <c r="FC21" s="47" t="str">
        <f t="shared" si="141"/>
        <v>non significant</v>
      </c>
      <c r="FD21" s="46"/>
      <c r="FE21" s="45" t="s">
        <v>230</v>
      </c>
      <c r="FF21" s="45" t="s">
        <v>232</v>
      </c>
      <c r="FG21" s="46">
        <v>-0.82157999999999998</v>
      </c>
      <c r="FH21" s="46">
        <v>0.4113</v>
      </c>
      <c r="FI21" s="47">
        <v>18</v>
      </c>
      <c r="FJ21" s="46">
        <f t="shared" si="37"/>
        <v>0.125</v>
      </c>
      <c r="FK21" s="47" t="str">
        <f t="shared" si="142"/>
        <v>non significant</v>
      </c>
      <c r="FL21" s="46"/>
      <c r="FM21" s="45" t="s">
        <v>238</v>
      </c>
      <c r="FN21" s="45" t="s">
        <v>239</v>
      </c>
      <c r="FO21" s="46">
        <v>1.3610899999999999</v>
      </c>
      <c r="FP21" s="46">
        <v>0.17349999999999999</v>
      </c>
      <c r="FQ21" s="47">
        <v>18</v>
      </c>
      <c r="FR21" s="46">
        <f t="shared" si="39"/>
        <v>0.125</v>
      </c>
      <c r="FS21" s="47" t="str">
        <f t="shared" si="143"/>
        <v>non significant</v>
      </c>
      <c r="FT21" s="46"/>
      <c r="FU21" s="45" t="s">
        <v>240</v>
      </c>
      <c r="FV21" s="45" t="s">
        <v>239</v>
      </c>
      <c r="FW21" s="46">
        <v>1.3610899999999999</v>
      </c>
      <c r="FX21" s="46">
        <v>0.17349999999999999</v>
      </c>
      <c r="FY21" s="47">
        <v>18</v>
      </c>
      <c r="FZ21" s="46">
        <f t="shared" si="41"/>
        <v>0.125</v>
      </c>
      <c r="GA21" s="47" t="str">
        <f t="shared" si="144"/>
        <v>non significant</v>
      </c>
      <c r="GB21" s="46"/>
      <c r="GC21" s="45" t="s">
        <v>241</v>
      </c>
      <c r="GD21" s="45" t="s">
        <v>239</v>
      </c>
      <c r="GE21" s="46">
        <v>0.88070000000000004</v>
      </c>
      <c r="GF21" s="46">
        <v>0.3785</v>
      </c>
      <c r="GG21" s="47">
        <v>18</v>
      </c>
      <c r="GH21" s="46">
        <f t="shared" si="43"/>
        <v>0.125</v>
      </c>
      <c r="GI21" s="47" t="str">
        <f t="shared" si="145"/>
        <v>non significant</v>
      </c>
      <c r="GJ21" s="46"/>
      <c r="GK21" s="45" t="s">
        <v>231</v>
      </c>
      <c r="GL21" s="45" t="s">
        <v>235</v>
      </c>
      <c r="GM21" s="46">
        <v>-1.25336</v>
      </c>
      <c r="GN21" s="46">
        <v>0.21010000000000001</v>
      </c>
      <c r="GO21" s="47">
        <v>18</v>
      </c>
      <c r="GP21" s="46">
        <f t="shared" si="45"/>
        <v>0.125</v>
      </c>
      <c r="GQ21" s="47" t="str">
        <f t="shared" si="146"/>
        <v>non significant</v>
      </c>
      <c r="GR21" s="47"/>
      <c r="GS21" s="45" t="s">
        <v>235</v>
      </c>
      <c r="GT21" s="45" t="s">
        <v>239</v>
      </c>
      <c r="GU21" s="46">
        <v>0.63900999999999997</v>
      </c>
      <c r="GV21" s="46">
        <v>0.52280000000000004</v>
      </c>
      <c r="GW21" s="47">
        <v>18</v>
      </c>
      <c r="GX21" s="46">
        <f t="shared" si="46"/>
        <v>0.125</v>
      </c>
      <c r="GY21" s="47" t="str">
        <f t="shared" si="147"/>
        <v>non significant</v>
      </c>
      <c r="GZ21" s="46"/>
      <c r="HA21" s="45" t="s">
        <v>231</v>
      </c>
      <c r="HB21" s="45" t="s">
        <v>239</v>
      </c>
      <c r="HC21" s="46">
        <v>0.63900999999999997</v>
      </c>
      <c r="HD21" s="46">
        <v>0.52280000000000004</v>
      </c>
      <c r="HE21" s="47">
        <v>18</v>
      </c>
      <c r="HF21" s="46">
        <f t="shared" si="48"/>
        <v>0.125</v>
      </c>
      <c r="HG21" s="47" t="str">
        <f t="shared" si="148"/>
        <v>non significant</v>
      </c>
      <c r="HH21" s="46"/>
      <c r="HI21" s="45" t="s">
        <v>241</v>
      </c>
      <c r="HJ21" s="45" t="s">
        <v>235</v>
      </c>
      <c r="HK21" s="46">
        <v>0.82157999999999998</v>
      </c>
      <c r="HL21" s="46">
        <v>0.4113</v>
      </c>
      <c r="HM21" s="47">
        <v>18</v>
      </c>
      <c r="HN21" s="46">
        <f t="shared" si="50"/>
        <v>0.125</v>
      </c>
      <c r="HO21" s="47" t="str">
        <f t="shared" si="149"/>
        <v>non significant</v>
      </c>
      <c r="HP21" s="46"/>
      <c r="HQ21" s="45" t="s">
        <v>241</v>
      </c>
      <c r="HR21" s="45" t="s">
        <v>235</v>
      </c>
      <c r="HS21" s="46">
        <v>1.0041599999999999</v>
      </c>
      <c r="HT21" s="46">
        <v>0.31530000000000002</v>
      </c>
      <c r="HU21" s="47">
        <v>18</v>
      </c>
      <c r="HV21" s="46">
        <f t="shared" si="52"/>
        <v>0.125</v>
      </c>
      <c r="HW21" s="47" t="str">
        <f t="shared" si="150"/>
        <v>non significant</v>
      </c>
      <c r="HX21" s="46"/>
      <c r="HY21" s="45" t="s">
        <v>235</v>
      </c>
      <c r="HZ21" s="45" t="s">
        <v>240</v>
      </c>
      <c r="IA21" s="46">
        <v>-0.82157999999999998</v>
      </c>
      <c r="IB21" s="46">
        <v>0.4113</v>
      </c>
      <c r="IC21" s="47">
        <v>18</v>
      </c>
      <c r="ID21" s="46">
        <f t="shared" si="54"/>
        <v>0.125</v>
      </c>
      <c r="IE21" s="47" t="str">
        <f t="shared" si="151"/>
        <v>non significant</v>
      </c>
      <c r="IF21" s="46"/>
      <c r="IG21" s="45" t="s">
        <v>236</v>
      </c>
      <c r="IH21" s="45" t="s">
        <v>232</v>
      </c>
      <c r="II21" s="46">
        <v>1.20096</v>
      </c>
      <c r="IJ21" s="46">
        <v>0.2298</v>
      </c>
      <c r="IK21" s="47">
        <v>18</v>
      </c>
      <c r="IL21" s="46">
        <f t="shared" si="56"/>
        <v>0.125</v>
      </c>
      <c r="IM21" s="47" t="str">
        <f t="shared" si="152"/>
        <v>non significant</v>
      </c>
      <c r="IN21" s="46"/>
      <c r="IO21" s="45" t="s">
        <v>241</v>
      </c>
      <c r="IP21" s="45" t="s">
        <v>235</v>
      </c>
      <c r="IQ21" s="46">
        <v>-0.63900999999999997</v>
      </c>
      <c r="IR21" s="46">
        <v>0.52280000000000004</v>
      </c>
      <c r="IS21" s="47">
        <v>18</v>
      </c>
      <c r="IT21" s="46">
        <f t="shared" si="58"/>
        <v>0.125</v>
      </c>
      <c r="IU21" s="47" t="str">
        <f t="shared" si="153"/>
        <v>non significant</v>
      </c>
      <c r="IV21" s="46"/>
      <c r="IW21" s="45" t="s">
        <v>230</v>
      </c>
      <c r="IX21" s="45" t="s">
        <v>236</v>
      </c>
      <c r="IY21" s="46">
        <v>-1.0041599999999999</v>
      </c>
      <c r="IZ21" s="46">
        <v>0.31530000000000002</v>
      </c>
      <c r="JA21" s="47">
        <v>18</v>
      </c>
      <c r="JB21" s="46">
        <f t="shared" si="60"/>
        <v>0.125</v>
      </c>
      <c r="JC21" s="47" t="str">
        <f t="shared" si="154"/>
        <v>non significant</v>
      </c>
      <c r="JD21" s="46"/>
      <c r="JE21" s="45" t="s">
        <v>237</v>
      </c>
      <c r="JF21" s="45" t="s">
        <v>234</v>
      </c>
      <c r="JG21" s="46">
        <v>1.52122</v>
      </c>
      <c r="JH21" s="46">
        <v>0.12820000000000001</v>
      </c>
      <c r="JI21" s="47">
        <v>18</v>
      </c>
      <c r="JJ21" s="46">
        <f t="shared" si="62"/>
        <v>0.125</v>
      </c>
      <c r="JK21" s="47" t="s">
        <v>364</v>
      </c>
      <c r="JL21" s="47"/>
      <c r="JM21" s="45" t="s">
        <v>234</v>
      </c>
      <c r="JN21" s="45" t="s">
        <v>236</v>
      </c>
      <c r="JO21" s="46">
        <v>-1.52122</v>
      </c>
      <c r="JP21" s="46">
        <v>0.12820000000000001</v>
      </c>
      <c r="JQ21" s="47">
        <v>18</v>
      </c>
      <c r="JR21" s="46">
        <f t="shared" si="64"/>
        <v>0.125</v>
      </c>
      <c r="JS21" s="47" t="str">
        <f t="shared" si="156"/>
        <v>non significant</v>
      </c>
      <c r="JT21" s="46"/>
      <c r="JU21" s="45" t="s">
        <v>231</v>
      </c>
      <c r="JV21" s="45" t="s">
        <v>235</v>
      </c>
      <c r="JW21" s="46">
        <v>1.04447</v>
      </c>
      <c r="JX21" s="46">
        <v>0.29630000000000001</v>
      </c>
      <c r="JY21" s="47">
        <v>18</v>
      </c>
      <c r="JZ21" s="46">
        <f t="shared" si="65"/>
        <v>0.125</v>
      </c>
      <c r="KA21" s="47" t="str">
        <f t="shared" si="157"/>
        <v>non significant</v>
      </c>
      <c r="KB21" s="46"/>
      <c r="KC21" s="45" t="s">
        <v>241</v>
      </c>
      <c r="KD21" s="45" t="s">
        <v>240</v>
      </c>
      <c r="KE21" s="46">
        <v>0.88070000000000004</v>
      </c>
      <c r="KF21" s="46">
        <v>0.3785</v>
      </c>
      <c r="KG21" s="47">
        <v>18</v>
      </c>
      <c r="KH21" s="46">
        <f t="shared" si="67"/>
        <v>0.125</v>
      </c>
      <c r="KI21" s="47" t="str">
        <f t="shared" si="158"/>
        <v>non significant</v>
      </c>
      <c r="KJ21" s="46"/>
      <c r="KK21" s="45" t="s">
        <v>240</v>
      </c>
      <c r="KL21" s="45" t="s">
        <v>236</v>
      </c>
      <c r="KM21" s="46">
        <v>1.361089</v>
      </c>
      <c r="KN21" s="46">
        <v>0.17349999999999999</v>
      </c>
      <c r="KO21" s="47">
        <v>18</v>
      </c>
      <c r="KP21" s="46">
        <f t="shared" si="69"/>
        <v>0.125</v>
      </c>
      <c r="KQ21" s="47" t="str">
        <f t="shared" si="159"/>
        <v>non significant</v>
      </c>
      <c r="KR21" s="45"/>
      <c r="KS21" s="45" t="s">
        <v>240</v>
      </c>
      <c r="KT21" s="45" t="s">
        <v>236</v>
      </c>
      <c r="KU21" s="46">
        <v>1.0408329999999999</v>
      </c>
      <c r="KV21" s="46">
        <v>0.29799999999999999</v>
      </c>
      <c r="KW21" s="47">
        <v>18</v>
      </c>
      <c r="KX21" s="46">
        <f t="shared" si="71"/>
        <v>0.125</v>
      </c>
      <c r="KY21" s="47" t="str">
        <f t="shared" si="160"/>
        <v>non significant</v>
      </c>
      <c r="KZ21" s="45"/>
      <c r="LA21" s="45" t="s">
        <v>230</v>
      </c>
      <c r="LB21" s="45" t="s">
        <v>233</v>
      </c>
      <c r="LC21" s="46">
        <v>-0.83557000000000003</v>
      </c>
      <c r="LD21" s="46">
        <v>0.40339999999999998</v>
      </c>
      <c r="LE21" s="47">
        <v>18</v>
      </c>
      <c r="LF21" s="46">
        <f t="shared" si="73"/>
        <v>0.125</v>
      </c>
      <c r="LG21" s="47" t="str">
        <f t="shared" si="161"/>
        <v>non significant</v>
      </c>
      <c r="LH21" s="45"/>
      <c r="LI21" s="45" t="s">
        <v>238</v>
      </c>
      <c r="LJ21" s="45" t="s">
        <v>240</v>
      </c>
      <c r="LK21" s="46">
        <v>-1.0408299999999999</v>
      </c>
      <c r="LL21" s="46">
        <v>0.29799999999999999</v>
      </c>
      <c r="LM21" s="47">
        <v>18</v>
      </c>
      <c r="LN21" s="46">
        <f t="shared" si="75"/>
        <v>0.125</v>
      </c>
      <c r="LO21" s="47" t="str">
        <f t="shared" si="162"/>
        <v>non significant</v>
      </c>
    </row>
    <row r="22" spans="1:327" ht="24">
      <c r="A22" s="45" t="s">
        <v>230</v>
      </c>
      <c r="B22" s="45" t="s">
        <v>234</v>
      </c>
      <c r="C22" s="46">
        <v>1.1867300000000001</v>
      </c>
      <c r="D22" s="46">
        <v>0.23530000000000001</v>
      </c>
      <c r="E22" s="46">
        <v>19</v>
      </c>
      <c r="F22" s="46">
        <f t="shared" si="0"/>
        <v>0.13194444444444445</v>
      </c>
      <c r="G22" s="47" t="str">
        <f t="shared" si="131"/>
        <v>non significant</v>
      </c>
      <c r="H22" s="47"/>
      <c r="I22" s="45" t="s">
        <v>237</v>
      </c>
      <c r="J22" s="45" t="s">
        <v>233</v>
      </c>
      <c r="K22" s="46">
        <v>-1.0041599999999999</v>
      </c>
      <c r="L22" s="46">
        <v>0.31530000000000002</v>
      </c>
      <c r="M22" s="46">
        <v>19</v>
      </c>
      <c r="N22" s="46">
        <f t="shared" si="1"/>
        <v>0.13194444444444445</v>
      </c>
      <c r="O22" s="47" t="str">
        <f t="shared" si="2"/>
        <v>non significant</v>
      </c>
      <c r="P22" s="47"/>
      <c r="Q22" s="45" t="s">
        <v>231</v>
      </c>
      <c r="R22" s="45" t="s">
        <v>230</v>
      </c>
      <c r="S22" s="46">
        <v>-1.04447</v>
      </c>
      <c r="T22" s="46">
        <v>0.29630000000000001</v>
      </c>
      <c r="U22" s="46">
        <v>19</v>
      </c>
      <c r="V22" s="46">
        <f t="shared" si="3"/>
        <v>0.13194444444444445</v>
      </c>
      <c r="W22" s="47" t="str">
        <f t="shared" si="4"/>
        <v>non significant</v>
      </c>
      <c r="X22" s="48"/>
      <c r="Y22" s="45" t="s">
        <v>231</v>
      </c>
      <c r="Z22" s="45" t="s">
        <v>240</v>
      </c>
      <c r="AA22" s="46">
        <v>-0.82157999999999998</v>
      </c>
      <c r="AB22" s="46">
        <v>0.4113</v>
      </c>
      <c r="AC22" s="46">
        <v>19</v>
      </c>
      <c r="AD22" s="46">
        <f t="shared" si="5"/>
        <v>0.13194444444444445</v>
      </c>
      <c r="AE22" s="47" t="str">
        <f t="shared" si="6"/>
        <v>non significant</v>
      </c>
      <c r="AF22" s="47"/>
      <c r="AG22" s="45" t="s">
        <v>240</v>
      </c>
      <c r="AH22" s="45" t="s">
        <v>239</v>
      </c>
      <c r="AI22" s="46">
        <v>0.88070000000000004</v>
      </c>
      <c r="AJ22" s="46">
        <v>0.3785</v>
      </c>
      <c r="AK22" s="46">
        <v>19</v>
      </c>
      <c r="AL22" s="46">
        <f t="shared" si="7"/>
        <v>0.13194444444444445</v>
      </c>
      <c r="AM22" s="47" t="str">
        <f t="shared" si="8"/>
        <v>non significant</v>
      </c>
      <c r="AN22" s="46"/>
      <c r="AO22" s="45" t="s">
        <v>231</v>
      </c>
      <c r="AP22" s="45" t="s">
        <v>241</v>
      </c>
      <c r="AQ22" s="46">
        <v>-0.82157999999999998</v>
      </c>
      <c r="AR22" s="46">
        <v>0.4113</v>
      </c>
      <c r="AS22" s="46">
        <v>19</v>
      </c>
      <c r="AT22" s="46">
        <f t="shared" si="9"/>
        <v>0.13194444444444445</v>
      </c>
      <c r="AU22" s="47" t="str">
        <f t="shared" si="10"/>
        <v>non significant</v>
      </c>
      <c r="AV22" s="46"/>
      <c r="AW22" s="45" t="s">
        <v>235</v>
      </c>
      <c r="AX22" s="45" t="s">
        <v>240</v>
      </c>
      <c r="AY22" s="46">
        <v>1.1867300000000001</v>
      </c>
      <c r="AZ22" s="46">
        <v>0.23530000000000001</v>
      </c>
      <c r="BA22" s="46">
        <v>19</v>
      </c>
      <c r="BB22" s="46">
        <f t="shared" si="11"/>
        <v>0.13194444444444445</v>
      </c>
      <c r="BC22" s="47" t="str">
        <f t="shared" si="12"/>
        <v>non significant</v>
      </c>
      <c r="BD22" s="46"/>
      <c r="BE22" s="45" t="s">
        <v>241</v>
      </c>
      <c r="BF22" s="45" t="s">
        <v>238</v>
      </c>
      <c r="BG22" s="46">
        <v>-0.88070000000000004</v>
      </c>
      <c r="BH22" s="46">
        <v>0.3785</v>
      </c>
      <c r="BI22" s="46">
        <v>19</v>
      </c>
      <c r="BJ22" s="46">
        <f t="shared" si="13"/>
        <v>0.13194444444444445</v>
      </c>
      <c r="BK22" s="47" t="str">
        <f t="shared" si="14"/>
        <v>non significant</v>
      </c>
      <c r="BL22" s="46"/>
      <c r="BM22" s="45" t="s">
        <v>239</v>
      </c>
      <c r="BN22" s="45" t="s">
        <v>232</v>
      </c>
      <c r="BO22" s="46">
        <v>1.2009609999999999</v>
      </c>
      <c r="BP22" s="46">
        <v>0.2298</v>
      </c>
      <c r="BQ22" s="46">
        <v>19</v>
      </c>
      <c r="BR22" s="46">
        <f t="shared" si="15"/>
        <v>0.13194444444444445</v>
      </c>
      <c r="BS22" s="47" t="str">
        <f t="shared" si="16"/>
        <v>non significant</v>
      </c>
      <c r="BT22" s="46"/>
      <c r="BU22" s="45" t="s">
        <v>231</v>
      </c>
      <c r="BV22" s="45" t="s">
        <v>240</v>
      </c>
      <c r="BW22" s="46">
        <v>-0.82157999999999998</v>
      </c>
      <c r="BX22" s="46">
        <v>0.4113</v>
      </c>
      <c r="BY22" s="46">
        <v>19</v>
      </c>
      <c r="BZ22" s="46">
        <f t="shared" si="17"/>
        <v>0.13194444444444445</v>
      </c>
      <c r="CA22" s="47" t="str">
        <f t="shared" si="18"/>
        <v>non significant</v>
      </c>
      <c r="CB22" s="47"/>
      <c r="CC22" s="45" t="s">
        <v>230</v>
      </c>
      <c r="CD22" s="45" t="s">
        <v>236</v>
      </c>
      <c r="CE22" s="46">
        <v>0.82157999999999998</v>
      </c>
      <c r="CF22" s="46">
        <v>0.4113</v>
      </c>
      <c r="CG22" s="46">
        <v>19</v>
      </c>
      <c r="CH22" s="46">
        <f t="shared" si="19"/>
        <v>0.13194444444444445</v>
      </c>
      <c r="CI22" s="47" t="str">
        <f t="shared" si="132"/>
        <v>non significant</v>
      </c>
      <c r="CJ22" s="46"/>
      <c r="CK22" s="45" t="s">
        <v>234</v>
      </c>
      <c r="CL22" s="45" t="s">
        <v>236</v>
      </c>
      <c r="CM22" s="46">
        <v>-0.72058</v>
      </c>
      <c r="CN22" s="46">
        <v>0.47120000000000001</v>
      </c>
      <c r="CO22" s="46">
        <v>19</v>
      </c>
      <c r="CP22" s="46">
        <f t="shared" si="21"/>
        <v>0.13194444444444445</v>
      </c>
      <c r="CQ22" s="47" t="str">
        <f t="shared" si="133"/>
        <v>non significant</v>
      </c>
      <c r="CR22" s="46"/>
      <c r="CS22" s="45" t="s">
        <v>238</v>
      </c>
      <c r="CT22" s="45" t="s">
        <v>234</v>
      </c>
      <c r="CU22" s="46">
        <v>-0.56044899999999997</v>
      </c>
      <c r="CV22" s="46">
        <v>0.57520000000000004</v>
      </c>
      <c r="CW22" s="46">
        <v>19</v>
      </c>
      <c r="CX22" s="46">
        <f t="shared" si="23"/>
        <v>0.13194444444444445</v>
      </c>
      <c r="CY22" s="47" t="str">
        <f t="shared" si="134"/>
        <v>non significant</v>
      </c>
      <c r="CZ22" s="46"/>
      <c r="DA22" s="45" t="s">
        <v>237</v>
      </c>
      <c r="DB22" s="45" t="s">
        <v>234</v>
      </c>
      <c r="DC22" s="46">
        <v>1.3610899999999999</v>
      </c>
      <c r="DD22" s="46">
        <v>0.17349999999999999</v>
      </c>
      <c r="DE22" s="46">
        <v>19</v>
      </c>
      <c r="DF22" s="46">
        <f t="shared" si="25"/>
        <v>0.13194444444444445</v>
      </c>
      <c r="DG22" s="47" t="str">
        <f t="shared" si="135"/>
        <v>non significant</v>
      </c>
      <c r="DH22" s="46"/>
      <c r="DI22" s="45" t="s">
        <v>234</v>
      </c>
      <c r="DJ22" s="45" t="s">
        <v>236</v>
      </c>
      <c r="DK22" s="46">
        <v>-1.20096</v>
      </c>
      <c r="DL22" s="46">
        <v>0.2298</v>
      </c>
      <c r="DM22" s="46">
        <v>19</v>
      </c>
      <c r="DN22" s="46">
        <f t="shared" si="26"/>
        <v>0.13194444444444445</v>
      </c>
      <c r="DO22" s="47" t="str">
        <f t="shared" si="136"/>
        <v>non significant</v>
      </c>
      <c r="DP22" s="46"/>
      <c r="DQ22" s="45" t="s">
        <v>234</v>
      </c>
      <c r="DR22" s="45" t="s">
        <v>232</v>
      </c>
      <c r="DS22" s="46">
        <v>0.88070000000000004</v>
      </c>
      <c r="DT22" s="46">
        <v>0.3785</v>
      </c>
      <c r="DU22" s="46">
        <v>19</v>
      </c>
      <c r="DV22" s="46">
        <f t="shared" si="27"/>
        <v>0.13194444444444445</v>
      </c>
      <c r="DW22" s="47" t="str">
        <f t="shared" si="137"/>
        <v>non significant</v>
      </c>
      <c r="DX22" s="46"/>
      <c r="DY22" s="45" t="s">
        <v>230</v>
      </c>
      <c r="DZ22" s="45" t="s">
        <v>237</v>
      </c>
      <c r="EA22" s="46">
        <v>0.82157999999999998</v>
      </c>
      <c r="EB22" s="46">
        <v>0.4113</v>
      </c>
      <c r="EC22" s="46">
        <v>19</v>
      </c>
      <c r="ED22" s="46">
        <f t="shared" si="29"/>
        <v>0.13194444444444445</v>
      </c>
      <c r="EE22" s="47" t="str">
        <f t="shared" si="138"/>
        <v>non significant</v>
      </c>
      <c r="EF22" s="46"/>
      <c r="EG22" s="45" t="s">
        <v>231</v>
      </c>
      <c r="EH22" s="45" t="s">
        <v>235</v>
      </c>
      <c r="EI22" s="46">
        <v>-1.25336</v>
      </c>
      <c r="EJ22" s="46">
        <v>0.21010000000000001</v>
      </c>
      <c r="EK22" s="46">
        <v>19</v>
      </c>
      <c r="EL22" s="46">
        <f t="shared" si="31"/>
        <v>0.13194444444444445</v>
      </c>
      <c r="EM22" s="47" t="str">
        <f t="shared" si="139"/>
        <v>non significant</v>
      </c>
      <c r="EN22" s="46"/>
      <c r="EO22" s="45" t="s">
        <v>236</v>
      </c>
      <c r="EP22" s="45" t="s">
        <v>232</v>
      </c>
      <c r="EQ22" s="46">
        <v>1.3610899999999999</v>
      </c>
      <c r="ER22" s="46">
        <v>0.17349999999999999</v>
      </c>
      <c r="ES22" s="46">
        <v>19</v>
      </c>
      <c r="ET22" s="46">
        <f t="shared" si="33"/>
        <v>0.13194444444444445</v>
      </c>
      <c r="EU22" s="47" t="str">
        <f t="shared" si="140"/>
        <v>non significant</v>
      </c>
      <c r="EV22" s="47"/>
      <c r="EW22" s="45" t="s">
        <v>241</v>
      </c>
      <c r="EX22" s="45" t="s">
        <v>240</v>
      </c>
      <c r="EY22" s="46">
        <v>1.20096</v>
      </c>
      <c r="EZ22" s="46">
        <v>0.2298</v>
      </c>
      <c r="FA22" s="46">
        <v>19</v>
      </c>
      <c r="FB22" s="46">
        <f t="shared" si="35"/>
        <v>0.13194444444444445</v>
      </c>
      <c r="FC22" s="47" t="str">
        <f t="shared" si="141"/>
        <v>non significant</v>
      </c>
      <c r="FD22" s="46"/>
      <c r="FE22" s="45" t="s">
        <v>231</v>
      </c>
      <c r="FF22" s="45" t="s">
        <v>238</v>
      </c>
      <c r="FG22" s="46">
        <v>0.63900999999999997</v>
      </c>
      <c r="FH22" s="46">
        <v>0.52280000000000004</v>
      </c>
      <c r="FI22" s="46">
        <v>19</v>
      </c>
      <c r="FJ22" s="46">
        <f t="shared" si="37"/>
        <v>0.13194444444444445</v>
      </c>
      <c r="FK22" s="47" t="str">
        <f t="shared" si="142"/>
        <v>non significant</v>
      </c>
      <c r="FL22" s="46"/>
      <c r="FM22" s="45" t="s">
        <v>239</v>
      </c>
      <c r="FN22" s="45" t="s">
        <v>232</v>
      </c>
      <c r="FO22" s="46">
        <v>1.2009609999999999</v>
      </c>
      <c r="FP22" s="46">
        <v>0.2298</v>
      </c>
      <c r="FQ22" s="46">
        <v>19</v>
      </c>
      <c r="FR22" s="46">
        <f t="shared" si="39"/>
        <v>0.13194444444444445</v>
      </c>
      <c r="FS22" s="47" t="str">
        <f t="shared" si="143"/>
        <v>non significant</v>
      </c>
      <c r="FT22" s="46"/>
      <c r="FU22" s="45" t="s">
        <v>230</v>
      </c>
      <c r="FV22" s="45" t="s">
        <v>233</v>
      </c>
      <c r="FW22" s="46">
        <v>1.25336</v>
      </c>
      <c r="FX22" s="46">
        <v>0.21010000000000001</v>
      </c>
      <c r="FY22" s="46">
        <v>19</v>
      </c>
      <c r="FZ22" s="46">
        <f t="shared" si="41"/>
        <v>0.13194444444444445</v>
      </c>
      <c r="GA22" s="47" t="str">
        <f t="shared" si="144"/>
        <v>non significant</v>
      </c>
      <c r="GB22" s="46"/>
      <c r="GC22" s="45" t="s">
        <v>240</v>
      </c>
      <c r="GD22" s="45" t="s">
        <v>239</v>
      </c>
      <c r="GE22" s="46">
        <v>0.88070000000000004</v>
      </c>
      <c r="GF22" s="46">
        <v>0.3785</v>
      </c>
      <c r="GG22" s="46">
        <v>19</v>
      </c>
      <c r="GH22" s="46">
        <f t="shared" si="43"/>
        <v>0.13194444444444445</v>
      </c>
      <c r="GI22" s="47" t="str">
        <f t="shared" si="145"/>
        <v>non significant</v>
      </c>
      <c r="GJ22" s="46"/>
      <c r="GK22" s="45" t="s">
        <v>241</v>
      </c>
      <c r="GL22" s="45" t="s">
        <v>240</v>
      </c>
      <c r="GM22" s="46">
        <v>1.20096</v>
      </c>
      <c r="GN22" s="46">
        <v>0.2298</v>
      </c>
      <c r="GO22" s="46">
        <v>19</v>
      </c>
      <c r="GP22" s="46">
        <f t="shared" si="45"/>
        <v>0.13194444444444445</v>
      </c>
      <c r="GQ22" s="47" t="str">
        <f t="shared" si="146"/>
        <v>non significant</v>
      </c>
      <c r="GR22" s="46"/>
      <c r="GS22" s="45" t="s">
        <v>241</v>
      </c>
      <c r="GT22" s="45" t="s">
        <v>240</v>
      </c>
      <c r="GU22" s="46">
        <v>0.56045</v>
      </c>
      <c r="GV22" s="46">
        <v>0.57520000000000004</v>
      </c>
      <c r="GW22" s="46">
        <v>19</v>
      </c>
      <c r="GX22" s="46">
        <f t="shared" si="46"/>
        <v>0.13194444444444445</v>
      </c>
      <c r="GY22" s="47" t="str">
        <f t="shared" si="147"/>
        <v>non significant</v>
      </c>
      <c r="GZ22" s="46"/>
      <c r="HA22" s="45" t="s">
        <v>230</v>
      </c>
      <c r="HB22" s="45" t="s">
        <v>233</v>
      </c>
      <c r="HC22" s="46">
        <v>-0.62668000000000001</v>
      </c>
      <c r="HD22" s="46">
        <v>0.53090000000000004</v>
      </c>
      <c r="HE22" s="46">
        <v>19</v>
      </c>
      <c r="HF22" s="46">
        <f t="shared" si="48"/>
        <v>0.13194444444444445</v>
      </c>
      <c r="HG22" s="47" t="str">
        <f t="shared" si="148"/>
        <v>non significant</v>
      </c>
      <c r="HH22" s="46"/>
      <c r="HI22" s="45" t="s">
        <v>237</v>
      </c>
      <c r="HJ22" s="45" t="s">
        <v>236</v>
      </c>
      <c r="HK22" s="46">
        <v>-0.72058</v>
      </c>
      <c r="HL22" s="46">
        <v>0.47120000000000001</v>
      </c>
      <c r="HM22" s="46">
        <v>19</v>
      </c>
      <c r="HN22" s="46">
        <f t="shared" si="50"/>
        <v>0.13194444444444445</v>
      </c>
      <c r="HO22" s="47" t="str">
        <f t="shared" si="149"/>
        <v>non significant</v>
      </c>
      <c r="HP22" s="46"/>
      <c r="HQ22" s="45" t="s">
        <v>230</v>
      </c>
      <c r="HR22" s="45" t="s">
        <v>232</v>
      </c>
      <c r="HS22" s="46">
        <v>1.0041599999999999</v>
      </c>
      <c r="HT22" s="46">
        <v>0.31530000000000002</v>
      </c>
      <c r="HU22" s="46">
        <v>19</v>
      </c>
      <c r="HV22" s="46">
        <f t="shared" si="52"/>
        <v>0.13194444444444445</v>
      </c>
      <c r="HW22" s="47" t="str">
        <f t="shared" si="150"/>
        <v>non significant</v>
      </c>
      <c r="HX22" s="46"/>
      <c r="HY22" s="45" t="s">
        <v>230</v>
      </c>
      <c r="HZ22" s="45" t="s">
        <v>234</v>
      </c>
      <c r="IA22" s="46">
        <v>-0.82157999999999998</v>
      </c>
      <c r="IB22" s="46">
        <v>0.4113</v>
      </c>
      <c r="IC22" s="46">
        <v>19</v>
      </c>
      <c r="ID22" s="46">
        <f t="shared" si="54"/>
        <v>0.13194444444444445</v>
      </c>
      <c r="IE22" s="47" t="str">
        <f t="shared" si="151"/>
        <v>non significant</v>
      </c>
      <c r="IF22" s="46"/>
      <c r="IG22" s="45" t="s">
        <v>235</v>
      </c>
      <c r="IH22" s="45" t="s">
        <v>240</v>
      </c>
      <c r="II22" s="46">
        <v>1.1867300000000001</v>
      </c>
      <c r="IJ22" s="46">
        <v>0.23530000000000001</v>
      </c>
      <c r="IK22" s="46">
        <v>19</v>
      </c>
      <c r="IL22" s="46">
        <f t="shared" si="56"/>
        <v>0.13194444444444445</v>
      </c>
      <c r="IM22" s="47" t="str">
        <f t="shared" si="152"/>
        <v>non significant</v>
      </c>
      <c r="IN22" s="48"/>
      <c r="IO22" s="45" t="s">
        <v>233</v>
      </c>
      <c r="IP22" s="45" t="s">
        <v>232</v>
      </c>
      <c r="IQ22" s="46">
        <v>0.63900999999999997</v>
      </c>
      <c r="IR22" s="46">
        <v>0.52280000000000004</v>
      </c>
      <c r="IS22" s="46">
        <v>19</v>
      </c>
      <c r="IT22" s="46">
        <f t="shared" si="58"/>
        <v>0.13194444444444445</v>
      </c>
      <c r="IU22" s="47" t="str">
        <f t="shared" si="153"/>
        <v>non significant</v>
      </c>
      <c r="IV22" s="46"/>
      <c r="IW22" s="45" t="s">
        <v>233</v>
      </c>
      <c r="IX22" s="45" t="s">
        <v>232</v>
      </c>
      <c r="IY22" s="46">
        <v>1.0041599999999999</v>
      </c>
      <c r="IZ22" s="46">
        <v>0.31530000000000002</v>
      </c>
      <c r="JA22" s="46">
        <v>19</v>
      </c>
      <c r="JB22" s="46">
        <f t="shared" si="60"/>
        <v>0.13194444444444445</v>
      </c>
      <c r="JC22" s="47" t="str">
        <f t="shared" si="154"/>
        <v>non significant</v>
      </c>
      <c r="JD22" s="46"/>
      <c r="JE22" s="45" t="s">
        <v>234</v>
      </c>
      <c r="JF22" s="45" t="s">
        <v>236</v>
      </c>
      <c r="JG22" s="46">
        <v>-1.52122</v>
      </c>
      <c r="JH22" s="46">
        <v>0.12820000000000001</v>
      </c>
      <c r="JI22" s="46">
        <v>19</v>
      </c>
      <c r="JJ22" s="46">
        <f t="shared" si="62"/>
        <v>0.13194444444444445</v>
      </c>
      <c r="JK22" s="47" t="str">
        <f t="shared" si="155"/>
        <v>significant</v>
      </c>
      <c r="JL22" s="46"/>
      <c r="JM22" s="45" t="s">
        <v>231</v>
      </c>
      <c r="JN22" s="45" t="s">
        <v>240</v>
      </c>
      <c r="JO22" s="46">
        <v>-1.36931</v>
      </c>
      <c r="JP22" s="46">
        <v>0.1709</v>
      </c>
      <c r="JQ22" s="46">
        <v>19</v>
      </c>
      <c r="JR22" s="46">
        <f t="shared" si="64"/>
        <v>0.13194444444444445</v>
      </c>
      <c r="JS22" s="47" t="str">
        <f t="shared" si="156"/>
        <v>non significant</v>
      </c>
      <c r="JT22" s="46"/>
      <c r="JU22" s="45" t="s">
        <v>241</v>
      </c>
      <c r="JV22" s="45" t="s">
        <v>235</v>
      </c>
      <c r="JW22" s="46">
        <v>-1.0041599999999999</v>
      </c>
      <c r="JX22" s="46">
        <v>0.31530000000000002</v>
      </c>
      <c r="JY22" s="46">
        <v>19</v>
      </c>
      <c r="JZ22" s="46">
        <f t="shared" si="65"/>
        <v>0.13194444444444445</v>
      </c>
      <c r="KA22" s="47" t="str">
        <f t="shared" si="157"/>
        <v>non significant</v>
      </c>
      <c r="KB22" s="46"/>
      <c r="KC22" s="45" t="s">
        <v>238</v>
      </c>
      <c r="KD22" s="45" t="s">
        <v>240</v>
      </c>
      <c r="KE22" s="46">
        <v>0.88070000000000004</v>
      </c>
      <c r="KF22" s="46">
        <v>0.3785</v>
      </c>
      <c r="KG22" s="46">
        <v>19</v>
      </c>
      <c r="KH22" s="46">
        <f t="shared" si="67"/>
        <v>0.13194444444444445</v>
      </c>
      <c r="KI22" s="47" t="str">
        <f t="shared" si="158"/>
        <v>non significant</v>
      </c>
      <c r="KJ22" s="46"/>
      <c r="KK22" s="45" t="s">
        <v>230</v>
      </c>
      <c r="KL22" s="45" t="s">
        <v>233</v>
      </c>
      <c r="KM22" s="46">
        <v>1.25336</v>
      </c>
      <c r="KN22" s="46">
        <v>0.21010000000000001</v>
      </c>
      <c r="KO22" s="46">
        <v>19</v>
      </c>
      <c r="KP22" s="46">
        <f t="shared" si="69"/>
        <v>0.13194444444444445</v>
      </c>
      <c r="KQ22" s="47" t="str">
        <f t="shared" si="159"/>
        <v>non significant</v>
      </c>
      <c r="KR22" s="45"/>
      <c r="KS22" s="45" t="s">
        <v>230</v>
      </c>
      <c r="KT22" s="45" t="s">
        <v>232</v>
      </c>
      <c r="KU22" s="46">
        <v>1.0041599999999999</v>
      </c>
      <c r="KV22" s="46">
        <v>0.31530000000000002</v>
      </c>
      <c r="KW22" s="46">
        <v>19</v>
      </c>
      <c r="KX22" s="46">
        <f t="shared" si="71"/>
        <v>0.13194444444444445</v>
      </c>
      <c r="KY22" s="47" t="str">
        <f t="shared" si="160"/>
        <v>non significant</v>
      </c>
      <c r="KZ22" s="45"/>
      <c r="LA22" s="45" t="s">
        <v>233</v>
      </c>
      <c r="LB22" s="45" t="s">
        <v>234</v>
      </c>
      <c r="LC22" s="46">
        <v>0.82157999999999998</v>
      </c>
      <c r="LD22" s="46">
        <v>0.4113</v>
      </c>
      <c r="LE22" s="46">
        <v>19</v>
      </c>
      <c r="LF22" s="46">
        <f t="shared" si="73"/>
        <v>0.13194444444444445</v>
      </c>
      <c r="LG22" s="47" t="str">
        <f t="shared" si="161"/>
        <v>non significant</v>
      </c>
      <c r="LH22" s="45"/>
      <c r="LI22" s="45" t="s">
        <v>234</v>
      </c>
      <c r="LJ22" s="45" t="s">
        <v>236</v>
      </c>
      <c r="LK22" s="46">
        <v>1.0408299999999999</v>
      </c>
      <c r="LL22" s="46">
        <v>0.29799999999999999</v>
      </c>
      <c r="LM22" s="46">
        <v>19</v>
      </c>
      <c r="LN22" s="46">
        <f t="shared" si="75"/>
        <v>0.13194444444444445</v>
      </c>
      <c r="LO22" s="47" t="str">
        <f t="shared" si="162"/>
        <v>non significant</v>
      </c>
    </row>
    <row r="23" spans="1:327" ht="24">
      <c r="A23" s="45" t="s">
        <v>233</v>
      </c>
      <c r="B23" s="45" t="s">
        <v>232</v>
      </c>
      <c r="C23" s="46">
        <v>1.1867300000000001</v>
      </c>
      <c r="D23" s="46">
        <v>0.23530000000000001</v>
      </c>
      <c r="E23" s="47">
        <v>20</v>
      </c>
      <c r="F23" s="46">
        <f t="shared" si="0"/>
        <v>0.1388888888888889</v>
      </c>
      <c r="G23" s="47" t="str">
        <f t="shared" si="131"/>
        <v>non significant</v>
      </c>
      <c r="H23" s="47"/>
      <c r="I23" s="45" t="s">
        <v>233</v>
      </c>
      <c r="J23" s="45" t="s">
        <v>234</v>
      </c>
      <c r="K23" s="46">
        <v>1.0041599999999999</v>
      </c>
      <c r="L23" s="46">
        <v>0.31530000000000002</v>
      </c>
      <c r="M23" s="47">
        <v>20</v>
      </c>
      <c r="N23" s="46">
        <f t="shared" si="1"/>
        <v>0.1388888888888889</v>
      </c>
      <c r="O23" s="47" t="str">
        <f t="shared" si="2"/>
        <v>non significant</v>
      </c>
      <c r="P23" s="47"/>
      <c r="Q23" s="45" t="s">
        <v>233</v>
      </c>
      <c r="R23" s="45" t="s">
        <v>234</v>
      </c>
      <c r="S23" s="46">
        <v>-0.82157999999999998</v>
      </c>
      <c r="T23" s="46">
        <v>0.4113</v>
      </c>
      <c r="U23" s="47">
        <v>20</v>
      </c>
      <c r="V23" s="46">
        <f t="shared" si="3"/>
        <v>0.1388888888888889</v>
      </c>
      <c r="W23" s="47" t="str">
        <f t="shared" si="4"/>
        <v>non significant</v>
      </c>
      <c r="X23" s="46"/>
      <c r="Y23" s="45" t="s">
        <v>237</v>
      </c>
      <c r="Z23" s="45" t="s">
        <v>233</v>
      </c>
      <c r="AA23" s="46">
        <v>0.82157999999999998</v>
      </c>
      <c r="AB23" s="46">
        <v>0.4113</v>
      </c>
      <c r="AC23" s="47">
        <v>20</v>
      </c>
      <c r="AD23" s="46">
        <f t="shared" si="5"/>
        <v>0.1388888888888889</v>
      </c>
      <c r="AE23" s="47" t="str">
        <f t="shared" si="6"/>
        <v>non significant</v>
      </c>
      <c r="AF23" s="47"/>
      <c r="AG23" s="45" t="s">
        <v>239</v>
      </c>
      <c r="AH23" s="45" t="s">
        <v>232</v>
      </c>
      <c r="AI23" s="46">
        <v>0.88070479999999995</v>
      </c>
      <c r="AJ23" s="46">
        <v>0.3785</v>
      </c>
      <c r="AK23" s="47">
        <v>20</v>
      </c>
      <c r="AL23" s="46">
        <f t="shared" si="7"/>
        <v>0.1388888888888889</v>
      </c>
      <c r="AM23" s="47" t="str">
        <f t="shared" si="8"/>
        <v>non significant</v>
      </c>
      <c r="AN23" s="46"/>
      <c r="AO23" s="45" t="s">
        <v>231</v>
      </c>
      <c r="AP23" s="45" t="s">
        <v>240</v>
      </c>
      <c r="AQ23" s="46">
        <v>-0.63900999999999997</v>
      </c>
      <c r="AR23" s="46">
        <v>0.52280000000000004</v>
      </c>
      <c r="AS23" s="47">
        <v>20</v>
      </c>
      <c r="AT23" s="46">
        <f t="shared" si="9"/>
        <v>0.1388888888888889</v>
      </c>
      <c r="AU23" s="47" t="str">
        <f t="shared" si="10"/>
        <v>non significant</v>
      </c>
      <c r="AV23" s="46"/>
      <c r="AW23" s="45" t="s">
        <v>233</v>
      </c>
      <c r="AX23" s="45" t="s">
        <v>232</v>
      </c>
      <c r="AY23" s="46">
        <v>1.1867300000000001</v>
      </c>
      <c r="AZ23" s="46">
        <v>0.23530000000000001</v>
      </c>
      <c r="BA23" s="47">
        <v>20</v>
      </c>
      <c r="BB23" s="46">
        <f t="shared" si="11"/>
        <v>0.1388888888888889</v>
      </c>
      <c r="BC23" s="47" t="str">
        <f t="shared" si="12"/>
        <v>non significant</v>
      </c>
      <c r="BD23" s="46"/>
      <c r="BE23" s="45" t="s">
        <v>235</v>
      </c>
      <c r="BF23" s="45" t="s">
        <v>233</v>
      </c>
      <c r="BG23" s="46">
        <v>-0.83557300000000001</v>
      </c>
      <c r="BH23" s="46">
        <v>0.40339999999999998</v>
      </c>
      <c r="BI23" s="47">
        <v>20</v>
      </c>
      <c r="BJ23" s="46">
        <f t="shared" si="13"/>
        <v>0.1388888888888889</v>
      </c>
      <c r="BK23" s="47" t="str">
        <f t="shared" si="14"/>
        <v>non significant</v>
      </c>
      <c r="BL23" s="46"/>
      <c r="BM23" s="45" t="s">
        <v>231</v>
      </c>
      <c r="BN23" s="45" t="s">
        <v>239</v>
      </c>
      <c r="BO23" s="46">
        <v>1.0041599999999999</v>
      </c>
      <c r="BP23" s="46">
        <v>0.31530000000000002</v>
      </c>
      <c r="BQ23" s="47">
        <v>20</v>
      </c>
      <c r="BR23" s="46">
        <f t="shared" si="15"/>
        <v>0.1388888888888889</v>
      </c>
      <c r="BS23" s="47" t="str">
        <f t="shared" si="16"/>
        <v>non significant</v>
      </c>
      <c r="BT23" s="46"/>
      <c r="BU23" s="45" t="s">
        <v>230</v>
      </c>
      <c r="BV23" s="45" t="s">
        <v>237</v>
      </c>
      <c r="BW23" s="46">
        <v>-0.82157999999999998</v>
      </c>
      <c r="BX23" s="46">
        <v>0.4113</v>
      </c>
      <c r="BY23" s="47">
        <v>20</v>
      </c>
      <c r="BZ23" s="46">
        <f t="shared" si="17"/>
        <v>0.1388888888888889</v>
      </c>
      <c r="CA23" s="47" t="str">
        <f t="shared" si="18"/>
        <v>non significant</v>
      </c>
      <c r="CB23" s="47"/>
      <c r="CC23" s="45" t="s">
        <v>233</v>
      </c>
      <c r="CD23" s="45" t="s">
        <v>234</v>
      </c>
      <c r="CE23" s="46">
        <v>0.82157999999999998</v>
      </c>
      <c r="CF23" s="46">
        <v>0.4113</v>
      </c>
      <c r="CG23" s="47">
        <v>20</v>
      </c>
      <c r="CH23" s="46">
        <f t="shared" si="19"/>
        <v>0.1388888888888889</v>
      </c>
      <c r="CI23" s="47" t="str">
        <f t="shared" si="132"/>
        <v>non significant</v>
      </c>
      <c r="CJ23" s="46"/>
      <c r="CK23" s="45" t="s">
        <v>238</v>
      </c>
      <c r="CL23" s="45" t="s">
        <v>234</v>
      </c>
      <c r="CM23" s="46">
        <v>-0.72057700000000002</v>
      </c>
      <c r="CN23" s="46">
        <v>0.47120000000000001</v>
      </c>
      <c r="CO23" s="47">
        <v>20</v>
      </c>
      <c r="CP23" s="46">
        <f t="shared" si="21"/>
        <v>0.1388888888888889</v>
      </c>
      <c r="CQ23" s="47" t="str">
        <f t="shared" si="133"/>
        <v>non significant</v>
      </c>
      <c r="CR23" s="46"/>
      <c r="CS23" s="45" t="s">
        <v>231</v>
      </c>
      <c r="CT23" s="45" t="s">
        <v>240</v>
      </c>
      <c r="CU23" s="46">
        <v>-0.45644000000000001</v>
      </c>
      <c r="CV23" s="46">
        <v>0.64810000000000001</v>
      </c>
      <c r="CW23" s="47">
        <v>20</v>
      </c>
      <c r="CX23" s="46">
        <f t="shared" si="23"/>
        <v>0.1388888888888889</v>
      </c>
      <c r="CY23" s="47" t="str">
        <f t="shared" si="134"/>
        <v>non significant</v>
      </c>
      <c r="CZ23" s="46"/>
      <c r="DA23" s="45" t="s">
        <v>234</v>
      </c>
      <c r="DB23" s="45" t="s">
        <v>232</v>
      </c>
      <c r="DC23" s="46">
        <v>1.3610899999999999</v>
      </c>
      <c r="DD23" s="46">
        <v>0.17349999999999999</v>
      </c>
      <c r="DE23" s="47">
        <v>20</v>
      </c>
      <c r="DF23" s="46">
        <f t="shared" si="25"/>
        <v>0.1388888888888889</v>
      </c>
      <c r="DG23" s="47" t="str">
        <f t="shared" si="135"/>
        <v>non significant</v>
      </c>
      <c r="DH23" s="46"/>
      <c r="DI23" s="45" t="s">
        <v>230</v>
      </c>
      <c r="DJ23" s="45" t="s">
        <v>237</v>
      </c>
      <c r="DK23" s="46">
        <v>-1.1867300000000001</v>
      </c>
      <c r="DL23" s="46">
        <v>0.23530000000000001</v>
      </c>
      <c r="DM23" s="47">
        <v>20</v>
      </c>
      <c r="DN23" s="46">
        <f t="shared" si="26"/>
        <v>0.1388888888888889</v>
      </c>
      <c r="DO23" s="47" t="str">
        <f t="shared" si="136"/>
        <v>non significant</v>
      </c>
      <c r="DP23" s="46"/>
      <c r="DQ23" s="45" t="s">
        <v>231</v>
      </c>
      <c r="DR23" s="45" t="s">
        <v>239</v>
      </c>
      <c r="DS23" s="46">
        <v>0.82157999999999998</v>
      </c>
      <c r="DT23" s="46">
        <v>0.4113</v>
      </c>
      <c r="DU23" s="47">
        <v>20</v>
      </c>
      <c r="DV23" s="46">
        <f t="shared" si="27"/>
        <v>0.1388888888888889</v>
      </c>
      <c r="DW23" s="47" t="str">
        <f t="shared" si="137"/>
        <v>non significant</v>
      </c>
      <c r="DX23" s="46"/>
      <c r="DY23" s="45" t="s">
        <v>237</v>
      </c>
      <c r="DZ23" s="45" t="s">
        <v>234</v>
      </c>
      <c r="EA23" s="46">
        <v>0.72058</v>
      </c>
      <c r="EB23" s="46">
        <v>0.47120000000000001</v>
      </c>
      <c r="EC23" s="47">
        <v>20</v>
      </c>
      <c r="ED23" s="46">
        <f t="shared" si="29"/>
        <v>0.1388888888888889</v>
      </c>
      <c r="EE23" s="47" t="str">
        <f t="shared" si="138"/>
        <v>non significant</v>
      </c>
      <c r="EF23" s="46"/>
      <c r="EG23" s="45" t="s">
        <v>239</v>
      </c>
      <c r="EH23" s="45" t="s">
        <v>232</v>
      </c>
      <c r="EI23" s="46">
        <v>1.2009609999999999</v>
      </c>
      <c r="EJ23" s="46">
        <v>0.2298</v>
      </c>
      <c r="EK23" s="47">
        <v>20</v>
      </c>
      <c r="EL23" s="46">
        <f t="shared" si="31"/>
        <v>0.1388888888888889</v>
      </c>
      <c r="EM23" s="47" t="str">
        <f t="shared" si="139"/>
        <v>non significant</v>
      </c>
      <c r="EN23" s="46"/>
      <c r="EO23" s="45" t="s">
        <v>239</v>
      </c>
      <c r="EP23" s="45" t="s">
        <v>232</v>
      </c>
      <c r="EQ23" s="46">
        <v>1.2009609999999999</v>
      </c>
      <c r="ER23" s="46">
        <v>0.2298</v>
      </c>
      <c r="ES23" s="47">
        <v>20</v>
      </c>
      <c r="ET23" s="46">
        <f t="shared" si="33"/>
        <v>0.1388888888888889</v>
      </c>
      <c r="EU23" s="47" t="str">
        <f t="shared" si="140"/>
        <v>non significant</v>
      </c>
      <c r="EV23" s="46"/>
      <c r="EW23" s="45" t="s">
        <v>230</v>
      </c>
      <c r="EX23" s="45" t="s">
        <v>237</v>
      </c>
      <c r="EY23" s="46">
        <v>-1.1867300000000001</v>
      </c>
      <c r="EZ23" s="46">
        <v>0.23530000000000001</v>
      </c>
      <c r="FA23" s="47">
        <v>20</v>
      </c>
      <c r="FB23" s="46">
        <f t="shared" si="35"/>
        <v>0.1388888888888889</v>
      </c>
      <c r="FC23" s="47" t="str">
        <f t="shared" si="141"/>
        <v>non significant</v>
      </c>
      <c r="FD23" s="46"/>
      <c r="FE23" s="45" t="s">
        <v>233</v>
      </c>
      <c r="FF23" s="45" t="s">
        <v>236</v>
      </c>
      <c r="FG23" s="46">
        <v>0.45748</v>
      </c>
      <c r="FH23" s="46">
        <v>0.64729999999999999</v>
      </c>
      <c r="FI23" s="47">
        <v>20</v>
      </c>
      <c r="FJ23" s="46">
        <f t="shared" si="37"/>
        <v>0.1388888888888889</v>
      </c>
      <c r="FK23" s="47" t="str">
        <f t="shared" si="142"/>
        <v>non significant</v>
      </c>
      <c r="FL23" s="46"/>
      <c r="FM23" s="45" t="s">
        <v>231</v>
      </c>
      <c r="FN23" s="45" t="s">
        <v>235</v>
      </c>
      <c r="FO23" s="46">
        <v>-1.04447</v>
      </c>
      <c r="FP23" s="46">
        <v>0.29630000000000001</v>
      </c>
      <c r="FQ23" s="47">
        <v>20</v>
      </c>
      <c r="FR23" s="46">
        <f t="shared" si="39"/>
        <v>0.1388888888888889</v>
      </c>
      <c r="FS23" s="47" t="str">
        <f t="shared" si="143"/>
        <v>non significant</v>
      </c>
      <c r="FT23" s="46"/>
      <c r="FU23" s="45" t="s">
        <v>230</v>
      </c>
      <c r="FV23" s="45" t="s">
        <v>236</v>
      </c>
      <c r="FW23" s="46">
        <v>-1.1867300000000001</v>
      </c>
      <c r="FX23" s="46">
        <v>0.23530000000000001</v>
      </c>
      <c r="FY23" s="47">
        <v>20</v>
      </c>
      <c r="FZ23" s="46">
        <f t="shared" si="41"/>
        <v>0.1388888888888889</v>
      </c>
      <c r="GA23" s="47" t="str">
        <f t="shared" si="144"/>
        <v>non significant</v>
      </c>
      <c r="GB23" s="46"/>
      <c r="GC23" s="45" t="s">
        <v>230</v>
      </c>
      <c r="GD23" s="45" t="s">
        <v>233</v>
      </c>
      <c r="GE23" s="46">
        <v>0.83557000000000003</v>
      </c>
      <c r="GF23" s="46">
        <v>0.40339999999999998</v>
      </c>
      <c r="GG23" s="47">
        <v>20</v>
      </c>
      <c r="GH23" s="46">
        <f t="shared" si="43"/>
        <v>0.1388888888888889</v>
      </c>
      <c r="GI23" s="47" t="str">
        <f t="shared" si="145"/>
        <v>non significant</v>
      </c>
      <c r="GJ23" s="46"/>
      <c r="GK23" s="45" t="s">
        <v>238</v>
      </c>
      <c r="GL23" s="45" t="s">
        <v>240</v>
      </c>
      <c r="GM23" s="46">
        <v>-1.20096</v>
      </c>
      <c r="GN23" s="46">
        <v>0.2298</v>
      </c>
      <c r="GO23" s="47">
        <v>20</v>
      </c>
      <c r="GP23" s="46">
        <f t="shared" si="45"/>
        <v>0.1388888888888889</v>
      </c>
      <c r="GQ23" s="47" t="str">
        <f t="shared" si="146"/>
        <v>non significant</v>
      </c>
      <c r="GR23" s="46"/>
      <c r="GS23" s="45" t="s">
        <v>241</v>
      </c>
      <c r="GT23" s="45" t="s">
        <v>238</v>
      </c>
      <c r="GU23" s="46">
        <v>-0.56045</v>
      </c>
      <c r="GV23" s="46">
        <v>0.57520000000000004</v>
      </c>
      <c r="GW23" s="47">
        <v>20</v>
      </c>
      <c r="GX23" s="46">
        <f t="shared" si="46"/>
        <v>0.1388888888888889</v>
      </c>
      <c r="GY23" s="47" t="str">
        <f t="shared" si="147"/>
        <v>non significant</v>
      </c>
      <c r="GZ23" s="46"/>
      <c r="HA23" s="45" t="s">
        <v>241</v>
      </c>
      <c r="HB23" s="45" t="s">
        <v>238</v>
      </c>
      <c r="HC23" s="46">
        <v>0.56045</v>
      </c>
      <c r="HD23" s="46">
        <v>0.57520000000000004</v>
      </c>
      <c r="HE23" s="47">
        <v>20</v>
      </c>
      <c r="HF23" s="46">
        <f t="shared" si="48"/>
        <v>0.1388888888888889</v>
      </c>
      <c r="HG23" s="47" t="str">
        <f t="shared" si="148"/>
        <v>non significant</v>
      </c>
      <c r="HH23" s="46"/>
      <c r="HI23" s="45" t="s">
        <v>241</v>
      </c>
      <c r="HJ23" s="45" t="s">
        <v>240</v>
      </c>
      <c r="HK23" s="46">
        <v>0.56045</v>
      </c>
      <c r="HL23" s="46">
        <v>0.57520000000000004</v>
      </c>
      <c r="HM23" s="47">
        <v>20</v>
      </c>
      <c r="HN23" s="46">
        <f t="shared" si="50"/>
        <v>0.1388888888888889</v>
      </c>
      <c r="HO23" s="47" t="str">
        <f t="shared" si="149"/>
        <v>non significant</v>
      </c>
      <c r="HP23" s="46"/>
      <c r="HQ23" s="45" t="s">
        <v>237</v>
      </c>
      <c r="HR23" s="45" t="s">
        <v>233</v>
      </c>
      <c r="HS23" s="46">
        <v>1.0041599999999999</v>
      </c>
      <c r="HT23" s="46">
        <v>0.31530000000000002</v>
      </c>
      <c r="HU23" s="47">
        <v>20</v>
      </c>
      <c r="HV23" s="46">
        <f t="shared" si="52"/>
        <v>0.1388888888888889</v>
      </c>
      <c r="HW23" s="47" t="str">
        <f t="shared" si="150"/>
        <v>non significant</v>
      </c>
      <c r="HX23" s="46"/>
      <c r="HY23" s="45" t="s">
        <v>233</v>
      </c>
      <c r="HZ23" s="45" t="s">
        <v>234</v>
      </c>
      <c r="IA23" s="46">
        <v>-0.82157999999999998</v>
      </c>
      <c r="IB23" s="46">
        <v>0.4113</v>
      </c>
      <c r="IC23" s="47">
        <v>20</v>
      </c>
      <c r="ID23" s="46">
        <f t="shared" si="54"/>
        <v>0.1388888888888889</v>
      </c>
      <c r="IE23" s="47" t="str">
        <f t="shared" si="151"/>
        <v>non significant</v>
      </c>
      <c r="IF23" s="46"/>
      <c r="IG23" s="45" t="s">
        <v>237</v>
      </c>
      <c r="IH23" s="45" t="s">
        <v>233</v>
      </c>
      <c r="II23" s="46">
        <v>1.1867300000000001</v>
      </c>
      <c r="IJ23" s="46">
        <v>0.23530000000000001</v>
      </c>
      <c r="IK23" s="47">
        <v>20</v>
      </c>
      <c r="IL23" s="46">
        <f t="shared" si="56"/>
        <v>0.1388888888888889</v>
      </c>
      <c r="IM23" s="47" t="str">
        <f t="shared" si="152"/>
        <v>non significant</v>
      </c>
      <c r="IN23" s="46"/>
      <c r="IO23" s="45" t="s">
        <v>230</v>
      </c>
      <c r="IP23" s="45" t="s">
        <v>234</v>
      </c>
      <c r="IQ23" s="46">
        <v>-0.45644000000000001</v>
      </c>
      <c r="IR23" s="46">
        <v>0.64810000000000001</v>
      </c>
      <c r="IS23" s="47">
        <v>20</v>
      </c>
      <c r="IT23" s="46">
        <f t="shared" si="58"/>
        <v>0.1388888888888889</v>
      </c>
      <c r="IU23" s="47" t="str">
        <f t="shared" si="153"/>
        <v>non significant</v>
      </c>
      <c r="IV23" s="46"/>
      <c r="IW23" s="45" t="s">
        <v>231</v>
      </c>
      <c r="IX23" s="45" t="s">
        <v>240</v>
      </c>
      <c r="IY23" s="46">
        <v>-0.82157999999999998</v>
      </c>
      <c r="IZ23" s="46">
        <v>0.4113</v>
      </c>
      <c r="JA23" s="47">
        <v>20</v>
      </c>
      <c r="JB23" s="46">
        <f t="shared" si="60"/>
        <v>0.1388888888888889</v>
      </c>
      <c r="JC23" s="47" t="str">
        <f t="shared" si="154"/>
        <v>non significant</v>
      </c>
      <c r="JD23" s="46"/>
      <c r="JE23" s="45" t="s">
        <v>241</v>
      </c>
      <c r="JF23" s="45" t="s">
        <v>237</v>
      </c>
      <c r="JG23" s="46">
        <v>1.521217</v>
      </c>
      <c r="JH23" s="46">
        <v>0.12820000000000001</v>
      </c>
      <c r="JI23" s="47">
        <v>20</v>
      </c>
      <c r="JJ23" s="46">
        <f t="shared" si="62"/>
        <v>0.1388888888888889</v>
      </c>
      <c r="JK23" s="47" t="str">
        <f t="shared" si="155"/>
        <v>significant</v>
      </c>
      <c r="JL23" s="46"/>
      <c r="JM23" s="45" t="s">
        <v>238</v>
      </c>
      <c r="JN23" s="45" t="s">
        <v>239</v>
      </c>
      <c r="JO23" s="46">
        <v>-1.3610899999999999</v>
      </c>
      <c r="JP23" s="46">
        <v>0.17349999999999999</v>
      </c>
      <c r="JQ23" s="47">
        <v>20</v>
      </c>
      <c r="JR23" s="46">
        <f t="shared" si="64"/>
        <v>0.1388888888888889</v>
      </c>
      <c r="JS23" s="47" t="str">
        <f t="shared" si="156"/>
        <v>non significant</v>
      </c>
      <c r="JT23" s="46"/>
      <c r="JU23" s="45" t="s">
        <v>235</v>
      </c>
      <c r="JV23" s="45" t="s">
        <v>238</v>
      </c>
      <c r="JW23" s="46">
        <v>0.82157999999999998</v>
      </c>
      <c r="JX23" s="46">
        <v>0.4113</v>
      </c>
      <c r="JY23" s="47">
        <v>20</v>
      </c>
      <c r="JZ23" s="46">
        <f t="shared" si="65"/>
        <v>0.1388888888888889</v>
      </c>
      <c r="KA23" s="47" t="str">
        <f t="shared" si="157"/>
        <v>non significant</v>
      </c>
      <c r="KB23" s="46"/>
      <c r="KC23" s="45" t="s">
        <v>241</v>
      </c>
      <c r="KD23" s="45" t="s">
        <v>237</v>
      </c>
      <c r="KE23" s="46">
        <v>-0.88070499999999996</v>
      </c>
      <c r="KF23" s="46">
        <v>0.3785</v>
      </c>
      <c r="KG23" s="47">
        <v>20</v>
      </c>
      <c r="KH23" s="46">
        <f t="shared" si="67"/>
        <v>0.1388888888888889</v>
      </c>
      <c r="KI23" s="47" t="str">
        <f t="shared" si="158"/>
        <v>non significant</v>
      </c>
      <c r="KJ23" s="47"/>
      <c r="KK23" s="45" t="s">
        <v>235</v>
      </c>
      <c r="KL23" s="45" t="s">
        <v>233</v>
      </c>
      <c r="KM23" s="46">
        <v>-1.25336</v>
      </c>
      <c r="KN23" s="46">
        <v>0.21010000000000001</v>
      </c>
      <c r="KO23" s="47">
        <v>20</v>
      </c>
      <c r="KP23" s="46">
        <f t="shared" si="69"/>
        <v>0.1388888888888889</v>
      </c>
      <c r="KQ23" s="47" t="str">
        <f t="shared" si="159"/>
        <v>non significant</v>
      </c>
      <c r="KR23" s="45"/>
      <c r="KS23" s="45" t="s">
        <v>237</v>
      </c>
      <c r="KT23" s="45" t="s">
        <v>233</v>
      </c>
      <c r="KU23" s="46">
        <v>1.0041599999999999</v>
      </c>
      <c r="KV23" s="46">
        <v>0.31530000000000002</v>
      </c>
      <c r="KW23" s="47">
        <v>20</v>
      </c>
      <c r="KX23" s="46">
        <f t="shared" si="71"/>
        <v>0.1388888888888889</v>
      </c>
      <c r="KY23" s="47" t="str">
        <f t="shared" si="160"/>
        <v>non significant</v>
      </c>
      <c r="KZ23" s="45"/>
      <c r="LA23" s="45" t="s">
        <v>234</v>
      </c>
      <c r="LB23" s="45" t="s">
        <v>232</v>
      </c>
      <c r="LC23" s="46">
        <v>0.72058</v>
      </c>
      <c r="LD23" s="46">
        <v>0.47120000000000001</v>
      </c>
      <c r="LE23" s="47">
        <v>20</v>
      </c>
      <c r="LF23" s="46">
        <f t="shared" si="73"/>
        <v>0.1388888888888889</v>
      </c>
      <c r="LG23" s="47" t="str">
        <f t="shared" si="161"/>
        <v>non significant</v>
      </c>
      <c r="LH23" s="45"/>
      <c r="LI23" s="45" t="s">
        <v>231</v>
      </c>
      <c r="LJ23" s="45" t="s">
        <v>239</v>
      </c>
      <c r="LK23" s="46">
        <v>1.0041599999999999</v>
      </c>
      <c r="LL23" s="46">
        <v>0.31530000000000002</v>
      </c>
      <c r="LM23" s="47">
        <v>20</v>
      </c>
      <c r="LN23" s="46">
        <f t="shared" si="75"/>
        <v>0.1388888888888889</v>
      </c>
      <c r="LO23" s="47" t="str">
        <f t="shared" si="162"/>
        <v>non significant</v>
      </c>
    </row>
    <row r="24" spans="1:327" ht="24">
      <c r="A24" s="45" t="s">
        <v>237</v>
      </c>
      <c r="B24" s="45" t="s">
        <v>234</v>
      </c>
      <c r="C24" s="46">
        <v>1.0408299999999999</v>
      </c>
      <c r="D24" s="46">
        <v>0.29799999999999999</v>
      </c>
      <c r="E24" s="46">
        <v>21</v>
      </c>
      <c r="F24" s="46">
        <f t="shared" si="0"/>
        <v>0.14583333333333334</v>
      </c>
      <c r="G24" s="47" t="str">
        <f t="shared" si="131"/>
        <v>non significant</v>
      </c>
      <c r="H24" s="47"/>
      <c r="I24" s="45" t="s">
        <v>238</v>
      </c>
      <c r="J24" s="45" t="s">
        <v>234</v>
      </c>
      <c r="K24" s="46">
        <v>0.88070479999999995</v>
      </c>
      <c r="L24" s="46">
        <v>0.3785</v>
      </c>
      <c r="M24" s="46">
        <v>21</v>
      </c>
      <c r="N24" s="46">
        <f t="shared" si="1"/>
        <v>0.14583333333333334</v>
      </c>
      <c r="O24" s="47" t="str">
        <f t="shared" si="2"/>
        <v>non significant</v>
      </c>
      <c r="P24" s="47"/>
      <c r="Q24" s="45" t="s">
        <v>241</v>
      </c>
      <c r="R24" s="45" t="s">
        <v>239</v>
      </c>
      <c r="S24" s="46">
        <v>-0.72058</v>
      </c>
      <c r="T24" s="46">
        <v>0.47120000000000001</v>
      </c>
      <c r="U24" s="46">
        <v>21</v>
      </c>
      <c r="V24" s="46">
        <f t="shared" si="3"/>
        <v>0.14583333333333334</v>
      </c>
      <c r="W24" s="47" t="str">
        <f t="shared" si="4"/>
        <v>non significant</v>
      </c>
      <c r="X24" s="47"/>
      <c r="Y24" s="45" t="s">
        <v>231</v>
      </c>
      <c r="Z24" s="45" t="s">
        <v>239</v>
      </c>
      <c r="AA24" s="46">
        <v>0.63900999999999997</v>
      </c>
      <c r="AB24" s="46">
        <v>0.52280000000000004</v>
      </c>
      <c r="AC24" s="46">
        <v>21</v>
      </c>
      <c r="AD24" s="46">
        <f t="shared" si="5"/>
        <v>0.14583333333333334</v>
      </c>
      <c r="AE24" s="47" t="str">
        <f t="shared" si="6"/>
        <v>non significant</v>
      </c>
      <c r="AF24" s="47"/>
      <c r="AG24" s="45" t="s">
        <v>231</v>
      </c>
      <c r="AH24" s="45" t="s">
        <v>235</v>
      </c>
      <c r="AI24" s="46">
        <v>-0.83557000000000003</v>
      </c>
      <c r="AJ24" s="46">
        <v>0.40339999999999998</v>
      </c>
      <c r="AK24" s="46">
        <v>21</v>
      </c>
      <c r="AL24" s="46">
        <f t="shared" si="7"/>
        <v>0.14583333333333334</v>
      </c>
      <c r="AM24" s="47" t="str">
        <f t="shared" si="8"/>
        <v>non significant</v>
      </c>
      <c r="AN24" s="46"/>
      <c r="AO24" s="45" t="s">
        <v>230</v>
      </c>
      <c r="AP24" s="45" t="s">
        <v>237</v>
      </c>
      <c r="AQ24" s="46">
        <v>-0.63900999999999997</v>
      </c>
      <c r="AR24" s="46">
        <v>0.52280000000000004</v>
      </c>
      <c r="AS24" s="46">
        <v>21</v>
      </c>
      <c r="AT24" s="46">
        <f t="shared" si="9"/>
        <v>0.14583333333333334</v>
      </c>
      <c r="AU24" s="47" t="str">
        <f t="shared" si="10"/>
        <v>non significant</v>
      </c>
      <c r="AV24" s="46"/>
      <c r="AW24" s="45" t="s">
        <v>237</v>
      </c>
      <c r="AX24" s="45" t="s">
        <v>234</v>
      </c>
      <c r="AY24" s="46">
        <v>1.0408299999999999</v>
      </c>
      <c r="AZ24" s="46">
        <v>0.29799999999999999</v>
      </c>
      <c r="BA24" s="46">
        <v>21</v>
      </c>
      <c r="BB24" s="46">
        <f t="shared" si="11"/>
        <v>0.14583333333333334</v>
      </c>
      <c r="BC24" s="47" t="str">
        <f t="shared" si="12"/>
        <v>non significant</v>
      </c>
      <c r="BD24" s="46"/>
      <c r="BE24" s="45" t="s">
        <v>231</v>
      </c>
      <c r="BF24" s="45" t="s">
        <v>240</v>
      </c>
      <c r="BG24" s="46">
        <v>0.82157999999999998</v>
      </c>
      <c r="BH24" s="46">
        <v>0.4113</v>
      </c>
      <c r="BI24" s="46">
        <v>21</v>
      </c>
      <c r="BJ24" s="46">
        <f t="shared" si="13"/>
        <v>0.14583333333333334</v>
      </c>
      <c r="BK24" s="47" t="str">
        <f t="shared" si="14"/>
        <v>non significant</v>
      </c>
      <c r="BL24" s="46"/>
      <c r="BM24" s="45" t="s">
        <v>233</v>
      </c>
      <c r="BN24" s="45" t="s">
        <v>232</v>
      </c>
      <c r="BO24" s="46">
        <v>1.0041599999999999</v>
      </c>
      <c r="BP24" s="46">
        <v>0.31530000000000002</v>
      </c>
      <c r="BQ24" s="46">
        <v>21</v>
      </c>
      <c r="BR24" s="46">
        <f t="shared" si="15"/>
        <v>0.14583333333333334</v>
      </c>
      <c r="BS24" s="47" t="str">
        <f t="shared" si="16"/>
        <v>non significant</v>
      </c>
      <c r="BT24" s="46"/>
      <c r="BU24" s="45" t="s">
        <v>233</v>
      </c>
      <c r="BV24" s="45" t="s">
        <v>232</v>
      </c>
      <c r="BW24" s="46">
        <v>0.82157999999999998</v>
      </c>
      <c r="BX24" s="46">
        <v>0.4113</v>
      </c>
      <c r="BY24" s="46">
        <v>21</v>
      </c>
      <c r="BZ24" s="46">
        <f t="shared" si="17"/>
        <v>0.14583333333333334</v>
      </c>
      <c r="CA24" s="47" t="str">
        <f t="shared" si="18"/>
        <v>non significant</v>
      </c>
      <c r="CB24" s="47"/>
      <c r="CC24" s="45" t="s">
        <v>240</v>
      </c>
      <c r="CD24" s="45" t="s">
        <v>236</v>
      </c>
      <c r="CE24" s="46">
        <v>0.72057669999999996</v>
      </c>
      <c r="CF24" s="46">
        <v>0.47120000000000001</v>
      </c>
      <c r="CG24" s="46">
        <v>21</v>
      </c>
      <c r="CH24" s="46">
        <f t="shared" si="19"/>
        <v>0.14583333333333334</v>
      </c>
      <c r="CI24" s="47" t="str">
        <f t="shared" si="132"/>
        <v>non significant</v>
      </c>
      <c r="CJ24" s="46"/>
      <c r="CK24" s="45" t="s">
        <v>240</v>
      </c>
      <c r="CL24" s="45" t="s">
        <v>236</v>
      </c>
      <c r="CM24" s="46">
        <v>0.72057669999999996</v>
      </c>
      <c r="CN24" s="46">
        <v>0.47120000000000001</v>
      </c>
      <c r="CO24" s="46">
        <v>21</v>
      </c>
      <c r="CP24" s="46">
        <f t="shared" si="21"/>
        <v>0.14583333333333334</v>
      </c>
      <c r="CQ24" s="47" t="str">
        <f t="shared" si="133"/>
        <v>non significant</v>
      </c>
      <c r="CR24" s="46"/>
      <c r="CS24" s="45" t="s">
        <v>230</v>
      </c>
      <c r="CT24" s="45" t="s">
        <v>234</v>
      </c>
      <c r="CU24" s="46">
        <v>-0.45643499999999998</v>
      </c>
      <c r="CV24" s="46">
        <v>0.64810000000000001</v>
      </c>
      <c r="CW24" s="46">
        <v>21</v>
      </c>
      <c r="CX24" s="46">
        <f t="shared" si="23"/>
        <v>0.14583333333333334</v>
      </c>
      <c r="CY24" s="47" t="str">
        <f t="shared" si="134"/>
        <v>non significant</v>
      </c>
      <c r="CZ24" s="46"/>
      <c r="DA24" s="45" t="s">
        <v>230</v>
      </c>
      <c r="DB24" s="45" t="s">
        <v>233</v>
      </c>
      <c r="DC24" s="46">
        <v>1.25336</v>
      </c>
      <c r="DD24" s="46">
        <v>0.21010000000000001</v>
      </c>
      <c r="DE24" s="46">
        <v>21</v>
      </c>
      <c r="DF24" s="46">
        <f t="shared" si="25"/>
        <v>0.14583333333333334</v>
      </c>
      <c r="DG24" s="47" t="str">
        <f t="shared" si="135"/>
        <v>non significant</v>
      </c>
      <c r="DH24" s="46"/>
      <c r="DI24" s="45" t="s">
        <v>230</v>
      </c>
      <c r="DJ24" s="45" t="s">
        <v>233</v>
      </c>
      <c r="DK24" s="46">
        <v>1.04447</v>
      </c>
      <c r="DL24" s="46">
        <v>0.29630000000000001</v>
      </c>
      <c r="DM24" s="46">
        <v>21</v>
      </c>
      <c r="DN24" s="46">
        <f t="shared" si="26"/>
        <v>0.14583333333333334</v>
      </c>
      <c r="DO24" s="47" t="str">
        <f t="shared" si="136"/>
        <v>non significant</v>
      </c>
      <c r="DP24" s="46"/>
      <c r="DQ24" s="45" t="s">
        <v>241</v>
      </c>
      <c r="DR24" s="45" t="s">
        <v>239</v>
      </c>
      <c r="DS24" s="46">
        <v>0.72058</v>
      </c>
      <c r="DT24" s="46">
        <v>0.47120000000000001</v>
      </c>
      <c r="DU24" s="46">
        <v>21</v>
      </c>
      <c r="DV24" s="46">
        <f t="shared" si="27"/>
        <v>0.14583333333333334</v>
      </c>
      <c r="DW24" s="47" t="str">
        <f t="shared" si="137"/>
        <v>non significant</v>
      </c>
      <c r="DX24" s="46"/>
      <c r="DY24" s="45" t="s">
        <v>234</v>
      </c>
      <c r="DZ24" s="45" t="s">
        <v>236</v>
      </c>
      <c r="EA24" s="46">
        <v>-0.72058</v>
      </c>
      <c r="EB24" s="46">
        <v>0.47120000000000001</v>
      </c>
      <c r="EC24" s="46">
        <v>21</v>
      </c>
      <c r="ED24" s="46">
        <f t="shared" si="29"/>
        <v>0.14583333333333334</v>
      </c>
      <c r="EE24" s="47" t="str">
        <f t="shared" si="138"/>
        <v>non significant</v>
      </c>
      <c r="EF24" s="46"/>
      <c r="EG24" s="45" t="s">
        <v>235</v>
      </c>
      <c r="EH24" s="45" t="s">
        <v>240</v>
      </c>
      <c r="EI24" s="46">
        <v>1.1867300000000001</v>
      </c>
      <c r="EJ24" s="46">
        <v>0.23530000000000001</v>
      </c>
      <c r="EK24" s="46">
        <v>21</v>
      </c>
      <c r="EL24" s="46">
        <f t="shared" si="31"/>
        <v>0.14583333333333334</v>
      </c>
      <c r="EM24" s="47" t="str">
        <f t="shared" si="139"/>
        <v>non significant</v>
      </c>
      <c r="EN24" s="46"/>
      <c r="EO24" s="45" t="s">
        <v>231</v>
      </c>
      <c r="EP24" s="45" t="s">
        <v>239</v>
      </c>
      <c r="EQ24" s="46">
        <v>1.1867300000000001</v>
      </c>
      <c r="ER24" s="46">
        <v>0.23530000000000001</v>
      </c>
      <c r="ES24" s="46">
        <v>21</v>
      </c>
      <c r="ET24" s="46">
        <f t="shared" si="33"/>
        <v>0.14583333333333334</v>
      </c>
      <c r="EU24" s="47" t="str">
        <f t="shared" si="140"/>
        <v>non significant</v>
      </c>
      <c r="EV24" s="46"/>
      <c r="EW24" s="45" t="s">
        <v>230</v>
      </c>
      <c r="EX24" s="45" t="s">
        <v>233</v>
      </c>
      <c r="EY24" s="46">
        <v>1.04447</v>
      </c>
      <c r="EZ24" s="46">
        <v>0.29630000000000001</v>
      </c>
      <c r="FA24" s="46">
        <v>21</v>
      </c>
      <c r="FB24" s="46">
        <f t="shared" si="35"/>
        <v>0.14583333333333334</v>
      </c>
      <c r="FC24" s="47" t="str">
        <f t="shared" si="141"/>
        <v>non significant</v>
      </c>
      <c r="FD24" s="46"/>
      <c r="FE24" s="45" t="s">
        <v>241</v>
      </c>
      <c r="FF24" s="45" t="s">
        <v>235</v>
      </c>
      <c r="FG24" s="46">
        <v>0.45644000000000001</v>
      </c>
      <c r="FH24" s="46">
        <v>0.64810000000000001</v>
      </c>
      <c r="FI24" s="46">
        <v>21</v>
      </c>
      <c r="FJ24" s="46">
        <f t="shared" si="37"/>
        <v>0.14583333333333334</v>
      </c>
      <c r="FK24" s="47" t="str">
        <f t="shared" si="142"/>
        <v>non significant</v>
      </c>
      <c r="FL24" s="46"/>
      <c r="FM24" s="45" t="s">
        <v>235</v>
      </c>
      <c r="FN24" s="45" t="s">
        <v>238</v>
      </c>
      <c r="FO24" s="46">
        <v>-1.0041599999999999</v>
      </c>
      <c r="FP24" s="46">
        <v>0.31530000000000002</v>
      </c>
      <c r="FQ24" s="46">
        <v>21</v>
      </c>
      <c r="FR24" s="46">
        <f t="shared" si="39"/>
        <v>0.14583333333333334</v>
      </c>
      <c r="FS24" s="47" t="str">
        <f t="shared" si="143"/>
        <v>non significant</v>
      </c>
      <c r="FT24" s="46"/>
      <c r="FU24" s="45" t="s">
        <v>235</v>
      </c>
      <c r="FV24" s="45" t="s">
        <v>240</v>
      </c>
      <c r="FW24" s="46">
        <v>1.0041599999999999</v>
      </c>
      <c r="FX24" s="46">
        <v>0.31530000000000002</v>
      </c>
      <c r="FY24" s="46">
        <v>21</v>
      </c>
      <c r="FZ24" s="46">
        <f t="shared" si="41"/>
        <v>0.14583333333333334</v>
      </c>
      <c r="GA24" s="47" t="str">
        <f t="shared" si="144"/>
        <v>non significant</v>
      </c>
      <c r="GB24" s="46"/>
      <c r="GC24" s="45" t="s">
        <v>235</v>
      </c>
      <c r="GD24" s="45" t="s">
        <v>233</v>
      </c>
      <c r="GE24" s="46">
        <v>0.83557269999999995</v>
      </c>
      <c r="GF24" s="46">
        <v>0.40339999999999998</v>
      </c>
      <c r="GG24" s="46">
        <v>21</v>
      </c>
      <c r="GH24" s="46">
        <f t="shared" si="43"/>
        <v>0.14583333333333334</v>
      </c>
      <c r="GI24" s="47" t="str">
        <f t="shared" si="145"/>
        <v>non significant</v>
      </c>
      <c r="GJ24" s="46"/>
      <c r="GK24" s="45" t="s">
        <v>240</v>
      </c>
      <c r="GL24" s="45" t="s">
        <v>239</v>
      </c>
      <c r="GM24" s="46">
        <v>1.20096</v>
      </c>
      <c r="GN24" s="46">
        <v>0.2298</v>
      </c>
      <c r="GO24" s="46">
        <v>21</v>
      </c>
      <c r="GP24" s="46">
        <f t="shared" si="45"/>
        <v>0.14583333333333334</v>
      </c>
      <c r="GQ24" s="47" t="str">
        <f t="shared" si="146"/>
        <v>non significant</v>
      </c>
      <c r="GR24" s="46"/>
      <c r="GS24" s="45" t="s">
        <v>238</v>
      </c>
      <c r="GT24" s="45" t="s">
        <v>239</v>
      </c>
      <c r="GU24" s="46">
        <v>0.56045</v>
      </c>
      <c r="GV24" s="46">
        <v>0.57520000000000004</v>
      </c>
      <c r="GW24" s="46">
        <v>21</v>
      </c>
      <c r="GX24" s="46">
        <f t="shared" si="46"/>
        <v>0.14583333333333334</v>
      </c>
      <c r="GY24" s="47" t="str">
        <f t="shared" si="147"/>
        <v>non significant</v>
      </c>
      <c r="GZ24" s="46"/>
      <c r="HA24" s="45" t="s">
        <v>237</v>
      </c>
      <c r="HB24" s="45" t="s">
        <v>236</v>
      </c>
      <c r="HC24" s="46">
        <v>0.56045</v>
      </c>
      <c r="HD24" s="46">
        <v>0.57520000000000004</v>
      </c>
      <c r="HE24" s="46">
        <v>21</v>
      </c>
      <c r="HF24" s="46">
        <f t="shared" si="48"/>
        <v>0.14583333333333334</v>
      </c>
      <c r="HG24" s="47" t="str">
        <f t="shared" si="148"/>
        <v>non significant</v>
      </c>
      <c r="HH24" s="46"/>
      <c r="HI24" s="45" t="s">
        <v>238</v>
      </c>
      <c r="HJ24" s="45" t="s">
        <v>239</v>
      </c>
      <c r="HK24" s="46">
        <v>-0.56045</v>
      </c>
      <c r="HL24" s="46">
        <v>0.57520000000000004</v>
      </c>
      <c r="HM24" s="46">
        <v>21</v>
      </c>
      <c r="HN24" s="46">
        <f t="shared" si="50"/>
        <v>0.14583333333333334</v>
      </c>
      <c r="HO24" s="47" t="str">
        <f t="shared" si="149"/>
        <v>non significant</v>
      </c>
      <c r="HP24" s="46"/>
      <c r="HQ24" s="45" t="s">
        <v>237</v>
      </c>
      <c r="HR24" s="45" t="s">
        <v>236</v>
      </c>
      <c r="HS24" s="46">
        <v>0.88070000000000004</v>
      </c>
      <c r="HT24" s="46">
        <v>0.3785</v>
      </c>
      <c r="HU24" s="46">
        <v>21</v>
      </c>
      <c r="HV24" s="46">
        <f t="shared" si="52"/>
        <v>0.14583333333333334</v>
      </c>
      <c r="HW24" s="47" t="str">
        <f t="shared" si="150"/>
        <v>non significant</v>
      </c>
      <c r="HX24" s="46"/>
      <c r="HY24" s="45" t="s">
        <v>237</v>
      </c>
      <c r="HZ24" s="45" t="s">
        <v>236</v>
      </c>
      <c r="IA24" s="46">
        <v>0.72058</v>
      </c>
      <c r="IB24" s="46">
        <v>0.47120000000000001</v>
      </c>
      <c r="IC24" s="46">
        <v>21</v>
      </c>
      <c r="ID24" s="46">
        <f t="shared" si="54"/>
        <v>0.14583333333333334</v>
      </c>
      <c r="IE24" s="47" t="str">
        <f t="shared" si="151"/>
        <v>non significant</v>
      </c>
      <c r="IF24" s="46"/>
      <c r="IG24" s="45" t="s">
        <v>233</v>
      </c>
      <c r="IH24" s="45" t="s">
        <v>232</v>
      </c>
      <c r="II24" s="46">
        <v>1.1867300000000001</v>
      </c>
      <c r="IJ24" s="46">
        <v>0.23530000000000001</v>
      </c>
      <c r="IK24" s="46">
        <v>21</v>
      </c>
      <c r="IL24" s="46">
        <f t="shared" si="56"/>
        <v>0.14583333333333334</v>
      </c>
      <c r="IM24" s="47" t="str">
        <f t="shared" si="152"/>
        <v>non significant</v>
      </c>
      <c r="IN24" s="46"/>
      <c r="IO24" s="45" t="s">
        <v>241</v>
      </c>
      <c r="IP24" s="45" t="s">
        <v>239</v>
      </c>
      <c r="IQ24" s="46">
        <v>0.40032000000000001</v>
      </c>
      <c r="IR24" s="46">
        <v>0.68889999999999996</v>
      </c>
      <c r="IS24" s="46">
        <v>21</v>
      </c>
      <c r="IT24" s="46">
        <f t="shared" si="58"/>
        <v>0.14583333333333334</v>
      </c>
      <c r="IU24" s="47" t="str">
        <f t="shared" si="153"/>
        <v>non significant</v>
      </c>
      <c r="IV24" s="46"/>
      <c r="IW24" s="45" t="s">
        <v>237</v>
      </c>
      <c r="IX24" s="45" t="s">
        <v>233</v>
      </c>
      <c r="IY24" s="46">
        <v>0.82157999999999998</v>
      </c>
      <c r="IZ24" s="46">
        <v>0.4113</v>
      </c>
      <c r="JA24" s="46">
        <v>21</v>
      </c>
      <c r="JB24" s="46">
        <f t="shared" si="60"/>
        <v>0.14583333333333334</v>
      </c>
      <c r="JC24" s="47" t="str">
        <f t="shared" si="154"/>
        <v>non significant</v>
      </c>
      <c r="JD24" s="46"/>
      <c r="JE24" s="45" t="s">
        <v>231</v>
      </c>
      <c r="JF24" s="45" t="s">
        <v>240</v>
      </c>
      <c r="JG24" s="46">
        <v>-1.36931</v>
      </c>
      <c r="JH24" s="46">
        <v>0.1709</v>
      </c>
      <c r="JI24" s="46">
        <v>21</v>
      </c>
      <c r="JJ24" s="46">
        <f t="shared" si="62"/>
        <v>0.14583333333333334</v>
      </c>
      <c r="JK24" s="47" t="str">
        <f t="shared" si="155"/>
        <v>non significant</v>
      </c>
      <c r="JL24" s="46"/>
      <c r="JM24" s="45" t="s">
        <v>241</v>
      </c>
      <c r="JN24" s="45" t="s">
        <v>237</v>
      </c>
      <c r="JO24" s="46">
        <v>1.361089</v>
      </c>
      <c r="JP24" s="46">
        <v>0.17349999999999999</v>
      </c>
      <c r="JQ24" s="46">
        <v>21</v>
      </c>
      <c r="JR24" s="46">
        <f t="shared" si="64"/>
        <v>0.14583333333333334</v>
      </c>
      <c r="JS24" s="47" t="str">
        <f t="shared" si="156"/>
        <v>non significant</v>
      </c>
      <c r="JT24" s="46"/>
      <c r="JU24" s="45" t="s">
        <v>235</v>
      </c>
      <c r="JV24" s="45" t="s">
        <v>239</v>
      </c>
      <c r="JW24" s="46">
        <v>0.63900999999999997</v>
      </c>
      <c r="JX24" s="46">
        <v>0.52280000000000004</v>
      </c>
      <c r="JY24" s="46">
        <v>21</v>
      </c>
      <c r="JZ24" s="46">
        <f t="shared" si="65"/>
        <v>0.14583333333333334</v>
      </c>
      <c r="KA24" s="47" t="str">
        <f t="shared" si="157"/>
        <v>non significant</v>
      </c>
      <c r="KB24" s="46"/>
      <c r="KC24" s="45" t="s">
        <v>231</v>
      </c>
      <c r="KD24" s="45" t="s">
        <v>230</v>
      </c>
      <c r="KE24" s="46">
        <v>0.83557269999999995</v>
      </c>
      <c r="KF24" s="46">
        <v>0.40339999999999998</v>
      </c>
      <c r="KG24" s="46">
        <v>21</v>
      </c>
      <c r="KH24" s="46">
        <f t="shared" si="67"/>
        <v>0.14583333333333334</v>
      </c>
      <c r="KI24" s="47" t="str">
        <f t="shared" si="158"/>
        <v>non significant</v>
      </c>
      <c r="KJ24" s="46"/>
      <c r="KK24" s="45" t="s">
        <v>235</v>
      </c>
      <c r="KL24" s="45" t="s">
        <v>239</v>
      </c>
      <c r="KM24" s="46">
        <v>1.1867300000000001</v>
      </c>
      <c r="KN24" s="46">
        <v>0.23530000000000001</v>
      </c>
      <c r="KO24" s="46">
        <v>21</v>
      </c>
      <c r="KP24" s="46">
        <f t="shared" si="69"/>
        <v>0.14583333333333334</v>
      </c>
      <c r="KQ24" s="47" t="str">
        <f t="shared" si="159"/>
        <v>non significant</v>
      </c>
      <c r="KR24" s="45"/>
      <c r="KS24" s="45" t="s">
        <v>233</v>
      </c>
      <c r="KT24" s="45" t="s">
        <v>232</v>
      </c>
      <c r="KU24" s="46">
        <v>1.0041599999999999</v>
      </c>
      <c r="KV24" s="46">
        <v>0.31530000000000002</v>
      </c>
      <c r="KW24" s="46">
        <v>21</v>
      </c>
      <c r="KX24" s="46">
        <f t="shared" si="71"/>
        <v>0.14583333333333334</v>
      </c>
      <c r="KY24" s="47" t="str">
        <f t="shared" si="160"/>
        <v>non significant</v>
      </c>
      <c r="KZ24" s="45"/>
      <c r="LA24" s="45" t="s">
        <v>238</v>
      </c>
      <c r="LB24" s="45" t="s">
        <v>234</v>
      </c>
      <c r="LC24" s="46">
        <v>0.72057669999999996</v>
      </c>
      <c r="LD24" s="46">
        <v>0.47120000000000001</v>
      </c>
      <c r="LE24" s="46">
        <v>21</v>
      </c>
      <c r="LF24" s="46">
        <f t="shared" si="73"/>
        <v>0.14583333333333334</v>
      </c>
      <c r="LG24" s="47" t="str">
        <f t="shared" si="161"/>
        <v>non significant</v>
      </c>
      <c r="LH24" s="45"/>
      <c r="LI24" s="45" t="s">
        <v>241</v>
      </c>
      <c r="LJ24" s="45" t="s">
        <v>239</v>
      </c>
      <c r="LK24" s="46">
        <v>-0.88070000000000004</v>
      </c>
      <c r="LL24" s="46">
        <v>0.3785</v>
      </c>
      <c r="LM24" s="46">
        <v>21</v>
      </c>
      <c r="LN24" s="46">
        <f t="shared" si="75"/>
        <v>0.14583333333333334</v>
      </c>
      <c r="LO24" s="47" t="str">
        <f t="shared" si="162"/>
        <v>non significant</v>
      </c>
    </row>
    <row r="25" spans="1:327" ht="24">
      <c r="A25" s="45" t="s">
        <v>231</v>
      </c>
      <c r="B25" s="45" t="s">
        <v>239</v>
      </c>
      <c r="C25" s="46">
        <v>1.0041599999999999</v>
      </c>
      <c r="D25" s="46">
        <v>0.31530000000000002</v>
      </c>
      <c r="E25" s="47">
        <v>22</v>
      </c>
      <c r="F25" s="46">
        <f t="shared" si="0"/>
        <v>0.15277777777777779</v>
      </c>
      <c r="G25" s="47" t="str">
        <f t="shared" si="131"/>
        <v>non significant</v>
      </c>
      <c r="H25" s="47"/>
      <c r="I25" s="45" t="s">
        <v>241</v>
      </c>
      <c r="J25" s="45" t="s">
        <v>240</v>
      </c>
      <c r="K25" s="46">
        <v>-0.72058</v>
      </c>
      <c r="L25" s="46">
        <v>0.47120000000000001</v>
      </c>
      <c r="M25" s="47">
        <v>22</v>
      </c>
      <c r="N25" s="46">
        <f t="shared" si="1"/>
        <v>0.15277777777777779</v>
      </c>
      <c r="O25" s="47" t="str">
        <f t="shared" si="2"/>
        <v>non significant</v>
      </c>
      <c r="P25" s="47"/>
      <c r="Q25" s="45" t="s">
        <v>238</v>
      </c>
      <c r="R25" s="45" t="s">
        <v>239</v>
      </c>
      <c r="S25" s="46">
        <v>0.72058</v>
      </c>
      <c r="T25" s="46">
        <v>0.47120000000000001</v>
      </c>
      <c r="U25" s="47">
        <v>22</v>
      </c>
      <c r="V25" s="46">
        <f t="shared" si="3"/>
        <v>0.15277777777777779</v>
      </c>
      <c r="W25" s="47" t="str">
        <f t="shared" si="4"/>
        <v>non significant</v>
      </c>
      <c r="X25" s="46"/>
      <c r="Y25" s="45" t="s">
        <v>231</v>
      </c>
      <c r="Z25" s="45" t="s">
        <v>238</v>
      </c>
      <c r="AA25" s="46">
        <v>0.63900999999999997</v>
      </c>
      <c r="AB25" s="46">
        <v>0.52280000000000004</v>
      </c>
      <c r="AC25" s="47">
        <v>22</v>
      </c>
      <c r="AD25" s="46">
        <f t="shared" si="5"/>
        <v>0.15277777777777779</v>
      </c>
      <c r="AE25" s="47" t="str">
        <f t="shared" si="6"/>
        <v>non significant</v>
      </c>
      <c r="AF25" s="47"/>
      <c r="AG25" s="45" t="s">
        <v>234</v>
      </c>
      <c r="AH25" s="45" t="s">
        <v>236</v>
      </c>
      <c r="AI25" s="46">
        <v>-0.72058</v>
      </c>
      <c r="AJ25" s="46">
        <v>0.47120000000000001</v>
      </c>
      <c r="AK25" s="47">
        <v>22</v>
      </c>
      <c r="AL25" s="46">
        <f t="shared" si="7"/>
        <v>0.15277777777777779</v>
      </c>
      <c r="AM25" s="47" t="str">
        <f t="shared" si="8"/>
        <v>non significant</v>
      </c>
      <c r="AN25" s="46"/>
      <c r="AO25" s="45" t="s">
        <v>230</v>
      </c>
      <c r="AP25" s="45" t="s">
        <v>233</v>
      </c>
      <c r="AQ25" s="46">
        <v>0.62668000000000001</v>
      </c>
      <c r="AR25" s="46">
        <v>0.53090000000000004</v>
      </c>
      <c r="AS25" s="47">
        <v>22</v>
      </c>
      <c r="AT25" s="46">
        <f t="shared" si="9"/>
        <v>0.15277777777777779</v>
      </c>
      <c r="AU25" s="47" t="str">
        <f t="shared" si="10"/>
        <v>non significant</v>
      </c>
      <c r="AV25" s="47"/>
      <c r="AW25" s="45" t="s">
        <v>239</v>
      </c>
      <c r="AX25" s="45" t="s">
        <v>232</v>
      </c>
      <c r="AY25" s="46">
        <v>1.0408329999999999</v>
      </c>
      <c r="AZ25" s="46">
        <v>0.29799999999999999</v>
      </c>
      <c r="BA25" s="47">
        <v>22</v>
      </c>
      <c r="BB25" s="46">
        <f t="shared" si="11"/>
        <v>0.15277777777777779</v>
      </c>
      <c r="BC25" s="47" t="str">
        <f t="shared" si="12"/>
        <v>non significant</v>
      </c>
      <c r="BD25" s="46"/>
      <c r="BE25" s="45" t="s">
        <v>230</v>
      </c>
      <c r="BF25" s="45" t="s">
        <v>234</v>
      </c>
      <c r="BG25" s="46">
        <v>-0.82157999999999998</v>
      </c>
      <c r="BH25" s="46">
        <v>0.4113</v>
      </c>
      <c r="BI25" s="47">
        <v>22</v>
      </c>
      <c r="BJ25" s="46">
        <f t="shared" si="13"/>
        <v>0.15277777777777779</v>
      </c>
      <c r="BK25" s="47" t="str">
        <f t="shared" si="14"/>
        <v>non significant</v>
      </c>
      <c r="BL25" s="46"/>
      <c r="BM25" s="45" t="s">
        <v>241</v>
      </c>
      <c r="BN25" s="45" t="s">
        <v>235</v>
      </c>
      <c r="BO25" s="46">
        <v>-0.82157999999999998</v>
      </c>
      <c r="BP25" s="46">
        <v>0.4113</v>
      </c>
      <c r="BQ25" s="47">
        <v>22</v>
      </c>
      <c r="BR25" s="46">
        <f t="shared" si="15"/>
        <v>0.15277777777777779</v>
      </c>
      <c r="BS25" s="47" t="str">
        <f t="shared" si="16"/>
        <v>non significant</v>
      </c>
      <c r="BT25" s="46"/>
      <c r="BU25" s="45" t="s">
        <v>237</v>
      </c>
      <c r="BV25" s="45" t="s">
        <v>236</v>
      </c>
      <c r="BW25" s="46">
        <v>0.72058</v>
      </c>
      <c r="BX25" s="46">
        <v>0.47120000000000001</v>
      </c>
      <c r="BY25" s="47">
        <v>22</v>
      </c>
      <c r="BZ25" s="46">
        <f t="shared" si="17"/>
        <v>0.15277777777777779</v>
      </c>
      <c r="CA25" s="47" t="str">
        <f t="shared" si="18"/>
        <v>non significant</v>
      </c>
      <c r="CB25" s="47"/>
      <c r="CC25" s="45" t="s">
        <v>239</v>
      </c>
      <c r="CD25" s="45" t="s">
        <v>232</v>
      </c>
      <c r="CE25" s="46">
        <v>0.72057669999999996</v>
      </c>
      <c r="CF25" s="46">
        <v>0.47120000000000001</v>
      </c>
      <c r="CG25" s="47">
        <v>22</v>
      </c>
      <c r="CH25" s="46">
        <f t="shared" si="19"/>
        <v>0.15277777777777779</v>
      </c>
      <c r="CI25" s="47" t="str">
        <f t="shared" si="132"/>
        <v>non significant</v>
      </c>
      <c r="CJ25" s="46"/>
      <c r="CK25" s="45" t="s">
        <v>233</v>
      </c>
      <c r="CL25" s="45" t="s">
        <v>236</v>
      </c>
      <c r="CM25" s="46">
        <v>-0.63900999999999997</v>
      </c>
      <c r="CN25" s="46">
        <v>0.52280000000000004</v>
      </c>
      <c r="CO25" s="47">
        <v>22</v>
      </c>
      <c r="CP25" s="46">
        <f t="shared" si="21"/>
        <v>0.15277777777777779</v>
      </c>
      <c r="CQ25" s="47" t="str">
        <f t="shared" si="133"/>
        <v>non significant</v>
      </c>
      <c r="CR25" s="46"/>
      <c r="CS25" s="45" t="s">
        <v>231</v>
      </c>
      <c r="CT25" s="45" t="s">
        <v>230</v>
      </c>
      <c r="CU25" s="46">
        <v>0.4177864</v>
      </c>
      <c r="CV25" s="46">
        <v>0.67610000000000003</v>
      </c>
      <c r="CW25" s="47">
        <v>22</v>
      </c>
      <c r="CX25" s="46">
        <f t="shared" si="23"/>
        <v>0.15277777777777779</v>
      </c>
      <c r="CY25" s="47" t="str">
        <f t="shared" si="134"/>
        <v>non significant</v>
      </c>
      <c r="CZ25" s="46"/>
      <c r="DA25" s="45" t="s">
        <v>234</v>
      </c>
      <c r="DB25" s="45" t="s">
        <v>236</v>
      </c>
      <c r="DC25" s="46">
        <v>-1.20096</v>
      </c>
      <c r="DD25" s="46">
        <v>0.2298</v>
      </c>
      <c r="DE25" s="47">
        <v>22</v>
      </c>
      <c r="DF25" s="46">
        <f t="shared" si="25"/>
        <v>0.15277777777777779</v>
      </c>
      <c r="DG25" s="47" t="str">
        <f t="shared" si="135"/>
        <v>non significant</v>
      </c>
      <c r="DH25" s="46"/>
      <c r="DI25" s="45" t="s">
        <v>234</v>
      </c>
      <c r="DJ25" s="45" t="s">
        <v>232</v>
      </c>
      <c r="DK25" s="46">
        <v>1.0408299999999999</v>
      </c>
      <c r="DL25" s="46">
        <v>0.29799999999999999</v>
      </c>
      <c r="DM25" s="47">
        <v>22</v>
      </c>
      <c r="DN25" s="46">
        <f t="shared" si="26"/>
        <v>0.15277777777777779</v>
      </c>
      <c r="DO25" s="47" t="str">
        <f t="shared" si="136"/>
        <v>non significant</v>
      </c>
      <c r="DP25" s="46"/>
      <c r="DQ25" s="45" t="s">
        <v>230</v>
      </c>
      <c r="DR25" s="45" t="s">
        <v>236</v>
      </c>
      <c r="DS25" s="46">
        <v>0.63900999999999997</v>
      </c>
      <c r="DT25" s="46">
        <v>0.52280000000000004</v>
      </c>
      <c r="DU25" s="47">
        <v>22</v>
      </c>
      <c r="DV25" s="46">
        <f t="shared" si="27"/>
        <v>0.15277777777777779</v>
      </c>
      <c r="DW25" s="47" t="str">
        <f t="shared" si="137"/>
        <v>non significant</v>
      </c>
      <c r="DX25" s="46"/>
      <c r="DY25" s="45" t="s">
        <v>238</v>
      </c>
      <c r="DZ25" s="45" t="s">
        <v>239</v>
      </c>
      <c r="EA25" s="46">
        <v>-0.56045</v>
      </c>
      <c r="EB25" s="46">
        <v>0.57520000000000004</v>
      </c>
      <c r="EC25" s="47">
        <v>22</v>
      </c>
      <c r="ED25" s="46">
        <f t="shared" si="29"/>
        <v>0.15277777777777779</v>
      </c>
      <c r="EE25" s="47" t="str">
        <f t="shared" si="138"/>
        <v>non significant</v>
      </c>
      <c r="EF25" s="46"/>
      <c r="EG25" s="45" t="s">
        <v>234</v>
      </c>
      <c r="EH25" s="45" t="s">
        <v>236</v>
      </c>
      <c r="EI25" s="46">
        <v>-1.0408299999999999</v>
      </c>
      <c r="EJ25" s="46">
        <v>0.29799999999999999</v>
      </c>
      <c r="EK25" s="47">
        <v>22</v>
      </c>
      <c r="EL25" s="46">
        <f t="shared" si="31"/>
        <v>0.15277777777777779</v>
      </c>
      <c r="EM25" s="47" t="str">
        <f t="shared" si="139"/>
        <v>non significant</v>
      </c>
      <c r="EN25" s="46"/>
      <c r="EO25" s="45" t="s">
        <v>237</v>
      </c>
      <c r="EP25" s="45" t="s">
        <v>232</v>
      </c>
      <c r="EQ25" s="46">
        <v>1.0408299999999999</v>
      </c>
      <c r="ER25" s="46">
        <v>0.29799999999999999</v>
      </c>
      <c r="ES25" s="47">
        <v>22</v>
      </c>
      <c r="ET25" s="46">
        <f t="shared" si="33"/>
        <v>0.15277777777777779</v>
      </c>
      <c r="EU25" s="47" t="str">
        <f t="shared" si="140"/>
        <v>non significant</v>
      </c>
      <c r="EV25" s="46"/>
      <c r="EW25" s="45" t="s">
        <v>234</v>
      </c>
      <c r="EX25" s="45" t="s">
        <v>236</v>
      </c>
      <c r="EY25" s="46">
        <v>-1.0408299999999999</v>
      </c>
      <c r="EZ25" s="46">
        <v>0.29799999999999999</v>
      </c>
      <c r="FA25" s="47">
        <v>22</v>
      </c>
      <c r="FB25" s="46">
        <f t="shared" si="35"/>
        <v>0.15277777777777779</v>
      </c>
      <c r="FC25" s="47" t="str">
        <f t="shared" si="141"/>
        <v>non significant</v>
      </c>
      <c r="FD25" s="47"/>
      <c r="FE25" s="45" t="s">
        <v>235</v>
      </c>
      <c r="FF25" s="45" t="s">
        <v>238</v>
      </c>
      <c r="FG25" s="46">
        <v>0.45644000000000001</v>
      </c>
      <c r="FH25" s="46">
        <v>0.64810000000000001</v>
      </c>
      <c r="FI25" s="47">
        <v>22</v>
      </c>
      <c r="FJ25" s="46">
        <f t="shared" si="37"/>
        <v>0.15277777777777779</v>
      </c>
      <c r="FK25" s="47" t="str">
        <f t="shared" si="142"/>
        <v>non significant</v>
      </c>
      <c r="FL25" s="46"/>
      <c r="FM25" s="45" t="s">
        <v>241</v>
      </c>
      <c r="FN25" s="45" t="s">
        <v>239</v>
      </c>
      <c r="FO25" s="46">
        <v>0.88070000000000004</v>
      </c>
      <c r="FP25" s="46">
        <v>0.3785</v>
      </c>
      <c r="FQ25" s="47">
        <v>22</v>
      </c>
      <c r="FR25" s="46">
        <f t="shared" si="39"/>
        <v>0.15277777777777779</v>
      </c>
      <c r="FS25" s="47" t="str">
        <f t="shared" si="143"/>
        <v>non significant</v>
      </c>
      <c r="FT25" s="47"/>
      <c r="FU25" s="45" t="s">
        <v>233</v>
      </c>
      <c r="FV25" s="45" t="s">
        <v>232</v>
      </c>
      <c r="FW25" s="46">
        <v>1.0041599999999999</v>
      </c>
      <c r="FX25" s="46">
        <v>0.31530000000000002</v>
      </c>
      <c r="FY25" s="47">
        <v>22</v>
      </c>
      <c r="FZ25" s="46">
        <f t="shared" si="41"/>
        <v>0.15277777777777779</v>
      </c>
      <c r="GA25" s="47" t="str">
        <f t="shared" si="144"/>
        <v>non significant</v>
      </c>
      <c r="GB25" s="47"/>
      <c r="GC25" s="45" t="s">
        <v>237</v>
      </c>
      <c r="GD25" s="45" t="s">
        <v>236</v>
      </c>
      <c r="GE25" s="46">
        <v>-0.72058</v>
      </c>
      <c r="GF25" s="46">
        <v>0.47120000000000001</v>
      </c>
      <c r="GG25" s="47">
        <v>22</v>
      </c>
      <c r="GH25" s="46">
        <f t="shared" si="43"/>
        <v>0.15277777777777779</v>
      </c>
      <c r="GI25" s="47" t="str">
        <f t="shared" si="145"/>
        <v>non significant</v>
      </c>
      <c r="GJ25" s="46"/>
      <c r="GK25" s="45" t="s">
        <v>234</v>
      </c>
      <c r="GL25" s="45" t="s">
        <v>236</v>
      </c>
      <c r="GM25" s="46">
        <v>-1.20096</v>
      </c>
      <c r="GN25" s="46">
        <v>0.2298</v>
      </c>
      <c r="GO25" s="47">
        <v>22</v>
      </c>
      <c r="GP25" s="46">
        <f t="shared" si="45"/>
        <v>0.15277777777777779</v>
      </c>
      <c r="GQ25" s="47" t="str">
        <f t="shared" si="146"/>
        <v>non significant</v>
      </c>
      <c r="GR25" s="47"/>
      <c r="GS25" s="45" t="s">
        <v>241</v>
      </c>
      <c r="GT25" s="45" t="s">
        <v>235</v>
      </c>
      <c r="GU25" s="46">
        <v>-0.45644000000000001</v>
      </c>
      <c r="GV25" s="46">
        <v>0.64810000000000001</v>
      </c>
      <c r="GW25" s="47">
        <v>22</v>
      </c>
      <c r="GX25" s="46">
        <f t="shared" si="46"/>
        <v>0.15277777777777779</v>
      </c>
      <c r="GY25" s="47" t="str">
        <f t="shared" si="147"/>
        <v>non significant</v>
      </c>
      <c r="GZ25" s="46"/>
      <c r="HA25" s="45" t="s">
        <v>234</v>
      </c>
      <c r="HB25" s="45" t="s">
        <v>232</v>
      </c>
      <c r="HC25" s="46">
        <v>-0.56045</v>
      </c>
      <c r="HD25" s="46">
        <v>0.57520000000000004</v>
      </c>
      <c r="HE25" s="47">
        <v>22</v>
      </c>
      <c r="HF25" s="46">
        <f t="shared" si="48"/>
        <v>0.15277777777777779</v>
      </c>
      <c r="HG25" s="47" t="str">
        <f t="shared" si="148"/>
        <v>non significant</v>
      </c>
      <c r="HH25" s="46"/>
      <c r="HI25" s="45" t="s">
        <v>240</v>
      </c>
      <c r="HJ25" s="45" t="s">
        <v>239</v>
      </c>
      <c r="HK25" s="46">
        <v>-0.56045</v>
      </c>
      <c r="HL25" s="46">
        <v>0.57520000000000004</v>
      </c>
      <c r="HM25" s="47">
        <v>22</v>
      </c>
      <c r="HN25" s="46">
        <f t="shared" si="50"/>
        <v>0.15277777777777779</v>
      </c>
      <c r="HO25" s="47" t="str">
        <f t="shared" si="149"/>
        <v>non significant</v>
      </c>
      <c r="HP25" s="46"/>
      <c r="HQ25" s="45" t="s">
        <v>234</v>
      </c>
      <c r="HR25" s="45" t="s">
        <v>236</v>
      </c>
      <c r="HS25" s="46">
        <v>-0.88070000000000004</v>
      </c>
      <c r="HT25" s="46">
        <v>0.3785</v>
      </c>
      <c r="HU25" s="47">
        <v>22</v>
      </c>
      <c r="HV25" s="46">
        <f t="shared" si="52"/>
        <v>0.15277777777777779</v>
      </c>
      <c r="HW25" s="47" t="str">
        <f t="shared" si="150"/>
        <v>non significant</v>
      </c>
      <c r="HX25" s="46"/>
      <c r="HY25" s="45" t="s">
        <v>239</v>
      </c>
      <c r="HZ25" s="45" t="s">
        <v>232</v>
      </c>
      <c r="IA25" s="46">
        <v>-0.72057700000000002</v>
      </c>
      <c r="IB25" s="46">
        <v>0.47120000000000001</v>
      </c>
      <c r="IC25" s="47">
        <v>22</v>
      </c>
      <c r="ID25" s="46">
        <f t="shared" si="54"/>
        <v>0.15277777777777779</v>
      </c>
      <c r="IE25" s="47" t="str">
        <f t="shared" si="151"/>
        <v>non significant</v>
      </c>
      <c r="IF25" s="46"/>
      <c r="IG25" s="45" t="s">
        <v>240</v>
      </c>
      <c r="IH25" s="45" t="s">
        <v>239</v>
      </c>
      <c r="II25" s="46">
        <v>1.0408299999999999</v>
      </c>
      <c r="IJ25" s="46">
        <v>0.29799999999999999</v>
      </c>
      <c r="IK25" s="47">
        <v>22</v>
      </c>
      <c r="IL25" s="46">
        <f t="shared" si="56"/>
        <v>0.15277777777777779</v>
      </c>
      <c r="IM25" s="47" t="str">
        <f t="shared" si="152"/>
        <v>non significant</v>
      </c>
      <c r="IN25" s="46"/>
      <c r="IO25" s="45" t="s">
        <v>240</v>
      </c>
      <c r="IP25" s="45" t="s">
        <v>239</v>
      </c>
      <c r="IQ25" s="46">
        <v>-0.40032000000000001</v>
      </c>
      <c r="IR25" s="46">
        <v>0.68889999999999996</v>
      </c>
      <c r="IS25" s="47">
        <v>22</v>
      </c>
      <c r="IT25" s="46">
        <f t="shared" si="58"/>
        <v>0.15277777777777779</v>
      </c>
      <c r="IU25" s="47" t="str">
        <f t="shared" si="153"/>
        <v>non significant</v>
      </c>
      <c r="IV25" s="46"/>
      <c r="IW25" s="45" t="s">
        <v>238</v>
      </c>
      <c r="IX25" s="45" t="s">
        <v>240</v>
      </c>
      <c r="IY25" s="46">
        <v>-0.72058</v>
      </c>
      <c r="IZ25" s="46">
        <v>0.47120000000000001</v>
      </c>
      <c r="JA25" s="47">
        <v>22</v>
      </c>
      <c r="JB25" s="46">
        <f t="shared" si="60"/>
        <v>0.15277777777777779</v>
      </c>
      <c r="JC25" s="47" t="str">
        <f t="shared" si="154"/>
        <v>non significant</v>
      </c>
      <c r="JD25" s="46"/>
      <c r="JE25" s="45" t="s">
        <v>241</v>
      </c>
      <c r="JF25" s="45" t="s">
        <v>240</v>
      </c>
      <c r="JG25" s="46">
        <v>1.3610899999999999</v>
      </c>
      <c r="JH25" s="46">
        <v>0.17349999999999999</v>
      </c>
      <c r="JI25" s="47">
        <v>22</v>
      </c>
      <c r="JJ25" s="46">
        <f t="shared" si="62"/>
        <v>0.15277777777777779</v>
      </c>
      <c r="JK25" s="47" t="str">
        <f t="shared" si="155"/>
        <v>non significant</v>
      </c>
      <c r="JL25" s="47"/>
      <c r="JM25" s="45" t="s">
        <v>230</v>
      </c>
      <c r="JN25" s="45" t="s">
        <v>237</v>
      </c>
      <c r="JO25" s="46">
        <v>-1.1867300000000001</v>
      </c>
      <c r="JP25" s="46">
        <v>0.23530000000000001</v>
      </c>
      <c r="JQ25" s="47">
        <v>22</v>
      </c>
      <c r="JR25" s="46">
        <f t="shared" si="64"/>
        <v>0.15277777777777779</v>
      </c>
      <c r="JS25" s="47" t="str">
        <f t="shared" si="156"/>
        <v>non significant</v>
      </c>
      <c r="JT25" s="47"/>
      <c r="JU25" s="45" t="s">
        <v>230</v>
      </c>
      <c r="JV25" s="45" t="s">
        <v>237</v>
      </c>
      <c r="JW25" s="46">
        <v>0.63900999999999997</v>
      </c>
      <c r="JX25" s="46">
        <v>0.52280000000000004</v>
      </c>
      <c r="JY25" s="47">
        <v>22</v>
      </c>
      <c r="JZ25" s="46">
        <f t="shared" si="65"/>
        <v>0.15277777777777779</v>
      </c>
      <c r="KA25" s="47" t="str">
        <f t="shared" si="157"/>
        <v>non significant</v>
      </c>
      <c r="KB25" s="46"/>
      <c r="KC25" s="45" t="s">
        <v>238</v>
      </c>
      <c r="KD25" s="45" t="s">
        <v>234</v>
      </c>
      <c r="KE25" s="46">
        <v>0.72057669999999996</v>
      </c>
      <c r="KF25" s="46">
        <v>0.47120000000000001</v>
      </c>
      <c r="KG25" s="47">
        <v>22</v>
      </c>
      <c r="KH25" s="46">
        <f t="shared" si="67"/>
        <v>0.15277777777777779</v>
      </c>
      <c r="KI25" s="47" t="str">
        <f t="shared" si="158"/>
        <v>non significant</v>
      </c>
      <c r="KJ25" s="46"/>
      <c r="KK25" s="45" t="s">
        <v>241</v>
      </c>
      <c r="KL25" s="45" t="s">
        <v>239</v>
      </c>
      <c r="KM25" s="46">
        <v>1.0408299999999999</v>
      </c>
      <c r="KN25" s="46">
        <v>0.29799999999999999</v>
      </c>
      <c r="KO25" s="47">
        <v>22</v>
      </c>
      <c r="KP25" s="46">
        <f t="shared" si="69"/>
        <v>0.15277777777777779</v>
      </c>
      <c r="KQ25" s="47" t="str">
        <f t="shared" si="159"/>
        <v>non significant</v>
      </c>
      <c r="KR25" s="45"/>
      <c r="KS25" s="45" t="s">
        <v>238</v>
      </c>
      <c r="KT25" s="45" t="s">
        <v>240</v>
      </c>
      <c r="KU25" s="46">
        <v>0.88070000000000004</v>
      </c>
      <c r="KV25" s="46">
        <v>0.3785</v>
      </c>
      <c r="KW25" s="47">
        <v>22</v>
      </c>
      <c r="KX25" s="46">
        <f t="shared" si="71"/>
        <v>0.15277777777777779</v>
      </c>
      <c r="KY25" s="47" t="str">
        <f t="shared" si="160"/>
        <v>non significant</v>
      </c>
      <c r="KZ25" s="45"/>
      <c r="LA25" s="45" t="s">
        <v>240</v>
      </c>
      <c r="LB25" s="45" t="s">
        <v>236</v>
      </c>
      <c r="LC25" s="46">
        <v>-0.72057700000000002</v>
      </c>
      <c r="LD25" s="46">
        <v>0.47120000000000001</v>
      </c>
      <c r="LE25" s="47">
        <v>22</v>
      </c>
      <c r="LF25" s="46">
        <f t="shared" si="73"/>
        <v>0.15277777777777779</v>
      </c>
      <c r="LG25" s="47" t="str">
        <f t="shared" si="161"/>
        <v>non significant</v>
      </c>
      <c r="LH25" s="45"/>
      <c r="LI25" s="45" t="s">
        <v>241</v>
      </c>
      <c r="LJ25" s="45" t="s">
        <v>238</v>
      </c>
      <c r="LK25" s="46">
        <v>0.88070000000000004</v>
      </c>
      <c r="LL25" s="46">
        <v>0.3785</v>
      </c>
      <c r="LM25" s="47">
        <v>22</v>
      </c>
      <c r="LN25" s="46">
        <f t="shared" si="75"/>
        <v>0.15277777777777779</v>
      </c>
      <c r="LO25" s="47" t="str">
        <f t="shared" si="162"/>
        <v>non significant</v>
      </c>
    </row>
    <row r="26" spans="1:327" ht="24">
      <c r="A26" s="45" t="s">
        <v>237</v>
      </c>
      <c r="B26" s="45" t="s">
        <v>233</v>
      </c>
      <c r="C26" s="46">
        <v>1.0041599999999999</v>
      </c>
      <c r="D26" s="46">
        <v>0.31530000000000002</v>
      </c>
      <c r="E26" s="46">
        <v>23</v>
      </c>
      <c r="F26" s="46">
        <f t="shared" si="0"/>
        <v>0.15972222222222221</v>
      </c>
      <c r="G26" s="47" t="str">
        <f t="shared" si="131"/>
        <v>non significant</v>
      </c>
      <c r="H26" s="47"/>
      <c r="I26" s="45" t="s">
        <v>230</v>
      </c>
      <c r="J26" s="45" t="s">
        <v>233</v>
      </c>
      <c r="K26" s="46">
        <v>0.62668000000000001</v>
      </c>
      <c r="L26" s="46">
        <v>0.53090000000000004</v>
      </c>
      <c r="M26" s="46">
        <v>23</v>
      </c>
      <c r="N26" s="46">
        <f t="shared" si="1"/>
        <v>0.15972222222222221</v>
      </c>
      <c r="O26" s="47" t="str">
        <f t="shared" si="2"/>
        <v>non significant</v>
      </c>
      <c r="P26" s="47"/>
      <c r="Q26" s="45" t="s">
        <v>240</v>
      </c>
      <c r="R26" s="45" t="s">
        <v>239</v>
      </c>
      <c r="S26" s="46">
        <v>-0.72058</v>
      </c>
      <c r="T26" s="46">
        <v>0.47120000000000001</v>
      </c>
      <c r="U26" s="46">
        <v>23</v>
      </c>
      <c r="V26" s="46">
        <f t="shared" si="3"/>
        <v>0.15972222222222221</v>
      </c>
      <c r="W26" s="47" t="str">
        <f t="shared" si="4"/>
        <v>non significant</v>
      </c>
      <c r="X26" s="46"/>
      <c r="Y26" s="45" t="s">
        <v>241</v>
      </c>
      <c r="Z26" s="45" t="s">
        <v>239</v>
      </c>
      <c r="AA26" s="46">
        <v>0.56045</v>
      </c>
      <c r="AB26" s="46">
        <v>0.57520000000000004</v>
      </c>
      <c r="AC26" s="46">
        <v>23</v>
      </c>
      <c r="AD26" s="46">
        <f t="shared" si="5"/>
        <v>0.15972222222222221</v>
      </c>
      <c r="AE26" s="47" t="str">
        <f t="shared" si="6"/>
        <v>non significant</v>
      </c>
      <c r="AF26" s="47"/>
      <c r="AG26" s="45" t="s">
        <v>231</v>
      </c>
      <c r="AH26" s="45" t="s">
        <v>240</v>
      </c>
      <c r="AI26" s="46">
        <v>-0.63900999999999997</v>
      </c>
      <c r="AJ26" s="46">
        <v>0.52280000000000004</v>
      </c>
      <c r="AK26" s="46">
        <v>23</v>
      </c>
      <c r="AL26" s="46">
        <f t="shared" si="7"/>
        <v>0.15972222222222221</v>
      </c>
      <c r="AM26" s="47" t="str">
        <f t="shared" si="8"/>
        <v>non significant</v>
      </c>
      <c r="AN26" s="46"/>
      <c r="AO26" s="45" t="s">
        <v>241</v>
      </c>
      <c r="AP26" s="45" t="s">
        <v>240</v>
      </c>
      <c r="AQ26" s="46">
        <v>0.56045</v>
      </c>
      <c r="AR26" s="46">
        <v>0.57520000000000004</v>
      </c>
      <c r="AS26" s="46">
        <v>23</v>
      </c>
      <c r="AT26" s="46">
        <f t="shared" si="9"/>
        <v>0.15972222222222221</v>
      </c>
      <c r="AU26" s="47" t="str">
        <f t="shared" si="10"/>
        <v>non significant</v>
      </c>
      <c r="AV26" s="46"/>
      <c r="AW26" s="45" t="s">
        <v>231</v>
      </c>
      <c r="AX26" s="45" t="s">
        <v>239</v>
      </c>
      <c r="AY26" s="46">
        <v>1.0041599999999999</v>
      </c>
      <c r="AZ26" s="46">
        <v>0.31530000000000002</v>
      </c>
      <c r="BA26" s="46">
        <v>23</v>
      </c>
      <c r="BB26" s="46">
        <f t="shared" si="11"/>
        <v>0.15972222222222221</v>
      </c>
      <c r="BC26" s="47" t="str">
        <f t="shared" si="12"/>
        <v>non significant</v>
      </c>
      <c r="BD26" s="46"/>
      <c r="BE26" s="45" t="s">
        <v>233</v>
      </c>
      <c r="BF26" s="45" t="s">
        <v>234</v>
      </c>
      <c r="BG26" s="46">
        <v>-0.82157999999999998</v>
      </c>
      <c r="BH26" s="46">
        <v>0.4113</v>
      </c>
      <c r="BI26" s="46">
        <v>23</v>
      </c>
      <c r="BJ26" s="46">
        <f t="shared" si="13"/>
        <v>0.15972222222222221</v>
      </c>
      <c r="BK26" s="47" t="str">
        <f t="shared" si="14"/>
        <v>non significant</v>
      </c>
      <c r="BL26" s="46"/>
      <c r="BM26" s="45" t="s">
        <v>230</v>
      </c>
      <c r="BN26" s="45" t="s">
        <v>236</v>
      </c>
      <c r="BO26" s="46">
        <v>0.82157999999999998</v>
      </c>
      <c r="BP26" s="46">
        <v>0.4113</v>
      </c>
      <c r="BQ26" s="46">
        <v>23</v>
      </c>
      <c r="BR26" s="46">
        <f t="shared" si="15"/>
        <v>0.15972222222222221</v>
      </c>
      <c r="BS26" s="47" t="str">
        <f t="shared" si="16"/>
        <v>non significant</v>
      </c>
      <c r="BT26" s="46"/>
      <c r="BU26" s="45" t="s">
        <v>234</v>
      </c>
      <c r="BV26" s="45" t="s">
        <v>232</v>
      </c>
      <c r="BW26" s="46">
        <v>0.56045</v>
      </c>
      <c r="BX26" s="46">
        <v>0.57520000000000004</v>
      </c>
      <c r="BY26" s="46">
        <v>23</v>
      </c>
      <c r="BZ26" s="46">
        <f t="shared" si="17"/>
        <v>0.15972222222222221</v>
      </c>
      <c r="CA26" s="47" t="str">
        <f t="shared" si="18"/>
        <v>non significant</v>
      </c>
      <c r="CB26" s="47"/>
      <c r="CC26" s="45" t="s">
        <v>231</v>
      </c>
      <c r="CD26" s="45" t="s">
        <v>235</v>
      </c>
      <c r="CE26" s="46">
        <v>-0.62668000000000001</v>
      </c>
      <c r="CF26" s="46">
        <v>0.53090000000000004</v>
      </c>
      <c r="CG26" s="46">
        <v>23</v>
      </c>
      <c r="CH26" s="46">
        <f t="shared" si="19"/>
        <v>0.15972222222222221</v>
      </c>
      <c r="CI26" s="47" t="str">
        <f t="shared" si="132"/>
        <v>non significant</v>
      </c>
      <c r="CJ26" s="46"/>
      <c r="CK26" s="45" t="s">
        <v>241</v>
      </c>
      <c r="CL26" s="45" t="s">
        <v>238</v>
      </c>
      <c r="CM26" s="46">
        <v>-0.40032000000000001</v>
      </c>
      <c r="CN26" s="46">
        <v>0.68889999999999996</v>
      </c>
      <c r="CO26" s="46">
        <v>23</v>
      </c>
      <c r="CP26" s="46">
        <f t="shared" si="21"/>
        <v>0.15972222222222221</v>
      </c>
      <c r="CQ26" s="47" t="str">
        <f t="shared" si="133"/>
        <v>non significant</v>
      </c>
      <c r="CR26" s="46"/>
      <c r="CS26" s="45" t="s">
        <v>234</v>
      </c>
      <c r="CT26" s="45" t="s">
        <v>232</v>
      </c>
      <c r="CU26" s="46">
        <v>-0.40032000000000001</v>
      </c>
      <c r="CV26" s="46">
        <v>0.68889999999999996</v>
      </c>
      <c r="CW26" s="46">
        <v>23</v>
      </c>
      <c r="CX26" s="46">
        <f t="shared" si="23"/>
        <v>0.15972222222222221</v>
      </c>
      <c r="CY26" s="47" t="str">
        <f t="shared" si="134"/>
        <v>non significant</v>
      </c>
      <c r="CZ26" s="46"/>
      <c r="DA26" s="45" t="s">
        <v>241</v>
      </c>
      <c r="DB26" s="45" t="s">
        <v>237</v>
      </c>
      <c r="DC26" s="46">
        <v>1.2009609999999999</v>
      </c>
      <c r="DD26" s="46">
        <v>0.2298</v>
      </c>
      <c r="DE26" s="46">
        <v>23</v>
      </c>
      <c r="DF26" s="46">
        <f t="shared" si="25"/>
        <v>0.15972222222222221</v>
      </c>
      <c r="DG26" s="47" t="str">
        <f t="shared" si="135"/>
        <v>non significant</v>
      </c>
      <c r="DH26" s="46"/>
      <c r="DI26" s="45" t="s">
        <v>233</v>
      </c>
      <c r="DJ26" s="45" t="s">
        <v>234</v>
      </c>
      <c r="DK26" s="46">
        <v>-1.0041599999999999</v>
      </c>
      <c r="DL26" s="46">
        <v>0.31530000000000002</v>
      </c>
      <c r="DM26" s="46">
        <v>23</v>
      </c>
      <c r="DN26" s="46">
        <f t="shared" si="26"/>
        <v>0.15972222222222221</v>
      </c>
      <c r="DO26" s="47" t="str">
        <f t="shared" si="136"/>
        <v>non significant</v>
      </c>
      <c r="DP26" s="46"/>
      <c r="DQ26" s="45" t="s">
        <v>230</v>
      </c>
      <c r="DR26" s="45" t="s">
        <v>234</v>
      </c>
      <c r="DS26" s="46">
        <v>0.63900999999999997</v>
      </c>
      <c r="DT26" s="46">
        <v>0.52280000000000004</v>
      </c>
      <c r="DU26" s="46">
        <v>23</v>
      </c>
      <c r="DV26" s="46">
        <f t="shared" si="27"/>
        <v>0.15972222222222221</v>
      </c>
      <c r="DW26" s="47" t="str">
        <f t="shared" si="137"/>
        <v>non significant</v>
      </c>
      <c r="DX26" s="46"/>
      <c r="DY26" s="45" t="s">
        <v>231</v>
      </c>
      <c r="DZ26" s="45" t="s">
        <v>241</v>
      </c>
      <c r="EA26" s="46">
        <v>-0.45644000000000001</v>
      </c>
      <c r="EB26" s="46">
        <v>0.64810000000000001</v>
      </c>
      <c r="EC26" s="46">
        <v>23</v>
      </c>
      <c r="ED26" s="46">
        <f t="shared" si="29"/>
        <v>0.15972222222222221</v>
      </c>
      <c r="EE26" s="47" t="str">
        <f t="shared" si="138"/>
        <v>non significant</v>
      </c>
      <c r="EF26" s="46"/>
      <c r="EG26" s="45" t="s">
        <v>230</v>
      </c>
      <c r="EH26" s="45" t="s">
        <v>236</v>
      </c>
      <c r="EI26" s="46">
        <v>1.0041599999999999</v>
      </c>
      <c r="EJ26" s="46">
        <v>0.31530000000000002</v>
      </c>
      <c r="EK26" s="46">
        <v>23</v>
      </c>
      <c r="EL26" s="46">
        <f t="shared" si="31"/>
        <v>0.15972222222222221</v>
      </c>
      <c r="EM26" s="47" t="str">
        <f t="shared" si="139"/>
        <v>non significant</v>
      </c>
      <c r="EN26" s="46"/>
      <c r="EO26" s="45" t="s">
        <v>230</v>
      </c>
      <c r="EP26" s="45" t="s">
        <v>236</v>
      </c>
      <c r="EQ26" s="46">
        <v>1.0041599999999999</v>
      </c>
      <c r="ER26" s="46">
        <v>0.31530000000000002</v>
      </c>
      <c r="ES26" s="46">
        <v>23</v>
      </c>
      <c r="ET26" s="46">
        <f t="shared" si="33"/>
        <v>0.15972222222222221</v>
      </c>
      <c r="EU26" s="47" t="str">
        <f t="shared" si="140"/>
        <v>non significant</v>
      </c>
      <c r="EV26" s="46"/>
      <c r="EW26" s="45" t="s">
        <v>231</v>
      </c>
      <c r="EX26" s="45" t="s">
        <v>240</v>
      </c>
      <c r="EY26" s="46">
        <v>-1.0041599999999999</v>
      </c>
      <c r="EZ26" s="46">
        <v>0.31530000000000002</v>
      </c>
      <c r="FA26" s="46">
        <v>23</v>
      </c>
      <c r="FB26" s="46">
        <f t="shared" si="35"/>
        <v>0.15972222222222221</v>
      </c>
      <c r="FC26" s="47" t="str">
        <f t="shared" si="141"/>
        <v>non significant</v>
      </c>
      <c r="FD26" s="46"/>
      <c r="FE26" s="45" t="s">
        <v>230</v>
      </c>
      <c r="FF26" s="45" t="s">
        <v>234</v>
      </c>
      <c r="FG26" s="46">
        <v>0.45644000000000001</v>
      </c>
      <c r="FH26" s="46">
        <v>0.64810000000000001</v>
      </c>
      <c r="FI26" s="46">
        <v>23</v>
      </c>
      <c r="FJ26" s="46">
        <f t="shared" si="37"/>
        <v>0.15972222222222221</v>
      </c>
      <c r="FK26" s="47" t="str">
        <f t="shared" si="142"/>
        <v>non significant</v>
      </c>
      <c r="FL26" s="46"/>
      <c r="FM26" s="45" t="s">
        <v>231</v>
      </c>
      <c r="FN26" s="45" t="s">
        <v>241</v>
      </c>
      <c r="FO26" s="46">
        <v>-0.82157999999999998</v>
      </c>
      <c r="FP26" s="46">
        <v>0.4113</v>
      </c>
      <c r="FQ26" s="46">
        <v>23</v>
      </c>
      <c r="FR26" s="46">
        <f t="shared" si="39"/>
        <v>0.15972222222222221</v>
      </c>
      <c r="FS26" s="47" t="str">
        <f t="shared" si="143"/>
        <v>non significant</v>
      </c>
      <c r="FT26" s="46"/>
      <c r="FU26" s="45" t="s">
        <v>241</v>
      </c>
      <c r="FV26" s="45" t="s">
        <v>240</v>
      </c>
      <c r="FW26" s="46">
        <v>0.88070000000000004</v>
      </c>
      <c r="FX26" s="46">
        <v>0.3785</v>
      </c>
      <c r="FY26" s="46">
        <v>23</v>
      </c>
      <c r="FZ26" s="46">
        <f t="shared" si="41"/>
        <v>0.15972222222222221</v>
      </c>
      <c r="GA26" s="47" t="str">
        <f t="shared" si="144"/>
        <v>non significant</v>
      </c>
      <c r="GB26" s="46"/>
      <c r="GC26" s="45" t="s">
        <v>231</v>
      </c>
      <c r="GD26" s="45" t="s">
        <v>238</v>
      </c>
      <c r="GE26" s="46">
        <v>0.63900999999999997</v>
      </c>
      <c r="GF26" s="46">
        <v>0.52280000000000004</v>
      </c>
      <c r="GG26" s="46">
        <v>23</v>
      </c>
      <c r="GH26" s="46">
        <f t="shared" si="43"/>
        <v>0.15972222222222221</v>
      </c>
      <c r="GI26" s="47" t="str">
        <f t="shared" si="145"/>
        <v>non significant</v>
      </c>
      <c r="GJ26" s="46"/>
      <c r="GK26" s="45" t="s">
        <v>231</v>
      </c>
      <c r="GL26" s="45" t="s">
        <v>240</v>
      </c>
      <c r="GM26" s="46">
        <v>-1.1867300000000001</v>
      </c>
      <c r="GN26" s="46">
        <v>0.23530000000000001</v>
      </c>
      <c r="GO26" s="46">
        <v>23</v>
      </c>
      <c r="GP26" s="46">
        <f t="shared" si="45"/>
        <v>0.15972222222222221</v>
      </c>
      <c r="GQ26" s="47" t="str">
        <f t="shared" si="146"/>
        <v>non significant</v>
      </c>
      <c r="GR26" s="46"/>
      <c r="GS26" s="45" t="s">
        <v>230</v>
      </c>
      <c r="GT26" s="45" t="s">
        <v>236</v>
      </c>
      <c r="GU26" s="46">
        <v>0.45644000000000001</v>
      </c>
      <c r="GV26" s="46">
        <v>0.64810000000000001</v>
      </c>
      <c r="GW26" s="46">
        <v>23</v>
      </c>
      <c r="GX26" s="46">
        <f t="shared" si="46"/>
        <v>0.15972222222222221</v>
      </c>
      <c r="GY26" s="47" t="str">
        <f t="shared" si="147"/>
        <v>non significant</v>
      </c>
      <c r="GZ26" s="46"/>
      <c r="HA26" s="45" t="s">
        <v>236</v>
      </c>
      <c r="HB26" s="45" t="s">
        <v>232</v>
      </c>
      <c r="HC26" s="46">
        <v>0.56045</v>
      </c>
      <c r="HD26" s="46">
        <v>0.57520000000000004</v>
      </c>
      <c r="HE26" s="46">
        <v>23</v>
      </c>
      <c r="HF26" s="46">
        <f t="shared" si="48"/>
        <v>0.15972222222222221</v>
      </c>
      <c r="HG26" s="47" t="str">
        <f t="shared" si="148"/>
        <v>non significant</v>
      </c>
      <c r="HH26" s="46"/>
      <c r="HI26" s="45" t="s">
        <v>231</v>
      </c>
      <c r="HJ26" s="45" t="s">
        <v>240</v>
      </c>
      <c r="HK26" s="46">
        <v>-0.45644000000000001</v>
      </c>
      <c r="HL26" s="46">
        <v>0.64810000000000001</v>
      </c>
      <c r="HM26" s="46">
        <v>23</v>
      </c>
      <c r="HN26" s="46">
        <f t="shared" si="50"/>
        <v>0.15972222222222221</v>
      </c>
      <c r="HO26" s="47" t="str">
        <f t="shared" si="149"/>
        <v>non significant</v>
      </c>
      <c r="HP26" s="46"/>
      <c r="HQ26" s="45" t="s">
        <v>230</v>
      </c>
      <c r="HR26" s="45" t="s">
        <v>234</v>
      </c>
      <c r="HS26" s="46">
        <v>0.82157999999999998</v>
      </c>
      <c r="HT26" s="46">
        <v>0.4113</v>
      </c>
      <c r="HU26" s="46">
        <v>23</v>
      </c>
      <c r="HV26" s="46">
        <f t="shared" si="52"/>
        <v>0.15972222222222221</v>
      </c>
      <c r="HW26" s="47" t="str">
        <f t="shared" si="150"/>
        <v>non significant</v>
      </c>
      <c r="HX26" s="46"/>
      <c r="HY26" s="45" t="s">
        <v>233</v>
      </c>
      <c r="HZ26" s="45" t="s">
        <v>236</v>
      </c>
      <c r="IA26" s="46">
        <v>-0.63900999999999997</v>
      </c>
      <c r="IB26" s="46">
        <v>0.52280000000000004</v>
      </c>
      <c r="IC26" s="46">
        <v>23</v>
      </c>
      <c r="ID26" s="46">
        <f t="shared" si="54"/>
        <v>0.15972222222222221</v>
      </c>
      <c r="IE26" s="47" t="str">
        <f t="shared" si="151"/>
        <v>non significant</v>
      </c>
      <c r="IF26" s="46"/>
      <c r="IG26" s="45" t="s">
        <v>239</v>
      </c>
      <c r="IH26" s="45" t="s">
        <v>232</v>
      </c>
      <c r="II26" s="46">
        <v>1.0408329999999999</v>
      </c>
      <c r="IJ26" s="46">
        <v>0.29799999999999999</v>
      </c>
      <c r="IK26" s="46">
        <v>23</v>
      </c>
      <c r="IL26" s="46">
        <f t="shared" si="56"/>
        <v>0.15972222222222221</v>
      </c>
      <c r="IM26" s="47" t="str">
        <f t="shared" si="152"/>
        <v>non significant</v>
      </c>
      <c r="IN26" s="46"/>
      <c r="IO26" s="45" t="s">
        <v>231</v>
      </c>
      <c r="IP26" s="45" t="s">
        <v>238</v>
      </c>
      <c r="IQ26" s="46">
        <v>-0.27385999999999999</v>
      </c>
      <c r="IR26" s="46">
        <v>0.78420000000000001</v>
      </c>
      <c r="IS26" s="46">
        <v>23</v>
      </c>
      <c r="IT26" s="46">
        <f t="shared" si="58"/>
        <v>0.15972222222222221</v>
      </c>
      <c r="IU26" s="47" t="str">
        <f t="shared" si="153"/>
        <v>non significant</v>
      </c>
      <c r="IV26" s="46"/>
      <c r="IW26" s="45" t="s">
        <v>240</v>
      </c>
      <c r="IX26" s="45" t="s">
        <v>239</v>
      </c>
      <c r="IY26" s="46">
        <v>0.72058</v>
      </c>
      <c r="IZ26" s="46">
        <v>0.47120000000000001</v>
      </c>
      <c r="JA26" s="46">
        <v>23</v>
      </c>
      <c r="JB26" s="46">
        <f t="shared" si="60"/>
        <v>0.15972222222222221</v>
      </c>
      <c r="JC26" s="47" t="str">
        <f t="shared" si="154"/>
        <v>non significant</v>
      </c>
      <c r="JD26" s="46"/>
      <c r="JE26" s="45" t="s">
        <v>230</v>
      </c>
      <c r="JF26" s="45" t="s">
        <v>232</v>
      </c>
      <c r="JG26" s="46">
        <v>1.1867300000000001</v>
      </c>
      <c r="JH26" s="46">
        <v>0.23530000000000001</v>
      </c>
      <c r="JI26" s="46">
        <v>23</v>
      </c>
      <c r="JJ26" s="46">
        <f t="shared" si="62"/>
        <v>0.15972222222222221</v>
      </c>
      <c r="JK26" s="47" t="str">
        <f t="shared" si="155"/>
        <v>non significant</v>
      </c>
      <c r="JL26" s="46"/>
      <c r="JM26" s="45" t="s">
        <v>239</v>
      </c>
      <c r="JN26" s="45" t="s">
        <v>232</v>
      </c>
      <c r="JO26" s="46">
        <v>1.0408329999999999</v>
      </c>
      <c r="JP26" s="46">
        <v>0.29799999999999999</v>
      </c>
      <c r="JQ26" s="46">
        <v>23</v>
      </c>
      <c r="JR26" s="46">
        <f t="shared" si="64"/>
        <v>0.15972222222222221</v>
      </c>
      <c r="JS26" s="47" t="str">
        <f t="shared" si="156"/>
        <v>non significant</v>
      </c>
      <c r="JT26" s="46"/>
      <c r="JU26" s="45" t="s">
        <v>241</v>
      </c>
      <c r="JV26" s="45" t="s">
        <v>239</v>
      </c>
      <c r="JW26" s="46">
        <v>-0.56045</v>
      </c>
      <c r="JX26" s="46">
        <v>0.57520000000000004</v>
      </c>
      <c r="JY26" s="46">
        <v>23</v>
      </c>
      <c r="JZ26" s="46">
        <f t="shared" si="65"/>
        <v>0.15972222222222221</v>
      </c>
      <c r="KA26" s="47" t="str">
        <f t="shared" si="157"/>
        <v>non significant</v>
      </c>
      <c r="KB26" s="46"/>
      <c r="KC26" s="45" t="s">
        <v>235</v>
      </c>
      <c r="KD26" s="45" t="s">
        <v>239</v>
      </c>
      <c r="KE26" s="46">
        <v>-0.63900999999999997</v>
      </c>
      <c r="KF26" s="46">
        <v>0.52280000000000004</v>
      </c>
      <c r="KG26" s="46">
        <v>23</v>
      </c>
      <c r="KH26" s="46">
        <f t="shared" si="67"/>
        <v>0.15972222222222221</v>
      </c>
      <c r="KI26" s="47" t="str">
        <f t="shared" si="158"/>
        <v>non significant</v>
      </c>
      <c r="KJ26" s="46"/>
      <c r="KK26" s="45" t="s">
        <v>234</v>
      </c>
      <c r="KL26" s="45" t="s">
        <v>232</v>
      </c>
      <c r="KM26" s="46">
        <v>1.0408299999999999</v>
      </c>
      <c r="KN26" s="46">
        <v>0.29799999999999999</v>
      </c>
      <c r="KO26" s="46">
        <v>23</v>
      </c>
      <c r="KP26" s="46">
        <f t="shared" si="69"/>
        <v>0.15972222222222221</v>
      </c>
      <c r="KQ26" s="47" t="str">
        <f t="shared" si="159"/>
        <v>non significant</v>
      </c>
      <c r="KR26" s="45"/>
      <c r="KS26" s="45" t="s">
        <v>234</v>
      </c>
      <c r="KT26" s="45" t="s">
        <v>236</v>
      </c>
      <c r="KU26" s="46">
        <v>0.88070000000000004</v>
      </c>
      <c r="KV26" s="46">
        <v>0.3785</v>
      </c>
      <c r="KW26" s="46">
        <v>23</v>
      </c>
      <c r="KX26" s="46">
        <f t="shared" si="71"/>
        <v>0.15972222222222221</v>
      </c>
      <c r="KY26" s="47" t="str">
        <f t="shared" si="160"/>
        <v>non significant</v>
      </c>
      <c r="KZ26" s="45"/>
      <c r="LA26" s="45" t="s">
        <v>231</v>
      </c>
      <c r="LB26" s="45" t="s">
        <v>235</v>
      </c>
      <c r="LC26" s="46">
        <v>0.62668000000000001</v>
      </c>
      <c r="LD26" s="46">
        <v>0.53090000000000004</v>
      </c>
      <c r="LE26" s="46">
        <v>23</v>
      </c>
      <c r="LF26" s="46">
        <f t="shared" si="73"/>
        <v>0.15972222222222221</v>
      </c>
      <c r="LG26" s="47" t="str">
        <f t="shared" si="161"/>
        <v>non significant</v>
      </c>
      <c r="LH26" s="45"/>
      <c r="LI26" s="45" t="s">
        <v>237</v>
      </c>
      <c r="LJ26" s="45" t="s">
        <v>236</v>
      </c>
      <c r="LK26" s="46">
        <v>0.72058</v>
      </c>
      <c r="LL26" s="46">
        <v>0.47120000000000001</v>
      </c>
      <c r="LM26" s="46">
        <v>23</v>
      </c>
      <c r="LN26" s="46">
        <f t="shared" si="75"/>
        <v>0.15972222222222221</v>
      </c>
      <c r="LO26" s="47" t="str">
        <f t="shared" si="162"/>
        <v>non significant</v>
      </c>
    </row>
    <row r="27" spans="1:327" ht="24">
      <c r="A27" s="45" t="s">
        <v>234</v>
      </c>
      <c r="B27" s="45" t="s">
        <v>236</v>
      </c>
      <c r="C27" s="46">
        <v>-0.88070000000000004</v>
      </c>
      <c r="D27" s="46">
        <v>0.3785</v>
      </c>
      <c r="E27" s="47">
        <v>24</v>
      </c>
      <c r="F27" s="46">
        <f t="shared" si="0"/>
        <v>0.16666666666666666</v>
      </c>
      <c r="G27" s="47" t="str">
        <f t="shared" si="131"/>
        <v>non significant</v>
      </c>
      <c r="H27" s="47"/>
      <c r="I27" s="45" t="s">
        <v>236</v>
      </c>
      <c r="J27" s="45" t="s">
        <v>232</v>
      </c>
      <c r="K27" s="46">
        <v>0.56045</v>
      </c>
      <c r="L27" s="46">
        <v>0.57520000000000004</v>
      </c>
      <c r="M27" s="47">
        <v>24</v>
      </c>
      <c r="N27" s="46">
        <f t="shared" si="1"/>
        <v>0.16666666666666666</v>
      </c>
      <c r="O27" s="47" t="str">
        <f t="shared" si="2"/>
        <v>non significant</v>
      </c>
      <c r="P27" s="47"/>
      <c r="Q27" s="45" t="s">
        <v>237</v>
      </c>
      <c r="R27" s="45" t="s">
        <v>232</v>
      </c>
      <c r="S27" s="46">
        <v>-0.72058</v>
      </c>
      <c r="T27" s="46">
        <v>0.47120000000000001</v>
      </c>
      <c r="U27" s="47">
        <v>24</v>
      </c>
      <c r="V27" s="46">
        <f t="shared" si="3"/>
        <v>0.16666666666666666</v>
      </c>
      <c r="W27" s="47" t="str">
        <f t="shared" si="4"/>
        <v>non significant</v>
      </c>
      <c r="X27" s="47"/>
      <c r="Y27" s="45" t="s">
        <v>241</v>
      </c>
      <c r="Z27" s="45" t="s">
        <v>238</v>
      </c>
      <c r="AA27" s="46">
        <v>0.56045</v>
      </c>
      <c r="AB27" s="46">
        <v>0.57520000000000004</v>
      </c>
      <c r="AC27" s="47">
        <v>24</v>
      </c>
      <c r="AD27" s="46">
        <f t="shared" si="5"/>
        <v>0.16666666666666666</v>
      </c>
      <c r="AE27" s="47" t="str">
        <f t="shared" si="6"/>
        <v>non significant</v>
      </c>
      <c r="AF27" s="47"/>
      <c r="AG27" s="45" t="s">
        <v>235</v>
      </c>
      <c r="AH27" s="45" t="s">
        <v>240</v>
      </c>
      <c r="AI27" s="46">
        <v>0.63900999999999997</v>
      </c>
      <c r="AJ27" s="46">
        <v>0.52280000000000004</v>
      </c>
      <c r="AK27" s="47">
        <v>24</v>
      </c>
      <c r="AL27" s="46">
        <f t="shared" si="7"/>
        <v>0.16666666666666666</v>
      </c>
      <c r="AM27" s="47" t="str">
        <f t="shared" si="8"/>
        <v>non significant</v>
      </c>
      <c r="AN27" s="46"/>
      <c r="AO27" s="45" t="s">
        <v>239</v>
      </c>
      <c r="AP27" s="45" t="s">
        <v>232</v>
      </c>
      <c r="AQ27" s="46">
        <v>0.56044850000000002</v>
      </c>
      <c r="AR27" s="46">
        <v>0.57520000000000004</v>
      </c>
      <c r="AS27" s="47">
        <v>24</v>
      </c>
      <c r="AT27" s="46">
        <f t="shared" si="9"/>
        <v>0.16666666666666666</v>
      </c>
      <c r="AU27" s="47" t="str">
        <f t="shared" si="10"/>
        <v>non significant</v>
      </c>
      <c r="AV27" s="46"/>
      <c r="AW27" s="45" t="s">
        <v>237</v>
      </c>
      <c r="AX27" s="45" t="s">
        <v>233</v>
      </c>
      <c r="AY27" s="46">
        <v>1.0041599999999999</v>
      </c>
      <c r="AZ27" s="46">
        <v>0.31530000000000002</v>
      </c>
      <c r="BA27" s="47">
        <v>24</v>
      </c>
      <c r="BB27" s="46">
        <f t="shared" si="11"/>
        <v>0.16666666666666666</v>
      </c>
      <c r="BC27" s="47" t="str">
        <f t="shared" si="12"/>
        <v>non significant</v>
      </c>
      <c r="BD27" s="46"/>
      <c r="BE27" s="45" t="s">
        <v>237</v>
      </c>
      <c r="BF27" s="45" t="s">
        <v>236</v>
      </c>
      <c r="BG27" s="46">
        <v>-0.72058</v>
      </c>
      <c r="BH27" s="46">
        <v>0.47120000000000001</v>
      </c>
      <c r="BI27" s="47">
        <v>24</v>
      </c>
      <c r="BJ27" s="46">
        <f t="shared" si="13"/>
        <v>0.16666666666666666</v>
      </c>
      <c r="BK27" s="47" t="str">
        <f t="shared" si="14"/>
        <v>non significant</v>
      </c>
      <c r="BL27" s="46"/>
      <c r="BM27" s="45" t="s">
        <v>230</v>
      </c>
      <c r="BN27" s="45" t="s">
        <v>237</v>
      </c>
      <c r="BO27" s="46">
        <v>0.82157999999999998</v>
      </c>
      <c r="BP27" s="46">
        <v>0.4113</v>
      </c>
      <c r="BQ27" s="47">
        <v>24</v>
      </c>
      <c r="BR27" s="46">
        <f t="shared" si="15"/>
        <v>0.16666666666666666</v>
      </c>
      <c r="BS27" s="47" t="str">
        <f t="shared" si="16"/>
        <v>non significant</v>
      </c>
      <c r="BT27" s="46"/>
      <c r="BU27" s="45" t="s">
        <v>231</v>
      </c>
      <c r="BV27" s="45" t="s">
        <v>238</v>
      </c>
      <c r="BW27" s="46">
        <v>0.45644000000000001</v>
      </c>
      <c r="BX27" s="46">
        <v>0.64810000000000001</v>
      </c>
      <c r="BY27" s="47">
        <v>24</v>
      </c>
      <c r="BZ27" s="46">
        <f t="shared" si="17"/>
        <v>0.16666666666666666</v>
      </c>
      <c r="CA27" s="47" t="str">
        <f t="shared" si="18"/>
        <v>non significant</v>
      </c>
      <c r="CB27" s="47"/>
      <c r="CC27" s="45" t="s">
        <v>230</v>
      </c>
      <c r="CD27" s="45" t="s">
        <v>233</v>
      </c>
      <c r="CE27" s="46">
        <v>0.62668000000000001</v>
      </c>
      <c r="CF27" s="46">
        <v>0.53090000000000004</v>
      </c>
      <c r="CG27" s="47">
        <v>24</v>
      </c>
      <c r="CH27" s="46">
        <f t="shared" si="19"/>
        <v>0.16666666666666666</v>
      </c>
      <c r="CI27" s="47" t="str">
        <f t="shared" si="132"/>
        <v>non significant</v>
      </c>
      <c r="CJ27" s="46"/>
      <c r="CK27" s="45" t="s">
        <v>238</v>
      </c>
      <c r="CL27" s="45" t="s">
        <v>239</v>
      </c>
      <c r="CM27" s="46">
        <v>0.40032000000000001</v>
      </c>
      <c r="CN27" s="46">
        <v>0.68889999999999996</v>
      </c>
      <c r="CO27" s="47">
        <v>24</v>
      </c>
      <c r="CP27" s="46">
        <f t="shared" si="21"/>
        <v>0.16666666666666666</v>
      </c>
      <c r="CQ27" s="47" t="str">
        <f t="shared" si="133"/>
        <v>non significant</v>
      </c>
      <c r="CR27" s="46"/>
      <c r="CS27" s="45" t="s">
        <v>230</v>
      </c>
      <c r="CT27" s="45" t="s">
        <v>236</v>
      </c>
      <c r="CU27" s="46">
        <v>-0.27386100000000002</v>
      </c>
      <c r="CV27" s="46">
        <v>0.78420000000000001</v>
      </c>
      <c r="CW27" s="47">
        <v>24</v>
      </c>
      <c r="CX27" s="46">
        <f t="shared" si="23"/>
        <v>0.16666666666666666</v>
      </c>
      <c r="CY27" s="47" t="str">
        <f t="shared" si="134"/>
        <v>non significant</v>
      </c>
      <c r="CZ27" s="46"/>
      <c r="DA27" s="45" t="s">
        <v>230</v>
      </c>
      <c r="DB27" s="45" t="s">
        <v>236</v>
      </c>
      <c r="DC27" s="46">
        <v>-1.1867300000000001</v>
      </c>
      <c r="DD27" s="46">
        <v>0.23530000000000001</v>
      </c>
      <c r="DE27" s="47">
        <v>24</v>
      </c>
      <c r="DF27" s="46">
        <f t="shared" si="25"/>
        <v>0.16666666666666666</v>
      </c>
      <c r="DG27" s="47" t="str">
        <f t="shared" si="135"/>
        <v>non significant</v>
      </c>
      <c r="DH27" s="46"/>
      <c r="DI27" s="45" t="s">
        <v>241</v>
      </c>
      <c r="DJ27" s="45" t="s">
        <v>237</v>
      </c>
      <c r="DK27" s="46">
        <v>0.88070479999999995</v>
      </c>
      <c r="DL27" s="46">
        <v>0.3785</v>
      </c>
      <c r="DM27" s="47">
        <v>24</v>
      </c>
      <c r="DN27" s="46">
        <f t="shared" si="26"/>
        <v>0.16666666666666666</v>
      </c>
      <c r="DO27" s="47" t="str">
        <f t="shared" si="136"/>
        <v>non significant</v>
      </c>
      <c r="DP27" s="46"/>
      <c r="DQ27" s="45" t="s">
        <v>230</v>
      </c>
      <c r="DR27" s="45" t="s">
        <v>237</v>
      </c>
      <c r="DS27" s="46">
        <v>0.63900999999999997</v>
      </c>
      <c r="DT27" s="46">
        <v>0.52280000000000004</v>
      </c>
      <c r="DU27" s="47">
        <v>24</v>
      </c>
      <c r="DV27" s="46">
        <f t="shared" si="27"/>
        <v>0.16666666666666666</v>
      </c>
      <c r="DW27" s="47" t="str">
        <f t="shared" si="137"/>
        <v>non significant</v>
      </c>
      <c r="DX27" s="46"/>
      <c r="DY27" s="45" t="s">
        <v>241</v>
      </c>
      <c r="DZ27" s="45" t="s">
        <v>240</v>
      </c>
      <c r="EA27" s="46">
        <v>0.40032000000000001</v>
      </c>
      <c r="EB27" s="46">
        <v>0.68889999999999996</v>
      </c>
      <c r="EC27" s="47">
        <v>24</v>
      </c>
      <c r="ED27" s="46">
        <f t="shared" si="29"/>
        <v>0.16666666666666666</v>
      </c>
      <c r="EE27" s="47" t="str">
        <f t="shared" si="138"/>
        <v>non significant</v>
      </c>
      <c r="EF27" s="46"/>
      <c r="EG27" s="45" t="s">
        <v>237</v>
      </c>
      <c r="EH27" s="45" t="s">
        <v>233</v>
      </c>
      <c r="EI27" s="46">
        <v>1.0041599999999999</v>
      </c>
      <c r="EJ27" s="46">
        <v>0.31530000000000002</v>
      </c>
      <c r="EK27" s="47">
        <v>24</v>
      </c>
      <c r="EL27" s="46">
        <f t="shared" si="31"/>
        <v>0.16666666666666666</v>
      </c>
      <c r="EM27" s="47" t="str">
        <f t="shared" si="139"/>
        <v>non significant</v>
      </c>
      <c r="EN27" s="46"/>
      <c r="EO27" s="45" t="s">
        <v>233</v>
      </c>
      <c r="EP27" s="45" t="s">
        <v>232</v>
      </c>
      <c r="EQ27" s="46">
        <v>1.0041599999999999</v>
      </c>
      <c r="ER27" s="46">
        <v>0.31530000000000002</v>
      </c>
      <c r="ES27" s="47">
        <v>24</v>
      </c>
      <c r="ET27" s="46">
        <f t="shared" si="33"/>
        <v>0.16666666666666666</v>
      </c>
      <c r="EU27" s="47" t="str">
        <f t="shared" si="140"/>
        <v>non significant</v>
      </c>
      <c r="EV27" s="46"/>
      <c r="EW27" s="45" t="s">
        <v>231</v>
      </c>
      <c r="EX27" s="45" t="s">
        <v>241</v>
      </c>
      <c r="EY27" s="46">
        <v>-1.0041599999999999</v>
      </c>
      <c r="EZ27" s="46">
        <v>0.31530000000000002</v>
      </c>
      <c r="FA27" s="47">
        <v>24</v>
      </c>
      <c r="FB27" s="46">
        <f t="shared" si="35"/>
        <v>0.16666666666666666</v>
      </c>
      <c r="FC27" s="47" t="str">
        <f t="shared" si="141"/>
        <v>non significant</v>
      </c>
      <c r="FD27" s="46"/>
      <c r="FE27" s="45" t="s">
        <v>233</v>
      </c>
      <c r="FF27" s="45" t="s">
        <v>232</v>
      </c>
      <c r="FG27" s="46">
        <v>-0.45644000000000001</v>
      </c>
      <c r="FH27" s="46">
        <v>0.64810000000000001</v>
      </c>
      <c r="FI27" s="47">
        <v>24</v>
      </c>
      <c r="FJ27" s="46">
        <f t="shared" si="37"/>
        <v>0.16666666666666666</v>
      </c>
      <c r="FK27" s="47" t="str">
        <f t="shared" si="142"/>
        <v>non significant</v>
      </c>
      <c r="FL27" s="46"/>
      <c r="FM27" s="45" t="s">
        <v>241</v>
      </c>
      <c r="FN27" s="45" t="s">
        <v>238</v>
      </c>
      <c r="FO27" s="46">
        <v>-0.72058</v>
      </c>
      <c r="FP27" s="46">
        <v>0.47120000000000001</v>
      </c>
      <c r="FQ27" s="47">
        <v>24</v>
      </c>
      <c r="FR27" s="46">
        <f t="shared" si="39"/>
        <v>0.16666666666666666</v>
      </c>
      <c r="FS27" s="47" t="str">
        <f t="shared" si="143"/>
        <v>non significant</v>
      </c>
      <c r="FT27" s="46"/>
      <c r="FU27" s="45" t="s">
        <v>237</v>
      </c>
      <c r="FV27" s="45" t="s">
        <v>234</v>
      </c>
      <c r="FW27" s="46">
        <v>0.88070000000000004</v>
      </c>
      <c r="FX27" s="46">
        <v>0.3785</v>
      </c>
      <c r="FY27" s="47">
        <v>24</v>
      </c>
      <c r="FZ27" s="46">
        <f t="shared" si="41"/>
        <v>0.16666666666666666</v>
      </c>
      <c r="GA27" s="47" t="str">
        <f t="shared" si="144"/>
        <v>non significant</v>
      </c>
      <c r="GB27" s="46"/>
      <c r="GC27" s="45" t="s">
        <v>233</v>
      </c>
      <c r="GD27" s="45" t="s">
        <v>234</v>
      </c>
      <c r="GE27" s="46">
        <v>-0.63900999999999997</v>
      </c>
      <c r="GF27" s="46">
        <v>0.52280000000000004</v>
      </c>
      <c r="GG27" s="47">
        <v>24</v>
      </c>
      <c r="GH27" s="46">
        <f t="shared" si="43"/>
        <v>0.16666666666666666</v>
      </c>
      <c r="GI27" s="47" t="str">
        <f t="shared" si="145"/>
        <v>non significant</v>
      </c>
      <c r="GJ27" s="46"/>
      <c r="GK27" s="45" t="s">
        <v>234</v>
      </c>
      <c r="GL27" s="45" t="s">
        <v>232</v>
      </c>
      <c r="GM27" s="46">
        <v>0.88070000000000004</v>
      </c>
      <c r="GN27" s="46">
        <v>0.3785</v>
      </c>
      <c r="GO27" s="47">
        <v>24</v>
      </c>
      <c r="GP27" s="46">
        <f t="shared" si="45"/>
        <v>0.16666666666666666</v>
      </c>
      <c r="GQ27" s="47" t="str">
        <f t="shared" si="146"/>
        <v>non significant</v>
      </c>
      <c r="GR27" s="46"/>
      <c r="GS27" s="45" t="s">
        <v>233</v>
      </c>
      <c r="GT27" s="45" t="s">
        <v>236</v>
      </c>
      <c r="GU27" s="46">
        <v>0.45644000000000001</v>
      </c>
      <c r="GV27" s="46">
        <v>0.64810000000000001</v>
      </c>
      <c r="GW27" s="47">
        <v>24</v>
      </c>
      <c r="GX27" s="46">
        <f t="shared" si="46"/>
        <v>0.16666666666666666</v>
      </c>
      <c r="GY27" s="47" t="str">
        <f t="shared" si="147"/>
        <v>non significant</v>
      </c>
      <c r="GZ27" s="46"/>
      <c r="HA27" s="45" t="s">
        <v>230</v>
      </c>
      <c r="HB27" s="45" t="s">
        <v>236</v>
      </c>
      <c r="HC27" s="46">
        <v>-0.45644000000000001</v>
      </c>
      <c r="HD27" s="46">
        <v>0.64810000000000001</v>
      </c>
      <c r="HE27" s="47">
        <v>24</v>
      </c>
      <c r="HF27" s="46">
        <f t="shared" si="48"/>
        <v>0.16666666666666666</v>
      </c>
      <c r="HG27" s="47" t="str">
        <f t="shared" si="148"/>
        <v>non significant</v>
      </c>
      <c r="HH27" s="46"/>
      <c r="HI27" s="45" t="s">
        <v>230</v>
      </c>
      <c r="HJ27" s="45" t="s">
        <v>232</v>
      </c>
      <c r="HK27" s="46">
        <v>0.45644000000000001</v>
      </c>
      <c r="HL27" s="46">
        <v>0.64810000000000001</v>
      </c>
      <c r="HM27" s="47">
        <v>24</v>
      </c>
      <c r="HN27" s="46">
        <f t="shared" si="50"/>
        <v>0.16666666666666666</v>
      </c>
      <c r="HO27" s="47" t="str">
        <f t="shared" si="149"/>
        <v>non significant</v>
      </c>
      <c r="HP27" s="46"/>
      <c r="HQ27" s="45" t="s">
        <v>233</v>
      </c>
      <c r="HR27" s="45" t="s">
        <v>232</v>
      </c>
      <c r="HS27" s="46">
        <v>0.82157999999999998</v>
      </c>
      <c r="HT27" s="46">
        <v>0.4113</v>
      </c>
      <c r="HU27" s="47">
        <v>24</v>
      </c>
      <c r="HV27" s="46">
        <f t="shared" si="52"/>
        <v>0.16666666666666666</v>
      </c>
      <c r="HW27" s="47" t="str">
        <f t="shared" si="150"/>
        <v>non significant</v>
      </c>
      <c r="HX27" s="46"/>
      <c r="HY27" s="45" t="s">
        <v>241</v>
      </c>
      <c r="HZ27" s="45" t="s">
        <v>239</v>
      </c>
      <c r="IA27" s="46">
        <v>-0.56045</v>
      </c>
      <c r="IB27" s="46">
        <v>0.57520000000000004</v>
      </c>
      <c r="IC27" s="47">
        <v>24</v>
      </c>
      <c r="ID27" s="46">
        <f t="shared" si="54"/>
        <v>0.16666666666666666</v>
      </c>
      <c r="IE27" s="47" t="str">
        <f t="shared" si="151"/>
        <v>non significant</v>
      </c>
      <c r="IF27" s="46"/>
      <c r="IG27" s="45" t="s">
        <v>238</v>
      </c>
      <c r="IH27" s="45" t="s">
        <v>239</v>
      </c>
      <c r="II27" s="46">
        <v>-0.88070000000000004</v>
      </c>
      <c r="IJ27" s="46">
        <v>0.3785</v>
      </c>
      <c r="IK27" s="47">
        <v>24</v>
      </c>
      <c r="IL27" s="46">
        <f t="shared" si="56"/>
        <v>0.16666666666666666</v>
      </c>
      <c r="IM27" s="47" t="str">
        <f t="shared" si="152"/>
        <v>non significant</v>
      </c>
      <c r="IN27" s="46"/>
      <c r="IO27" s="45" t="s">
        <v>230</v>
      </c>
      <c r="IP27" s="45" t="s">
        <v>237</v>
      </c>
      <c r="IQ27" s="46">
        <v>-0.27385999999999999</v>
      </c>
      <c r="IR27" s="46">
        <v>0.78420000000000001</v>
      </c>
      <c r="IS27" s="47">
        <v>24</v>
      </c>
      <c r="IT27" s="46">
        <f t="shared" si="58"/>
        <v>0.16666666666666666</v>
      </c>
      <c r="IU27" s="47" t="str">
        <f t="shared" si="153"/>
        <v>non significant</v>
      </c>
      <c r="IV27" s="46"/>
      <c r="IW27" s="45" t="s">
        <v>237</v>
      </c>
      <c r="IX27" s="45" t="s">
        <v>234</v>
      </c>
      <c r="IY27" s="46">
        <v>0.72058</v>
      </c>
      <c r="IZ27" s="46">
        <v>0.47120000000000001</v>
      </c>
      <c r="JA27" s="47">
        <v>24</v>
      </c>
      <c r="JB27" s="46">
        <f t="shared" si="60"/>
        <v>0.16666666666666666</v>
      </c>
      <c r="JC27" s="47" t="str">
        <f t="shared" si="154"/>
        <v>non significant</v>
      </c>
      <c r="JD27" s="46"/>
      <c r="JE27" s="45" t="s">
        <v>233</v>
      </c>
      <c r="JF27" s="45" t="s">
        <v>234</v>
      </c>
      <c r="JG27" s="46">
        <v>-1.1867300000000001</v>
      </c>
      <c r="JH27" s="46">
        <v>0.23530000000000001</v>
      </c>
      <c r="JI27" s="47">
        <v>24</v>
      </c>
      <c r="JJ27" s="46">
        <f t="shared" si="62"/>
        <v>0.16666666666666666</v>
      </c>
      <c r="JK27" s="47" t="str">
        <f t="shared" si="155"/>
        <v>non significant</v>
      </c>
      <c r="JL27" s="46"/>
      <c r="JM27" s="45" t="s">
        <v>240</v>
      </c>
      <c r="JN27" s="45" t="s">
        <v>239</v>
      </c>
      <c r="JO27" s="46">
        <v>0.88070000000000004</v>
      </c>
      <c r="JP27" s="46">
        <v>0.3785</v>
      </c>
      <c r="JQ27" s="47">
        <v>24</v>
      </c>
      <c r="JR27" s="46">
        <f t="shared" si="64"/>
        <v>0.16666666666666666</v>
      </c>
      <c r="JS27" s="47" t="str">
        <f t="shared" si="156"/>
        <v>non significant</v>
      </c>
      <c r="JT27" s="46"/>
      <c r="JU27" s="45" t="s">
        <v>241</v>
      </c>
      <c r="JV27" s="45" t="s">
        <v>240</v>
      </c>
      <c r="JW27" s="46">
        <v>-0.56045</v>
      </c>
      <c r="JX27" s="46">
        <v>0.57520000000000004</v>
      </c>
      <c r="JY27" s="47">
        <v>24</v>
      </c>
      <c r="JZ27" s="46">
        <f t="shared" si="65"/>
        <v>0.16666666666666666</v>
      </c>
      <c r="KA27" s="47" t="str">
        <f t="shared" si="157"/>
        <v>non significant</v>
      </c>
      <c r="KB27" s="46"/>
      <c r="KC27" s="45" t="s">
        <v>230</v>
      </c>
      <c r="KD27" s="45" t="s">
        <v>237</v>
      </c>
      <c r="KE27" s="46">
        <v>0.63900999999999997</v>
      </c>
      <c r="KF27" s="46">
        <v>0.52280000000000004</v>
      </c>
      <c r="KG27" s="47">
        <v>24</v>
      </c>
      <c r="KH27" s="46">
        <f t="shared" si="67"/>
        <v>0.16666666666666666</v>
      </c>
      <c r="KI27" s="47" t="str">
        <f t="shared" si="158"/>
        <v>non significant</v>
      </c>
      <c r="KJ27" s="46"/>
      <c r="KK27" s="45" t="s">
        <v>234</v>
      </c>
      <c r="KL27" s="45" t="s">
        <v>236</v>
      </c>
      <c r="KM27" s="46">
        <v>-1.0408299999999999</v>
      </c>
      <c r="KN27" s="46">
        <v>0.29799999999999999</v>
      </c>
      <c r="KO27" s="47">
        <v>24</v>
      </c>
      <c r="KP27" s="46">
        <f t="shared" si="69"/>
        <v>0.16666666666666666</v>
      </c>
      <c r="KQ27" s="47" t="str">
        <f t="shared" si="159"/>
        <v>non significant</v>
      </c>
      <c r="KR27" s="45"/>
      <c r="KS27" s="45" t="s">
        <v>230</v>
      </c>
      <c r="KT27" s="45" t="s">
        <v>233</v>
      </c>
      <c r="KU27" s="46">
        <v>0.83557000000000003</v>
      </c>
      <c r="KV27" s="46">
        <v>0.40339999999999998</v>
      </c>
      <c r="KW27" s="47">
        <v>24</v>
      </c>
      <c r="KX27" s="46">
        <f t="shared" si="71"/>
        <v>0.16666666666666666</v>
      </c>
      <c r="KY27" s="47" t="str">
        <f t="shared" si="160"/>
        <v>non significant</v>
      </c>
      <c r="KZ27" s="45"/>
      <c r="LA27" s="45" t="s">
        <v>231</v>
      </c>
      <c r="LB27" s="45" t="s">
        <v>230</v>
      </c>
      <c r="LC27" s="46">
        <v>-0.62668000000000001</v>
      </c>
      <c r="LD27" s="46">
        <v>0.53090000000000004</v>
      </c>
      <c r="LE27" s="47">
        <v>24</v>
      </c>
      <c r="LF27" s="46">
        <f t="shared" si="73"/>
        <v>0.16666666666666666</v>
      </c>
      <c r="LG27" s="47" t="str">
        <f t="shared" si="161"/>
        <v>non significant</v>
      </c>
      <c r="LH27" s="45"/>
      <c r="LI27" s="45" t="s">
        <v>238</v>
      </c>
      <c r="LJ27" s="45" t="s">
        <v>234</v>
      </c>
      <c r="LK27" s="46">
        <v>0.72057669999999996</v>
      </c>
      <c r="LL27" s="46">
        <v>0.47120000000000001</v>
      </c>
      <c r="LM27" s="47">
        <v>24</v>
      </c>
      <c r="LN27" s="46">
        <f t="shared" si="75"/>
        <v>0.16666666666666666</v>
      </c>
      <c r="LO27" s="47" t="str">
        <f t="shared" si="162"/>
        <v>non significant</v>
      </c>
    </row>
    <row r="28" spans="1:327" ht="24">
      <c r="A28" s="45" t="s">
        <v>231</v>
      </c>
      <c r="B28" s="45" t="s">
        <v>241</v>
      </c>
      <c r="C28" s="46">
        <v>-0.63900999999999997</v>
      </c>
      <c r="D28" s="46">
        <v>0.52280000000000004</v>
      </c>
      <c r="E28" s="46">
        <v>25</v>
      </c>
      <c r="F28" s="46">
        <f t="shared" si="0"/>
        <v>0.1736111111111111</v>
      </c>
      <c r="G28" s="47" t="str">
        <f t="shared" si="131"/>
        <v>non significant</v>
      </c>
      <c r="H28" s="47"/>
      <c r="I28" s="45" t="s">
        <v>241</v>
      </c>
      <c r="J28" s="45" t="s">
        <v>239</v>
      </c>
      <c r="K28" s="46">
        <v>0.40032000000000001</v>
      </c>
      <c r="L28" s="46">
        <v>0.68889999999999996</v>
      </c>
      <c r="M28" s="46">
        <v>25</v>
      </c>
      <c r="N28" s="46">
        <f t="shared" si="1"/>
        <v>0.1736111111111111</v>
      </c>
      <c r="O28" s="47" t="str">
        <f t="shared" si="2"/>
        <v>non significant</v>
      </c>
      <c r="P28" s="47"/>
      <c r="Q28" s="45" t="s">
        <v>235</v>
      </c>
      <c r="R28" s="45" t="s">
        <v>233</v>
      </c>
      <c r="S28" s="46">
        <v>0.6266796</v>
      </c>
      <c r="T28" s="46">
        <v>0.53090000000000004</v>
      </c>
      <c r="U28" s="46">
        <v>25</v>
      </c>
      <c r="V28" s="46">
        <f t="shared" si="3"/>
        <v>0.1736111111111111</v>
      </c>
      <c r="W28" s="47" t="str">
        <f t="shared" si="4"/>
        <v>non significant</v>
      </c>
      <c r="X28" s="46"/>
      <c r="Y28" s="45" t="s">
        <v>237</v>
      </c>
      <c r="Z28" s="45" t="s">
        <v>236</v>
      </c>
      <c r="AA28" s="46">
        <v>-0.56045</v>
      </c>
      <c r="AB28" s="46">
        <v>0.57520000000000004</v>
      </c>
      <c r="AC28" s="46">
        <v>25</v>
      </c>
      <c r="AD28" s="46">
        <f t="shared" si="5"/>
        <v>0.1736111111111111</v>
      </c>
      <c r="AE28" s="47" t="str">
        <f t="shared" si="6"/>
        <v>non significant</v>
      </c>
      <c r="AF28" s="47"/>
      <c r="AG28" s="45" t="s">
        <v>233</v>
      </c>
      <c r="AH28" s="45" t="s">
        <v>234</v>
      </c>
      <c r="AI28" s="46">
        <v>-0.63900999999999997</v>
      </c>
      <c r="AJ28" s="46">
        <v>0.52280000000000004</v>
      </c>
      <c r="AK28" s="46">
        <v>25</v>
      </c>
      <c r="AL28" s="46">
        <f t="shared" si="7"/>
        <v>0.1736111111111111</v>
      </c>
      <c r="AM28" s="47" t="str">
        <f t="shared" si="8"/>
        <v>non significant</v>
      </c>
      <c r="AN28" s="46"/>
      <c r="AO28" s="45" t="s">
        <v>230</v>
      </c>
      <c r="AP28" s="45" t="s">
        <v>236</v>
      </c>
      <c r="AQ28" s="46">
        <v>-0.45644000000000001</v>
      </c>
      <c r="AR28" s="46">
        <v>0.64810000000000001</v>
      </c>
      <c r="AS28" s="46">
        <v>25</v>
      </c>
      <c r="AT28" s="46">
        <f t="shared" si="9"/>
        <v>0.1736111111111111</v>
      </c>
      <c r="AU28" s="47" t="str">
        <f t="shared" si="10"/>
        <v>non significant</v>
      </c>
      <c r="AV28" s="46"/>
      <c r="AW28" s="45" t="s">
        <v>230</v>
      </c>
      <c r="AX28" s="45" t="s">
        <v>236</v>
      </c>
      <c r="AY28" s="46">
        <v>0.82157999999999998</v>
      </c>
      <c r="AZ28" s="46">
        <v>0.4113</v>
      </c>
      <c r="BA28" s="46">
        <v>25</v>
      </c>
      <c r="BB28" s="46">
        <f t="shared" si="11"/>
        <v>0.1736111111111111</v>
      </c>
      <c r="BC28" s="47" t="str">
        <f t="shared" si="12"/>
        <v>non significant</v>
      </c>
      <c r="BD28" s="46"/>
      <c r="BE28" s="45" t="s">
        <v>234</v>
      </c>
      <c r="BF28" s="45" t="s">
        <v>236</v>
      </c>
      <c r="BG28" s="46">
        <v>0.56045</v>
      </c>
      <c r="BH28" s="46">
        <v>0.57520000000000004</v>
      </c>
      <c r="BI28" s="46">
        <v>25</v>
      </c>
      <c r="BJ28" s="46">
        <f t="shared" si="13"/>
        <v>0.1736111111111111</v>
      </c>
      <c r="BK28" s="47" t="str">
        <f t="shared" si="14"/>
        <v>non significant</v>
      </c>
      <c r="BL28" s="46"/>
      <c r="BM28" s="45" t="s">
        <v>237</v>
      </c>
      <c r="BN28" s="45" t="s">
        <v>234</v>
      </c>
      <c r="BO28" s="46">
        <v>0.72058</v>
      </c>
      <c r="BP28" s="46">
        <v>0.47120000000000001</v>
      </c>
      <c r="BQ28" s="46">
        <v>25</v>
      </c>
      <c r="BR28" s="46">
        <f t="shared" si="15"/>
        <v>0.1736111111111111</v>
      </c>
      <c r="BS28" s="47" t="str">
        <f t="shared" si="16"/>
        <v>non significant</v>
      </c>
      <c r="BT28" s="46"/>
      <c r="BU28" s="45" t="s">
        <v>238</v>
      </c>
      <c r="BV28" s="45" t="s">
        <v>239</v>
      </c>
      <c r="BW28" s="46">
        <v>-0.40032000000000001</v>
      </c>
      <c r="BX28" s="46">
        <v>0.68889999999999996</v>
      </c>
      <c r="BY28" s="46">
        <v>25</v>
      </c>
      <c r="BZ28" s="46">
        <f t="shared" si="17"/>
        <v>0.1736111111111111</v>
      </c>
      <c r="CA28" s="47" t="str">
        <f t="shared" si="18"/>
        <v>non significant</v>
      </c>
      <c r="CB28" s="47"/>
      <c r="CC28" s="45" t="s">
        <v>241</v>
      </c>
      <c r="CD28" s="45" t="s">
        <v>238</v>
      </c>
      <c r="CE28" s="46">
        <v>-0.56045</v>
      </c>
      <c r="CF28" s="46">
        <v>0.57520000000000004</v>
      </c>
      <c r="CG28" s="46">
        <v>25</v>
      </c>
      <c r="CH28" s="46">
        <f t="shared" si="19"/>
        <v>0.1736111111111111</v>
      </c>
      <c r="CI28" s="47" t="str">
        <f t="shared" si="132"/>
        <v>non significant</v>
      </c>
      <c r="CJ28" s="46"/>
      <c r="CK28" s="45" t="s">
        <v>237</v>
      </c>
      <c r="CL28" s="45" t="s">
        <v>234</v>
      </c>
      <c r="CM28" s="46">
        <v>0.40032000000000001</v>
      </c>
      <c r="CN28" s="46">
        <v>0.68889999999999996</v>
      </c>
      <c r="CO28" s="46">
        <v>25</v>
      </c>
      <c r="CP28" s="46">
        <f t="shared" si="21"/>
        <v>0.1736111111111111</v>
      </c>
      <c r="CQ28" s="47" t="str">
        <f t="shared" si="133"/>
        <v>non significant</v>
      </c>
      <c r="CR28" s="46"/>
      <c r="CS28" s="45" t="s">
        <v>233</v>
      </c>
      <c r="CT28" s="45" t="s">
        <v>234</v>
      </c>
      <c r="CU28" s="46">
        <v>0.27386100000000002</v>
      </c>
      <c r="CV28" s="46">
        <v>0.78420000000000001</v>
      </c>
      <c r="CW28" s="46">
        <v>25</v>
      </c>
      <c r="CX28" s="46">
        <f t="shared" si="23"/>
        <v>0.1736111111111111</v>
      </c>
      <c r="CY28" s="47" t="str">
        <f t="shared" si="134"/>
        <v>non significant</v>
      </c>
      <c r="CZ28" s="46"/>
      <c r="DA28" s="45" t="s">
        <v>233</v>
      </c>
      <c r="DB28" s="45" t="s">
        <v>234</v>
      </c>
      <c r="DC28" s="46">
        <v>-1.1867300000000001</v>
      </c>
      <c r="DD28" s="46">
        <v>0.23530000000000001</v>
      </c>
      <c r="DE28" s="46">
        <v>25</v>
      </c>
      <c r="DF28" s="46">
        <f t="shared" si="25"/>
        <v>0.1736111111111111</v>
      </c>
      <c r="DG28" s="47" t="str">
        <f t="shared" si="135"/>
        <v>non significant</v>
      </c>
      <c r="DH28" s="46"/>
      <c r="DI28" s="45" t="s">
        <v>231</v>
      </c>
      <c r="DJ28" s="45" t="s">
        <v>239</v>
      </c>
      <c r="DK28" s="46">
        <v>-0.82157999999999998</v>
      </c>
      <c r="DL28" s="46">
        <v>0.4113</v>
      </c>
      <c r="DM28" s="46">
        <v>25</v>
      </c>
      <c r="DN28" s="46">
        <f t="shared" si="26"/>
        <v>0.1736111111111111</v>
      </c>
      <c r="DO28" s="47" t="str">
        <f t="shared" si="136"/>
        <v>non significant</v>
      </c>
      <c r="DP28" s="46"/>
      <c r="DQ28" s="45" t="s">
        <v>233</v>
      </c>
      <c r="DR28" s="45" t="s">
        <v>232</v>
      </c>
      <c r="DS28" s="46">
        <v>0.63900999999999997</v>
      </c>
      <c r="DT28" s="46">
        <v>0.52280000000000004</v>
      </c>
      <c r="DU28" s="46">
        <v>25</v>
      </c>
      <c r="DV28" s="46">
        <f t="shared" si="27"/>
        <v>0.1736111111111111</v>
      </c>
      <c r="DW28" s="47" t="str">
        <f t="shared" si="137"/>
        <v>non significant</v>
      </c>
      <c r="DX28" s="46"/>
      <c r="DY28" s="45" t="s">
        <v>233</v>
      </c>
      <c r="DZ28" s="45" t="s">
        <v>236</v>
      </c>
      <c r="EA28" s="46">
        <v>-0.27385999999999999</v>
      </c>
      <c r="EB28" s="46">
        <v>0.78420000000000001</v>
      </c>
      <c r="EC28" s="46">
        <v>25</v>
      </c>
      <c r="ED28" s="46">
        <f t="shared" si="29"/>
        <v>0.1736111111111111</v>
      </c>
      <c r="EE28" s="47" t="str">
        <f t="shared" si="138"/>
        <v>non significant</v>
      </c>
      <c r="EF28" s="46"/>
      <c r="EG28" s="45" t="s">
        <v>231</v>
      </c>
      <c r="EH28" s="45" t="s">
        <v>239</v>
      </c>
      <c r="EI28" s="46">
        <v>0.82157999999999998</v>
      </c>
      <c r="EJ28" s="46">
        <v>0.4113</v>
      </c>
      <c r="EK28" s="46">
        <v>25</v>
      </c>
      <c r="EL28" s="46">
        <f t="shared" si="31"/>
        <v>0.1736111111111111</v>
      </c>
      <c r="EM28" s="47" t="str">
        <f t="shared" si="139"/>
        <v>non significant</v>
      </c>
      <c r="EN28" s="46"/>
      <c r="EO28" s="45" t="s">
        <v>241</v>
      </c>
      <c r="EP28" s="45" t="s">
        <v>240</v>
      </c>
      <c r="EQ28" s="46">
        <v>0.72058</v>
      </c>
      <c r="ER28" s="46">
        <v>0.47120000000000001</v>
      </c>
      <c r="ES28" s="46">
        <v>25</v>
      </c>
      <c r="ET28" s="46">
        <f t="shared" si="33"/>
        <v>0.1736111111111111</v>
      </c>
      <c r="EU28" s="47" t="str">
        <f t="shared" si="140"/>
        <v>non significant</v>
      </c>
      <c r="EV28" s="46"/>
      <c r="EW28" s="45" t="s">
        <v>237</v>
      </c>
      <c r="EX28" s="45" t="s">
        <v>236</v>
      </c>
      <c r="EY28" s="46">
        <v>0.72058</v>
      </c>
      <c r="EZ28" s="46">
        <v>0.47120000000000001</v>
      </c>
      <c r="FA28" s="46">
        <v>25</v>
      </c>
      <c r="FB28" s="46">
        <f t="shared" si="35"/>
        <v>0.1736111111111111</v>
      </c>
      <c r="FC28" s="47" t="str">
        <f t="shared" si="141"/>
        <v>non significant</v>
      </c>
      <c r="FD28" s="46"/>
      <c r="FE28" s="45" t="s">
        <v>235</v>
      </c>
      <c r="FF28" s="45" t="s">
        <v>233</v>
      </c>
      <c r="FG28" s="46">
        <v>0.4177864</v>
      </c>
      <c r="FH28" s="46">
        <v>0.67610000000000003</v>
      </c>
      <c r="FI28" s="46">
        <v>25</v>
      </c>
      <c r="FJ28" s="46">
        <f t="shared" si="37"/>
        <v>0.1736111111111111</v>
      </c>
      <c r="FK28" s="47" t="str">
        <f t="shared" si="142"/>
        <v>non significant</v>
      </c>
      <c r="FL28" s="46"/>
      <c r="FM28" s="45" t="s">
        <v>240</v>
      </c>
      <c r="FN28" s="45" t="s">
        <v>239</v>
      </c>
      <c r="FO28" s="46">
        <v>0.72058</v>
      </c>
      <c r="FP28" s="46">
        <v>0.47120000000000001</v>
      </c>
      <c r="FQ28" s="46">
        <v>25</v>
      </c>
      <c r="FR28" s="46">
        <f t="shared" si="39"/>
        <v>0.1736111111111111</v>
      </c>
      <c r="FS28" s="47" t="str">
        <f t="shared" si="143"/>
        <v>non significant</v>
      </c>
      <c r="FT28" s="46"/>
      <c r="FU28" s="45" t="s">
        <v>234</v>
      </c>
      <c r="FV28" s="45" t="s">
        <v>236</v>
      </c>
      <c r="FW28" s="46">
        <v>-0.88070000000000004</v>
      </c>
      <c r="FX28" s="46">
        <v>0.3785</v>
      </c>
      <c r="FY28" s="46">
        <v>25</v>
      </c>
      <c r="FZ28" s="46">
        <f t="shared" si="41"/>
        <v>0.1736111111111111</v>
      </c>
      <c r="GA28" s="47" t="str">
        <f t="shared" si="144"/>
        <v>non significant</v>
      </c>
      <c r="GB28" s="46"/>
      <c r="GC28" s="45" t="s">
        <v>238</v>
      </c>
      <c r="GD28" s="45" t="s">
        <v>239</v>
      </c>
      <c r="GE28" s="46">
        <v>-0.56045</v>
      </c>
      <c r="GF28" s="46">
        <v>0.57520000000000004</v>
      </c>
      <c r="GG28" s="46">
        <v>25</v>
      </c>
      <c r="GH28" s="46">
        <f t="shared" si="43"/>
        <v>0.1736111111111111</v>
      </c>
      <c r="GI28" s="47" t="str">
        <f t="shared" si="145"/>
        <v>non significant</v>
      </c>
      <c r="GJ28" s="46"/>
      <c r="GK28" s="45" t="s">
        <v>239</v>
      </c>
      <c r="GL28" s="45" t="s">
        <v>232</v>
      </c>
      <c r="GM28" s="46">
        <v>0.72057669999999996</v>
      </c>
      <c r="GN28" s="46">
        <v>0.47120000000000001</v>
      </c>
      <c r="GO28" s="46">
        <v>25</v>
      </c>
      <c r="GP28" s="46">
        <f t="shared" si="45"/>
        <v>0.1736111111111111</v>
      </c>
      <c r="GQ28" s="47" t="str">
        <f t="shared" si="146"/>
        <v>non significant</v>
      </c>
      <c r="GR28" s="46"/>
      <c r="GS28" s="45" t="s">
        <v>240</v>
      </c>
      <c r="GT28" s="45" t="s">
        <v>239</v>
      </c>
      <c r="GU28" s="46">
        <v>-0.40032000000000001</v>
      </c>
      <c r="GV28" s="46">
        <v>0.68889999999999996</v>
      </c>
      <c r="GW28" s="46">
        <v>25</v>
      </c>
      <c r="GX28" s="46">
        <f t="shared" si="46"/>
        <v>0.1736111111111111</v>
      </c>
      <c r="GY28" s="47" t="str">
        <f t="shared" si="147"/>
        <v>non significant</v>
      </c>
      <c r="GZ28" s="46"/>
      <c r="HA28" s="45" t="s">
        <v>233</v>
      </c>
      <c r="HB28" s="45" t="s">
        <v>236</v>
      </c>
      <c r="HC28" s="46">
        <v>0.45644000000000001</v>
      </c>
      <c r="HD28" s="46">
        <v>0.64810000000000001</v>
      </c>
      <c r="HE28" s="46">
        <v>25</v>
      </c>
      <c r="HF28" s="46">
        <f t="shared" si="48"/>
        <v>0.1736111111111111</v>
      </c>
      <c r="HG28" s="47" t="str">
        <f t="shared" si="148"/>
        <v>non significant</v>
      </c>
      <c r="HH28" s="46"/>
      <c r="HI28" s="45" t="s">
        <v>231</v>
      </c>
      <c r="HJ28" s="45" t="s">
        <v>235</v>
      </c>
      <c r="HK28" s="46">
        <v>-0.41778999999999999</v>
      </c>
      <c r="HL28" s="46">
        <v>0.67610000000000003</v>
      </c>
      <c r="HM28" s="46">
        <v>25</v>
      </c>
      <c r="HN28" s="46">
        <f t="shared" si="50"/>
        <v>0.1736111111111111</v>
      </c>
      <c r="HO28" s="47" t="str">
        <f t="shared" si="149"/>
        <v>non significant</v>
      </c>
      <c r="HP28" s="46"/>
      <c r="HQ28" s="45" t="s">
        <v>233</v>
      </c>
      <c r="HR28" s="45" t="s">
        <v>234</v>
      </c>
      <c r="HS28" s="46">
        <v>0.82157999999999998</v>
      </c>
      <c r="HT28" s="46">
        <v>0.4113</v>
      </c>
      <c r="HU28" s="46">
        <v>25</v>
      </c>
      <c r="HV28" s="46">
        <f t="shared" si="52"/>
        <v>0.1736111111111111</v>
      </c>
      <c r="HW28" s="47" t="str">
        <f t="shared" si="150"/>
        <v>non significant</v>
      </c>
      <c r="HX28" s="46"/>
      <c r="HY28" s="45" t="s">
        <v>241</v>
      </c>
      <c r="HZ28" s="45" t="s">
        <v>235</v>
      </c>
      <c r="IA28" s="46">
        <v>0.45644000000000001</v>
      </c>
      <c r="IB28" s="46">
        <v>0.64810000000000001</v>
      </c>
      <c r="IC28" s="46">
        <v>25</v>
      </c>
      <c r="ID28" s="46">
        <f t="shared" si="54"/>
        <v>0.1736111111111111</v>
      </c>
      <c r="IE28" s="47" t="str">
        <f t="shared" si="151"/>
        <v>non significant</v>
      </c>
      <c r="IF28" s="46"/>
      <c r="IG28" s="45" t="s">
        <v>231</v>
      </c>
      <c r="IH28" s="45" t="s">
        <v>239</v>
      </c>
      <c r="II28" s="46">
        <v>0.82157999999999998</v>
      </c>
      <c r="IJ28" s="46">
        <v>0.4113</v>
      </c>
      <c r="IK28" s="46">
        <v>25</v>
      </c>
      <c r="IL28" s="46">
        <f t="shared" si="56"/>
        <v>0.1736111111111111</v>
      </c>
      <c r="IM28" s="47" t="str">
        <f t="shared" si="152"/>
        <v>non significant</v>
      </c>
      <c r="IN28" s="46"/>
      <c r="IO28" s="45" t="s">
        <v>233</v>
      </c>
      <c r="IP28" s="45" t="s">
        <v>236</v>
      </c>
      <c r="IQ28" s="46">
        <v>0.27385999999999999</v>
      </c>
      <c r="IR28" s="46">
        <v>0.78420000000000001</v>
      </c>
      <c r="IS28" s="46">
        <v>25</v>
      </c>
      <c r="IT28" s="46">
        <f t="shared" si="58"/>
        <v>0.1736111111111111</v>
      </c>
      <c r="IU28" s="47" t="str">
        <f t="shared" si="153"/>
        <v>non significant</v>
      </c>
      <c r="IV28" s="46"/>
      <c r="IW28" s="45" t="s">
        <v>239</v>
      </c>
      <c r="IX28" s="45" t="s">
        <v>232</v>
      </c>
      <c r="IY28" s="46">
        <v>0.72057669999999996</v>
      </c>
      <c r="IZ28" s="46">
        <v>0.47120000000000001</v>
      </c>
      <c r="JA28" s="46">
        <v>25</v>
      </c>
      <c r="JB28" s="46">
        <f t="shared" si="60"/>
        <v>0.1736111111111111</v>
      </c>
      <c r="JC28" s="47" t="str">
        <f t="shared" si="154"/>
        <v>non significant</v>
      </c>
      <c r="JD28" s="46"/>
      <c r="JE28" s="45" t="s">
        <v>240</v>
      </c>
      <c r="JF28" s="45" t="s">
        <v>239</v>
      </c>
      <c r="JG28" s="46">
        <v>1.0408299999999999</v>
      </c>
      <c r="JH28" s="46">
        <v>0.29799999999999999</v>
      </c>
      <c r="JI28" s="46">
        <v>25</v>
      </c>
      <c r="JJ28" s="46">
        <f t="shared" si="62"/>
        <v>0.1736111111111111</v>
      </c>
      <c r="JK28" s="47" t="str">
        <f t="shared" si="155"/>
        <v>non significant</v>
      </c>
      <c r="JL28" s="46"/>
      <c r="JM28" s="45" t="s">
        <v>231</v>
      </c>
      <c r="JN28" s="45" t="s">
        <v>239</v>
      </c>
      <c r="JO28" s="46">
        <v>-0.82157999999999998</v>
      </c>
      <c r="JP28" s="46">
        <v>0.4113</v>
      </c>
      <c r="JQ28" s="46">
        <v>25</v>
      </c>
      <c r="JR28" s="46">
        <f t="shared" si="64"/>
        <v>0.1736111111111111</v>
      </c>
      <c r="JS28" s="47" t="str">
        <f t="shared" si="156"/>
        <v>non significant</v>
      </c>
      <c r="JT28" s="46"/>
      <c r="JU28" s="45" t="s">
        <v>237</v>
      </c>
      <c r="JV28" s="45" t="s">
        <v>236</v>
      </c>
      <c r="JW28" s="46">
        <v>0.56045</v>
      </c>
      <c r="JX28" s="46">
        <v>0.57520000000000004</v>
      </c>
      <c r="JY28" s="46">
        <v>25</v>
      </c>
      <c r="JZ28" s="46">
        <f t="shared" si="65"/>
        <v>0.1736111111111111</v>
      </c>
      <c r="KA28" s="47" t="str">
        <f t="shared" si="157"/>
        <v>non significant</v>
      </c>
      <c r="KB28" s="46"/>
      <c r="KC28" s="45" t="s">
        <v>238</v>
      </c>
      <c r="KD28" s="45" t="s">
        <v>239</v>
      </c>
      <c r="KE28" s="46">
        <v>0.56045</v>
      </c>
      <c r="KF28" s="46">
        <v>0.57520000000000004</v>
      </c>
      <c r="KG28" s="46">
        <v>25</v>
      </c>
      <c r="KH28" s="46">
        <f t="shared" si="67"/>
        <v>0.1736111111111111</v>
      </c>
      <c r="KI28" s="47" t="str">
        <f t="shared" si="158"/>
        <v>non significant</v>
      </c>
      <c r="KJ28" s="46"/>
      <c r="KK28" s="45" t="s">
        <v>231</v>
      </c>
      <c r="KL28" s="45" t="s">
        <v>239</v>
      </c>
      <c r="KM28" s="46">
        <v>-1.0041599999999999</v>
      </c>
      <c r="KN28" s="46">
        <v>0.31530000000000002</v>
      </c>
      <c r="KO28" s="46">
        <v>25</v>
      </c>
      <c r="KP28" s="46">
        <f t="shared" si="69"/>
        <v>0.1736111111111111</v>
      </c>
      <c r="KQ28" s="47" t="str">
        <f t="shared" si="159"/>
        <v>non significant</v>
      </c>
      <c r="KR28" s="45"/>
      <c r="KS28" s="45" t="s">
        <v>230</v>
      </c>
      <c r="KT28" s="45" t="s">
        <v>236</v>
      </c>
      <c r="KU28" s="46">
        <v>-0.82157999999999998</v>
      </c>
      <c r="KV28" s="46">
        <v>0.4113</v>
      </c>
      <c r="KW28" s="46">
        <v>25</v>
      </c>
      <c r="KX28" s="46">
        <f t="shared" si="71"/>
        <v>0.1736111111111111</v>
      </c>
      <c r="KY28" s="47" t="str">
        <f t="shared" si="160"/>
        <v>non significant</v>
      </c>
      <c r="KZ28" s="45"/>
      <c r="LA28" s="45" t="s">
        <v>241</v>
      </c>
      <c r="LB28" s="45" t="s">
        <v>238</v>
      </c>
      <c r="LC28" s="46">
        <v>-0.56045</v>
      </c>
      <c r="LD28" s="46">
        <v>0.57520000000000004</v>
      </c>
      <c r="LE28" s="46">
        <v>25</v>
      </c>
      <c r="LF28" s="46">
        <f t="shared" si="73"/>
        <v>0.1736111111111111</v>
      </c>
      <c r="LG28" s="47" t="str">
        <f t="shared" si="161"/>
        <v>non significant</v>
      </c>
      <c r="LH28" s="45"/>
      <c r="LI28" s="45" t="s">
        <v>241</v>
      </c>
      <c r="LJ28" s="45" t="s">
        <v>235</v>
      </c>
      <c r="LK28" s="46">
        <v>0.45644000000000001</v>
      </c>
      <c r="LL28" s="46">
        <v>0.64810000000000001</v>
      </c>
      <c r="LM28" s="46">
        <v>25</v>
      </c>
      <c r="LN28" s="46">
        <f t="shared" si="75"/>
        <v>0.1736111111111111</v>
      </c>
      <c r="LO28" s="47" t="str">
        <f t="shared" si="162"/>
        <v>non significant</v>
      </c>
    </row>
    <row r="29" spans="1:327" ht="24">
      <c r="A29" s="45" t="s">
        <v>241</v>
      </c>
      <c r="B29" s="45" t="s">
        <v>235</v>
      </c>
      <c r="C29" s="46">
        <v>-0.63900999999999997</v>
      </c>
      <c r="D29" s="46">
        <v>0.52280000000000004</v>
      </c>
      <c r="E29" s="47">
        <v>26</v>
      </c>
      <c r="F29" s="46">
        <f t="shared" si="0"/>
        <v>0.18055555555555555</v>
      </c>
      <c r="G29" s="47" t="str">
        <f t="shared" si="131"/>
        <v>non significant</v>
      </c>
      <c r="H29" s="47"/>
      <c r="I29" s="45" t="s">
        <v>234</v>
      </c>
      <c r="J29" s="45" t="s">
        <v>232</v>
      </c>
      <c r="K29" s="46">
        <v>0.40032000000000001</v>
      </c>
      <c r="L29" s="46">
        <v>0.68889999999999996</v>
      </c>
      <c r="M29" s="47">
        <v>26</v>
      </c>
      <c r="N29" s="46">
        <f t="shared" si="1"/>
        <v>0.18055555555555555</v>
      </c>
      <c r="O29" s="47" t="str">
        <f t="shared" si="2"/>
        <v>non significant</v>
      </c>
      <c r="P29" s="47"/>
      <c r="Q29" s="45" t="s">
        <v>241</v>
      </c>
      <c r="R29" s="45" t="s">
        <v>237</v>
      </c>
      <c r="S29" s="46">
        <v>-0.56044899999999997</v>
      </c>
      <c r="T29" s="46">
        <v>0.57520000000000004</v>
      </c>
      <c r="U29" s="47">
        <v>26</v>
      </c>
      <c r="V29" s="46">
        <f t="shared" si="3"/>
        <v>0.18055555555555555</v>
      </c>
      <c r="W29" s="47" t="str">
        <f t="shared" si="4"/>
        <v>non significant</v>
      </c>
      <c r="X29" s="46"/>
      <c r="Y29" s="45" t="s">
        <v>234</v>
      </c>
      <c r="Z29" s="45" t="s">
        <v>236</v>
      </c>
      <c r="AA29" s="46">
        <v>-0.56045</v>
      </c>
      <c r="AB29" s="46">
        <v>0.57520000000000004</v>
      </c>
      <c r="AC29" s="47">
        <v>26</v>
      </c>
      <c r="AD29" s="46">
        <f t="shared" si="5"/>
        <v>0.18055555555555555</v>
      </c>
      <c r="AE29" s="47" t="str">
        <f t="shared" si="6"/>
        <v>non significant</v>
      </c>
      <c r="AF29" s="47"/>
      <c r="AG29" s="45" t="s">
        <v>238</v>
      </c>
      <c r="AH29" s="45" t="s">
        <v>239</v>
      </c>
      <c r="AI29" s="46">
        <v>0.56045</v>
      </c>
      <c r="AJ29" s="46">
        <v>0.57520000000000004</v>
      </c>
      <c r="AK29" s="47">
        <v>26</v>
      </c>
      <c r="AL29" s="46">
        <f t="shared" si="7"/>
        <v>0.18055555555555555</v>
      </c>
      <c r="AM29" s="47" t="str">
        <f t="shared" si="8"/>
        <v>non significant</v>
      </c>
      <c r="AN29" s="46"/>
      <c r="AO29" s="45" t="s">
        <v>233</v>
      </c>
      <c r="AP29" s="45" t="s">
        <v>234</v>
      </c>
      <c r="AQ29" s="46">
        <v>-0.45644000000000001</v>
      </c>
      <c r="AR29" s="46">
        <v>0.64810000000000001</v>
      </c>
      <c r="AS29" s="47">
        <v>26</v>
      </c>
      <c r="AT29" s="46">
        <f t="shared" si="9"/>
        <v>0.18055555555555555</v>
      </c>
      <c r="AU29" s="47" t="str">
        <f t="shared" si="10"/>
        <v>non significant</v>
      </c>
      <c r="AV29" s="46"/>
      <c r="AW29" s="45" t="s">
        <v>238</v>
      </c>
      <c r="AX29" s="45" t="s">
        <v>239</v>
      </c>
      <c r="AY29" s="46">
        <v>-0.72058</v>
      </c>
      <c r="AZ29" s="46">
        <v>0.47120000000000001</v>
      </c>
      <c r="BA29" s="47">
        <v>26</v>
      </c>
      <c r="BB29" s="46">
        <f t="shared" si="11"/>
        <v>0.18055555555555555</v>
      </c>
      <c r="BC29" s="47" t="str">
        <f t="shared" si="12"/>
        <v>non significant</v>
      </c>
      <c r="BD29" s="46"/>
      <c r="BE29" s="45" t="s">
        <v>239</v>
      </c>
      <c r="BF29" s="45" t="s">
        <v>232</v>
      </c>
      <c r="BG29" s="46">
        <v>-0.56044899999999997</v>
      </c>
      <c r="BH29" s="46">
        <v>0.57520000000000004</v>
      </c>
      <c r="BI29" s="47">
        <v>26</v>
      </c>
      <c r="BJ29" s="46">
        <f t="shared" si="13"/>
        <v>0.18055555555555555</v>
      </c>
      <c r="BK29" s="47" t="str">
        <f t="shared" si="14"/>
        <v>non significant</v>
      </c>
      <c r="BL29" s="46"/>
      <c r="BM29" s="45" t="s">
        <v>234</v>
      </c>
      <c r="BN29" s="45" t="s">
        <v>236</v>
      </c>
      <c r="BO29" s="46">
        <v>-0.72058</v>
      </c>
      <c r="BP29" s="46">
        <v>0.47120000000000001</v>
      </c>
      <c r="BQ29" s="47">
        <v>26</v>
      </c>
      <c r="BR29" s="46">
        <f t="shared" si="15"/>
        <v>0.18055555555555555</v>
      </c>
      <c r="BS29" s="47" t="str">
        <f t="shared" si="16"/>
        <v>non significant</v>
      </c>
      <c r="BT29" s="46"/>
      <c r="BU29" s="45" t="s">
        <v>241</v>
      </c>
      <c r="BV29" s="45" t="s">
        <v>235</v>
      </c>
      <c r="BW29" s="46">
        <v>-0.27385999999999999</v>
      </c>
      <c r="BX29" s="46">
        <v>0.78420000000000001</v>
      </c>
      <c r="BY29" s="47">
        <v>26</v>
      </c>
      <c r="BZ29" s="46">
        <f t="shared" si="17"/>
        <v>0.18055555555555555</v>
      </c>
      <c r="CA29" s="47" t="str">
        <f t="shared" si="18"/>
        <v>non significant</v>
      </c>
      <c r="CB29" s="47"/>
      <c r="CC29" s="45" t="s">
        <v>240</v>
      </c>
      <c r="CD29" s="45" t="s">
        <v>239</v>
      </c>
      <c r="CE29" s="46">
        <v>0.56045</v>
      </c>
      <c r="CF29" s="46">
        <v>0.57520000000000004</v>
      </c>
      <c r="CG29" s="47">
        <v>26</v>
      </c>
      <c r="CH29" s="46">
        <f t="shared" si="19"/>
        <v>0.18055555555555555</v>
      </c>
      <c r="CI29" s="47" t="str">
        <f t="shared" si="132"/>
        <v>non significant</v>
      </c>
      <c r="CJ29" s="46"/>
      <c r="CK29" s="45" t="s">
        <v>230</v>
      </c>
      <c r="CL29" s="45" t="s">
        <v>237</v>
      </c>
      <c r="CM29" s="46">
        <v>-0.27385999999999999</v>
      </c>
      <c r="CN29" s="46">
        <v>0.78420000000000001</v>
      </c>
      <c r="CO29" s="47">
        <v>26</v>
      </c>
      <c r="CP29" s="46">
        <f t="shared" si="21"/>
        <v>0.18055555555555555</v>
      </c>
      <c r="CQ29" s="47" t="str">
        <f t="shared" si="133"/>
        <v>non significant</v>
      </c>
      <c r="CR29" s="47"/>
      <c r="CS29" s="45" t="s">
        <v>237</v>
      </c>
      <c r="CT29" s="45" t="s">
        <v>236</v>
      </c>
      <c r="CU29" s="46">
        <v>0.24019199999999999</v>
      </c>
      <c r="CV29" s="46">
        <v>0.81020000000000003</v>
      </c>
      <c r="CW29" s="47">
        <v>26</v>
      </c>
      <c r="CX29" s="46">
        <f t="shared" si="23"/>
        <v>0.18055555555555555</v>
      </c>
      <c r="CY29" s="47" t="str">
        <f t="shared" si="134"/>
        <v>non significant</v>
      </c>
      <c r="CZ29" s="46"/>
      <c r="DA29" s="45" t="s">
        <v>231</v>
      </c>
      <c r="DB29" s="45" t="s">
        <v>239</v>
      </c>
      <c r="DC29" s="46">
        <v>-1.0041599999999999</v>
      </c>
      <c r="DD29" s="46">
        <v>0.31530000000000002</v>
      </c>
      <c r="DE29" s="47">
        <v>26</v>
      </c>
      <c r="DF29" s="46">
        <f t="shared" si="25"/>
        <v>0.18055555555555555</v>
      </c>
      <c r="DG29" s="47" t="str">
        <f t="shared" si="135"/>
        <v>non significant</v>
      </c>
      <c r="DH29" s="46"/>
      <c r="DI29" s="45" t="s">
        <v>237</v>
      </c>
      <c r="DJ29" s="45" t="s">
        <v>236</v>
      </c>
      <c r="DK29" s="46">
        <v>0.72058</v>
      </c>
      <c r="DL29" s="46">
        <v>0.47120000000000001</v>
      </c>
      <c r="DM29" s="47">
        <v>26</v>
      </c>
      <c r="DN29" s="46">
        <f t="shared" si="26"/>
        <v>0.18055555555555555</v>
      </c>
      <c r="DO29" s="47" t="str">
        <f t="shared" si="136"/>
        <v>non significant</v>
      </c>
      <c r="DP29" s="46"/>
      <c r="DQ29" s="45" t="s">
        <v>231</v>
      </c>
      <c r="DR29" s="45" t="s">
        <v>241</v>
      </c>
      <c r="DS29" s="46">
        <v>0.45644000000000001</v>
      </c>
      <c r="DT29" s="46">
        <v>0.64810000000000001</v>
      </c>
      <c r="DU29" s="47">
        <v>26</v>
      </c>
      <c r="DV29" s="46">
        <f t="shared" si="27"/>
        <v>0.18055555555555555</v>
      </c>
      <c r="DW29" s="47" t="str">
        <f t="shared" si="137"/>
        <v>non significant</v>
      </c>
      <c r="DX29" s="46"/>
      <c r="DY29" s="45" t="s">
        <v>233</v>
      </c>
      <c r="DZ29" s="45" t="s">
        <v>234</v>
      </c>
      <c r="EA29" s="46">
        <v>0.27385999999999999</v>
      </c>
      <c r="EB29" s="46">
        <v>0.78420000000000001</v>
      </c>
      <c r="EC29" s="47">
        <v>26</v>
      </c>
      <c r="ED29" s="46">
        <f t="shared" si="29"/>
        <v>0.18055555555555555</v>
      </c>
      <c r="EE29" s="47" t="str">
        <f t="shared" si="138"/>
        <v>non significant</v>
      </c>
      <c r="EF29" s="46"/>
      <c r="EG29" s="45" t="s">
        <v>231</v>
      </c>
      <c r="EH29" s="45" t="s">
        <v>241</v>
      </c>
      <c r="EI29" s="46">
        <v>-0.82157999999999998</v>
      </c>
      <c r="EJ29" s="46">
        <v>0.4113</v>
      </c>
      <c r="EK29" s="47">
        <v>26</v>
      </c>
      <c r="EL29" s="46">
        <f t="shared" si="31"/>
        <v>0.18055555555555555</v>
      </c>
      <c r="EM29" s="47" t="str">
        <f t="shared" si="139"/>
        <v>non significant</v>
      </c>
      <c r="EN29" s="46"/>
      <c r="EO29" s="45" t="s">
        <v>238</v>
      </c>
      <c r="EP29" s="45" t="s">
        <v>239</v>
      </c>
      <c r="EQ29" s="46">
        <v>-0.72058</v>
      </c>
      <c r="ER29" s="46">
        <v>0.47120000000000001</v>
      </c>
      <c r="ES29" s="47">
        <v>26</v>
      </c>
      <c r="ET29" s="46">
        <f t="shared" si="33"/>
        <v>0.18055555555555555</v>
      </c>
      <c r="EU29" s="47" t="str">
        <f t="shared" si="140"/>
        <v>non significant</v>
      </c>
      <c r="EV29" s="46"/>
      <c r="EW29" s="45" t="s">
        <v>234</v>
      </c>
      <c r="EX29" s="45" t="s">
        <v>232</v>
      </c>
      <c r="EY29" s="46">
        <v>0.72058</v>
      </c>
      <c r="EZ29" s="46">
        <v>0.47120000000000001</v>
      </c>
      <c r="FA29" s="47">
        <v>26</v>
      </c>
      <c r="FB29" s="46">
        <f t="shared" si="35"/>
        <v>0.18055555555555555</v>
      </c>
      <c r="FC29" s="47" t="str">
        <f t="shared" si="141"/>
        <v>non significant</v>
      </c>
      <c r="FD29" s="46"/>
      <c r="FE29" s="45" t="s">
        <v>237</v>
      </c>
      <c r="FF29" s="45" t="s">
        <v>233</v>
      </c>
      <c r="FG29" s="46">
        <v>-0.27385999999999999</v>
      </c>
      <c r="FH29" s="46">
        <v>0.78420000000000001</v>
      </c>
      <c r="FI29" s="47">
        <v>26</v>
      </c>
      <c r="FJ29" s="46">
        <f t="shared" si="37"/>
        <v>0.18055555555555555</v>
      </c>
      <c r="FK29" s="47" t="str">
        <f t="shared" si="142"/>
        <v>non significant</v>
      </c>
      <c r="FL29" s="46"/>
      <c r="FM29" s="45" t="s">
        <v>237</v>
      </c>
      <c r="FN29" s="45" t="s">
        <v>234</v>
      </c>
      <c r="FO29" s="46">
        <v>-0.72058</v>
      </c>
      <c r="FP29" s="46">
        <v>0.47120000000000001</v>
      </c>
      <c r="FQ29" s="47">
        <v>26</v>
      </c>
      <c r="FR29" s="46">
        <f t="shared" si="39"/>
        <v>0.18055555555555555</v>
      </c>
      <c r="FS29" s="47" t="str">
        <f t="shared" si="143"/>
        <v>non significant</v>
      </c>
      <c r="FT29" s="46"/>
      <c r="FU29" s="45" t="s">
        <v>231</v>
      </c>
      <c r="FV29" s="45" t="s">
        <v>240</v>
      </c>
      <c r="FW29" s="46">
        <v>-0.82157999999999998</v>
      </c>
      <c r="FX29" s="46">
        <v>0.4113</v>
      </c>
      <c r="FY29" s="47">
        <v>26</v>
      </c>
      <c r="FZ29" s="46">
        <f t="shared" si="41"/>
        <v>0.18055555555555555</v>
      </c>
      <c r="GA29" s="47" t="str">
        <f t="shared" si="144"/>
        <v>non significant</v>
      </c>
      <c r="GB29" s="46"/>
      <c r="GC29" s="45" t="s">
        <v>234</v>
      </c>
      <c r="GD29" s="45" t="s">
        <v>236</v>
      </c>
      <c r="GE29" s="46">
        <v>-0.56045</v>
      </c>
      <c r="GF29" s="46">
        <v>0.57520000000000004</v>
      </c>
      <c r="GG29" s="47">
        <v>26</v>
      </c>
      <c r="GH29" s="46">
        <f t="shared" si="43"/>
        <v>0.18055555555555555</v>
      </c>
      <c r="GI29" s="47" t="str">
        <f t="shared" si="145"/>
        <v>non significant</v>
      </c>
      <c r="GJ29" s="46"/>
      <c r="GK29" s="45" t="s">
        <v>231</v>
      </c>
      <c r="GL29" s="45" t="s">
        <v>239</v>
      </c>
      <c r="GM29" s="46">
        <v>-0.45644000000000001</v>
      </c>
      <c r="GN29" s="46">
        <v>0.64810000000000001</v>
      </c>
      <c r="GO29" s="47">
        <v>26</v>
      </c>
      <c r="GP29" s="46">
        <f t="shared" si="45"/>
        <v>0.18055555555555555</v>
      </c>
      <c r="GQ29" s="47" t="str">
        <f t="shared" si="146"/>
        <v>non significant</v>
      </c>
      <c r="GR29" s="46"/>
      <c r="GS29" s="45" t="s">
        <v>239</v>
      </c>
      <c r="GT29" s="45" t="s">
        <v>232</v>
      </c>
      <c r="GU29" s="46">
        <v>0.40032040000000002</v>
      </c>
      <c r="GV29" s="46">
        <v>0.68889999999999996</v>
      </c>
      <c r="GW29" s="47">
        <v>26</v>
      </c>
      <c r="GX29" s="46">
        <f t="shared" si="46"/>
        <v>0.18055555555555555</v>
      </c>
      <c r="GY29" s="47" t="str">
        <f t="shared" si="147"/>
        <v>non significant</v>
      </c>
      <c r="GZ29" s="46"/>
      <c r="HA29" s="45" t="s">
        <v>241</v>
      </c>
      <c r="HB29" s="45" t="s">
        <v>235</v>
      </c>
      <c r="HC29" s="46">
        <v>0.27385999999999999</v>
      </c>
      <c r="HD29" s="46">
        <v>0.78420000000000001</v>
      </c>
      <c r="HE29" s="47">
        <v>26</v>
      </c>
      <c r="HF29" s="46">
        <f t="shared" si="48"/>
        <v>0.18055555555555555</v>
      </c>
      <c r="HG29" s="47" t="str">
        <f t="shared" si="148"/>
        <v>non significant</v>
      </c>
      <c r="HH29" s="46"/>
      <c r="HI29" s="45" t="s">
        <v>235</v>
      </c>
      <c r="HJ29" s="45" t="s">
        <v>233</v>
      </c>
      <c r="HK29" s="46">
        <v>0.4177864</v>
      </c>
      <c r="HL29" s="46">
        <v>0.67610000000000003</v>
      </c>
      <c r="HM29" s="47">
        <v>26</v>
      </c>
      <c r="HN29" s="46">
        <f t="shared" si="50"/>
        <v>0.18055555555555555</v>
      </c>
      <c r="HO29" s="47" t="str">
        <f t="shared" si="149"/>
        <v>non significant</v>
      </c>
      <c r="HP29" s="46"/>
      <c r="HQ29" s="45" t="s">
        <v>231</v>
      </c>
      <c r="HR29" s="45" t="s">
        <v>240</v>
      </c>
      <c r="HS29" s="46">
        <v>-0.63900999999999997</v>
      </c>
      <c r="HT29" s="46">
        <v>0.52280000000000004</v>
      </c>
      <c r="HU29" s="47">
        <v>26</v>
      </c>
      <c r="HV29" s="46">
        <f t="shared" si="52"/>
        <v>0.18055555555555555</v>
      </c>
      <c r="HW29" s="47" t="str">
        <f t="shared" si="150"/>
        <v>non significant</v>
      </c>
      <c r="HX29" s="46"/>
      <c r="HY29" s="45" t="s">
        <v>230</v>
      </c>
      <c r="HZ29" s="45" t="s">
        <v>237</v>
      </c>
      <c r="IA29" s="46">
        <v>-0.45644000000000001</v>
      </c>
      <c r="IB29" s="46">
        <v>0.64810000000000001</v>
      </c>
      <c r="IC29" s="47">
        <v>26</v>
      </c>
      <c r="ID29" s="46">
        <f t="shared" si="54"/>
        <v>0.18055555555555555</v>
      </c>
      <c r="IE29" s="47" t="str">
        <f t="shared" si="151"/>
        <v>non significant</v>
      </c>
      <c r="IF29" s="46"/>
      <c r="IG29" s="45" t="s">
        <v>241</v>
      </c>
      <c r="IH29" s="45" t="s">
        <v>235</v>
      </c>
      <c r="II29" s="46">
        <v>-0.82157999999999998</v>
      </c>
      <c r="IJ29" s="46">
        <v>0.4113</v>
      </c>
      <c r="IK29" s="47">
        <v>26</v>
      </c>
      <c r="IL29" s="46">
        <f t="shared" si="56"/>
        <v>0.18055555555555555</v>
      </c>
      <c r="IM29" s="47" t="str">
        <f t="shared" si="152"/>
        <v>non significant</v>
      </c>
      <c r="IN29" s="46"/>
      <c r="IO29" s="45" t="s">
        <v>235</v>
      </c>
      <c r="IP29" s="45" t="s">
        <v>238</v>
      </c>
      <c r="IQ29" s="46">
        <v>-9.1289999999999996E-2</v>
      </c>
      <c r="IR29" s="46">
        <v>0.92730000000000001</v>
      </c>
      <c r="IS29" s="47">
        <v>26</v>
      </c>
      <c r="IT29" s="46">
        <f t="shared" si="58"/>
        <v>0.18055555555555555</v>
      </c>
      <c r="IU29" s="47" t="str">
        <f t="shared" si="153"/>
        <v>non significant</v>
      </c>
      <c r="IV29" s="46"/>
      <c r="IW29" s="45" t="s">
        <v>233</v>
      </c>
      <c r="IX29" s="45" t="s">
        <v>234</v>
      </c>
      <c r="IY29" s="46">
        <v>-0.63900999999999997</v>
      </c>
      <c r="IZ29" s="46">
        <v>0.52280000000000004</v>
      </c>
      <c r="JA29" s="47">
        <v>26</v>
      </c>
      <c r="JB29" s="46">
        <f t="shared" si="60"/>
        <v>0.18055555555555555</v>
      </c>
      <c r="JC29" s="47" t="str">
        <f t="shared" si="154"/>
        <v>non significant</v>
      </c>
      <c r="JD29" s="46"/>
      <c r="JE29" s="45" t="s">
        <v>239</v>
      </c>
      <c r="JF29" s="45" t="s">
        <v>232</v>
      </c>
      <c r="JG29" s="46">
        <v>1.0408329999999999</v>
      </c>
      <c r="JH29" s="46">
        <v>0.29799999999999999</v>
      </c>
      <c r="JI29" s="47">
        <v>26</v>
      </c>
      <c r="JJ29" s="46">
        <f t="shared" si="62"/>
        <v>0.18055555555555555</v>
      </c>
      <c r="JK29" s="47" t="str">
        <f t="shared" si="155"/>
        <v>non significant</v>
      </c>
      <c r="JL29" s="46"/>
      <c r="JM29" s="45" t="s">
        <v>235</v>
      </c>
      <c r="JN29" s="45" t="s">
        <v>240</v>
      </c>
      <c r="JO29" s="46">
        <v>0.82157999999999998</v>
      </c>
      <c r="JP29" s="46">
        <v>0.4113</v>
      </c>
      <c r="JQ29" s="47">
        <v>26</v>
      </c>
      <c r="JR29" s="46">
        <f t="shared" si="64"/>
        <v>0.18055555555555555</v>
      </c>
      <c r="JS29" s="47" t="str">
        <f t="shared" si="156"/>
        <v>non significant</v>
      </c>
      <c r="JT29" s="46"/>
      <c r="JU29" s="45" t="s">
        <v>234</v>
      </c>
      <c r="JV29" s="45" t="s">
        <v>236</v>
      </c>
      <c r="JW29" s="46">
        <v>-0.56045</v>
      </c>
      <c r="JX29" s="46">
        <v>0.57520000000000004</v>
      </c>
      <c r="JY29" s="47">
        <v>26</v>
      </c>
      <c r="JZ29" s="46">
        <f t="shared" si="65"/>
        <v>0.18055555555555555</v>
      </c>
      <c r="KA29" s="47" t="str">
        <f t="shared" si="157"/>
        <v>non significant</v>
      </c>
      <c r="KB29" s="46"/>
      <c r="KC29" s="45" t="s">
        <v>237</v>
      </c>
      <c r="KD29" s="45" t="s">
        <v>232</v>
      </c>
      <c r="KE29" s="46">
        <v>-0.56045</v>
      </c>
      <c r="KF29" s="46">
        <v>0.57520000000000004</v>
      </c>
      <c r="KG29" s="47">
        <v>26</v>
      </c>
      <c r="KH29" s="46">
        <f t="shared" si="67"/>
        <v>0.18055555555555555</v>
      </c>
      <c r="KI29" s="47" t="str">
        <f t="shared" si="158"/>
        <v>non significant</v>
      </c>
      <c r="KJ29" s="47"/>
      <c r="KK29" s="45" t="s">
        <v>235</v>
      </c>
      <c r="KL29" s="45" t="s">
        <v>240</v>
      </c>
      <c r="KM29" s="46">
        <v>-0.82157999999999998</v>
      </c>
      <c r="KN29" s="46">
        <v>0.4113</v>
      </c>
      <c r="KO29" s="47">
        <v>26</v>
      </c>
      <c r="KP29" s="46">
        <f t="shared" si="69"/>
        <v>0.18055555555555555</v>
      </c>
      <c r="KQ29" s="47" t="str">
        <f t="shared" si="159"/>
        <v>non significant</v>
      </c>
      <c r="KR29" s="45"/>
      <c r="KS29" s="45" t="s">
        <v>238</v>
      </c>
      <c r="KT29" s="45" t="s">
        <v>234</v>
      </c>
      <c r="KU29" s="46">
        <v>0.72057669999999996</v>
      </c>
      <c r="KV29" s="46">
        <v>0.47120000000000001</v>
      </c>
      <c r="KW29" s="47">
        <v>26</v>
      </c>
      <c r="KX29" s="46">
        <f t="shared" si="71"/>
        <v>0.18055555555555555</v>
      </c>
      <c r="KY29" s="47" t="str">
        <f t="shared" si="160"/>
        <v>non significant</v>
      </c>
      <c r="KZ29" s="45"/>
      <c r="LA29" s="45" t="s">
        <v>236</v>
      </c>
      <c r="LB29" s="45" t="s">
        <v>232</v>
      </c>
      <c r="LC29" s="46">
        <v>0.56045</v>
      </c>
      <c r="LD29" s="46">
        <v>0.57520000000000004</v>
      </c>
      <c r="LE29" s="47">
        <v>26</v>
      </c>
      <c r="LF29" s="46">
        <f t="shared" si="73"/>
        <v>0.18055555555555555</v>
      </c>
      <c r="LG29" s="47" t="str">
        <f t="shared" si="161"/>
        <v>non significant</v>
      </c>
      <c r="LH29" s="45"/>
      <c r="LI29" s="45" t="s">
        <v>235</v>
      </c>
      <c r="LJ29" s="45" t="s">
        <v>238</v>
      </c>
      <c r="LK29" s="46">
        <v>0.45644000000000001</v>
      </c>
      <c r="LL29" s="46">
        <v>0.64810000000000001</v>
      </c>
      <c r="LM29" s="47">
        <v>26</v>
      </c>
      <c r="LN29" s="46">
        <f t="shared" si="75"/>
        <v>0.18055555555555555</v>
      </c>
      <c r="LO29" s="47" t="str">
        <f t="shared" si="162"/>
        <v>non significant</v>
      </c>
    </row>
    <row r="30" spans="1:327" ht="24">
      <c r="A30" s="45" t="s">
        <v>230</v>
      </c>
      <c r="B30" s="45" t="s">
        <v>236</v>
      </c>
      <c r="C30" s="46">
        <v>0.63900999999999997</v>
      </c>
      <c r="D30" s="46">
        <v>0.52280000000000004</v>
      </c>
      <c r="E30" s="46">
        <v>27</v>
      </c>
      <c r="F30" s="46">
        <f t="shared" si="0"/>
        <v>0.1875</v>
      </c>
      <c r="G30" s="47" t="str">
        <f t="shared" si="131"/>
        <v>non significant</v>
      </c>
      <c r="H30" s="47"/>
      <c r="I30" s="45" t="s">
        <v>239</v>
      </c>
      <c r="J30" s="45" t="s">
        <v>232</v>
      </c>
      <c r="K30" s="46">
        <v>0.40032040000000002</v>
      </c>
      <c r="L30" s="46">
        <v>0.68889999999999996</v>
      </c>
      <c r="M30" s="46">
        <v>27</v>
      </c>
      <c r="N30" s="46">
        <f t="shared" si="1"/>
        <v>0.1875</v>
      </c>
      <c r="O30" s="47" t="str">
        <f t="shared" si="2"/>
        <v>non significant</v>
      </c>
      <c r="P30" s="47"/>
      <c r="Q30" s="45" t="s">
        <v>233</v>
      </c>
      <c r="R30" s="45" t="s">
        <v>232</v>
      </c>
      <c r="S30" s="46">
        <v>-0.45644000000000001</v>
      </c>
      <c r="T30" s="46">
        <v>0.64810000000000001</v>
      </c>
      <c r="U30" s="46">
        <v>27</v>
      </c>
      <c r="V30" s="46">
        <f t="shared" si="3"/>
        <v>0.1875</v>
      </c>
      <c r="W30" s="47" t="str">
        <f t="shared" si="4"/>
        <v>non significant</v>
      </c>
      <c r="X30" s="46"/>
      <c r="Y30" s="45" t="s">
        <v>241</v>
      </c>
      <c r="Z30" s="45" t="s">
        <v>240</v>
      </c>
      <c r="AA30" s="46">
        <v>-0.40032000000000001</v>
      </c>
      <c r="AB30" s="46">
        <v>0.68889999999999996</v>
      </c>
      <c r="AC30" s="46">
        <v>27</v>
      </c>
      <c r="AD30" s="46">
        <f t="shared" si="5"/>
        <v>0.1875</v>
      </c>
      <c r="AE30" s="47" t="str">
        <f t="shared" si="6"/>
        <v>non significant</v>
      </c>
      <c r="AF30" s="47"/>
      <c r="AG30" s="45" t="s">
        <v>233</v>
      </c>
      <c r="AH30" s="45" t="s">
        <v>232</v>
      </c>
      <c r="AI30" s="46">
        <v>0.45644000000000001</v>
      </c>
      <c r="AJ30" s="46">
        <v>0.64810000000000001</v>
      </c>
      <c r="AK30" s="46">
        <v>27</v>
      </c>
      <c r="AL30" s="46">
        <f t="shared" si="7"/>
        <v>0.1875</v>
      </c>
      <c r="AM30" s="47" t="str">
        <f t="shared" si="8"/>
        <v>non significant</v>
      </c>
      <c r="AN30" s="46"/>
      <c r="AO30" s="45" t="s">
        <v>238</v>
      </c>
      <c r="AP30" s="45" t="s">
        <v>239</v>
      </c>
      <c r="AQ30" s="46">
        <v>0.40032000000000001</v>
      </c>
      <c r="AR30" s="46">
        <v>0.68889999999999996</v>
      </c>
      <c r="AS30" s="46">
        <v>27</v>
      </c>
      <c r="AT30" s="46">
        <f t="shared" si="9"/>
        <v>0.1875</v>
      </c>
      <c r="AU30" s="47" t="str">
        <f t="shared" si="10"/>
        <v>non significant</v>
      </c>
      <c r="AV30" s="46"/>
      <c r="AW30" s="45" t="s">
        <v>241</v>
      </c>
      <c r="AX30" s="45" t="s">
        <v>235</v>
      </c>
      <c r="AY30" s="46">
        <v>-0.63900999999999997</v>
      </c>
      <c r="AZ30" s="46">
        <v>0.52280000000000004</v>
      </c>
      <c r="BA30" s="46">
        <v>27</v>
      </c>
      <c r="BB30" s="46">
        <f t="shared" si="11"/>
        <v>0.1875</v>
      </c>
      <c r="BC30" s="47" t="str">
        <f t="shared" si="12"/>
        <v>non significant</v>
      </c>
      <c r="BD30" s="46"/>
      <c r="BE30" s="45" t="s">
        <v>237</v>
      </c>
      <c r="BF30" s="45" t="s">
        <v>233</v>
      </c>
      <c r="BG30" s="46">
        <v>-0.45644000000000001</v>
      </c>
      <c r="BH30" s="46">
        <v>0.64810000000000001</v>
      </c>
      <c r="BI30" s="46">
        <v>27</v>
      </c>
      <c r="BJ30" s="46">
        <f t="shared" si="13"/>
        <v>0.1875</v>
      </c>
      <c r="BK30" s="47" t="str">
        <f t="shared" si="14"/>
        <v>non significant</v>
      </c>
      <c r="BL30" s="46"/>
      <c r="BM30" s="45" t="s">
        <v>238</v>
      </c>
      <c r="BN30" s="45" t="s">
        <v>239</v>
      </c>
      <c r="BO30" s="46">
        <v>-0.56045</v>
      </c>
      <c r="BP30" s="46">
        <v>0.57520000000000004</v>
      </c>
      <c r="BQ30" s="46">
        <v>27</v>
      </c>
      <c r="BR30" s="46">
        <f t="shared" si="15"/>
        <v>0.1875</v>
      </c>
      <c r="BS30" s="47" t="str">
        <f t="shared" si="16"/>
        <v>non significant</v>
      </c>
      <c r="BT30" s="46"/>
      <c r="BU30" s="45" t="s">
        <v>235</v>
      </c>
      <c r="BV30" s="45" t="s">
        <v>240</v>
      </c>
      <c r="BW30" s="46">
        <v>0.27385999999999999</v>
      </c>
      <c r="BX30" s="46">
        <v>0.78420000000000001</v>
      </c>
      <c r="BY30" s="46">
        <v>27</v>
      </c>
      <c r="BZ30" s="46">
        <f t="shared" si="17"/>
        <v>0.1875</v>
      </c>
      <c r="CA30" s="47" t="str">
        <f t="shared" si="18"/>
        <v>non significant</v>
      </c>
      <c r="CB30" s="47"/>
      <c r="CC30" s="45" t="s">
        <v>234</v>
      </c>
      <c r="CD30" s="45" t="s">
        <v>232</v>
      </c>
      <c r="CE30" s="46">
        <v>0.56045</v>
      </c>
      <c r="CF30" s="46">
        <v>0.57520000000000004</v>
      </c>
      <c r="CG30" s="46">
        <v>27</v>
      </c>
      <c r="CH30" s="46">
        <f t="shared" si="19"/>
        <v>0.1875</v>
      </c>
      <c r="CI30" s="47" t="str">
        <f t="shared" si="132"/>
        <v>non significant</v>
      </c>
      <c r="CJ30" s="46"/>
      <c r="CK30" s="45" t="s">
        <v>233</v>
      </c>
      <c r="CL30" s="45" t="s">
        <v>234</v>
      </c>
      <c r="CM30" s="46">
        <v>0.27385999999999999</v>
      </c>
      <c r="CN30" s="46">
        <v>0.78420000000000001</v>
      </c>
      <c r="CO30" s="46">
        <v>27</v>
      </c>
      <c r="CP30" s="46">
        <f t="shared" si="21"/>
        <v>0.1875</v>
      </c>
      <c r="CQ30" s="47" t="str">
        <f t="shared" si="133"/>
        <v>non significant</v>
      </c>
      <c r="CR30" s="46"/>
      <c r="CS30" s="45" t="s">
        <v>236</v>
      </c>
      <c r="CT30" s="45" t="s">
        <v>232</v>
      </c>
      <c r="CU30" s="46">
        <v>-0.24019199999999999</v>
      </c>
      <c r="CV30" s="46">
        <v>0.81020000000000003</v>
      </c>
      <c r="CW30" s="46">
        <v>27</v>
      </c>
      <c r="CX30" s="46">
        <f t="shared" si="23"/>
        <v>0.1875</v>
      </c>
      <c r="CY30" s="47" t="str">
        <f t="shared" si="134"/>
        <v>non significant</v>
      </c>
      <c r="CZ30" s="46"/>
      <c r="DA30" s="45" t="s">
        <v>238</v>
      </c>
      <c r="DB30" s="45" t="s">
        <v>239</v>
      </c>
      <c r="DC30" s="46">
        <v>-0.72058</v>
      </c>
      <c r="DD30" s="46">
        <v>0.47120000000000001</v>
      </c>
      <c r="DE30" s="46">
        <v>27</v>
      </c>
      <c r="DF30" s="46">
        <f t="shared" si="25"/>
        <v>0.1875</v>
      </c>
      <c r="DG30" s="47" t="str">
        <f t="shared" si="135"/>
        <v>non significant</v>
      </c>
      <c r="DH30" s="46"/>
      <c r="DI30" s="45" t="s">
        <v>230</v>
      </c>
      <c r="DJ30" s="45" t="s">
        <v>236</v>
      </c>
      <c r="DK30" s="46">
        <v>-0.63900999999999997</v>
      </c>
      <c r="DL30" s="46">
        <v>0.52280000000000004</v>
      </c>
      <c r="DM30" s="46">
        <v>27</v>
      </c>
      <c r="DN30" s="46">
        <f t="shared" si="26"/>
        <v>0.1875</v>
      </c>
      <c r="DO30" s="47" t="str">
        <f t="shared" si="136"/>
        <v>non significant</v>
      </c>
      <c r="DP30" s="46"/>
      <c r="DQ30" s="45" t="s">
        <v>237</v>
      </c>
      <c r="DR30" s="45" t="s">
        <v>233</v>
      </c>
      <c r="DS30" s="46">
        <v>0.45644000000000001</v>
      </c>
      <c r="DT30" s="46">
        <v>0.64810000000000001</v>
      </c>
      <c r="DU30" s="46">
        <v>27</v>
      </c>
      <c r="DV30" s="46">
        <f t="shared" si="27"/>
        <v>0.1875</v>
      </c>
      <c r="DW30" s="47" t="str">
        <f t="shared" si="137"/>
        <v>non significant</v>
      </c>
      <c r="DX30" s="46"/>
      <c r="DY30" s="45" t="s">
        <v>234</v>
      </c>
      <c r="DZ30" s="45" t="s">
        <v>232</v>
      </c>
      <c r="EA30" s="46">
        <v>0.24018999999999999</v>
      </c>
      <c r="EB30" s="46">
        <v>0.81020000000000003</v>
      </c>
      <c r="EC30" s="46">
        <v>27</v>
      </c>
      <c r="ED30" s="46">
        <f t="shared" si="29"/>
        <v>0.1875</v>
      </c>
      <c r="EE30" s="47" t="str">
        <f t="shared" si="138"/>
        <v>non significant</v>
      </c>
      <c r="EF30" s="46"/>
      <c r="EG30" s="45" t="s">
        <v>233</v>
      </c>
      <c r="EH30" s="45" t="s">
        <v>234</v>
      </c>
      <c r="EI30" s="46">
        <v>0.82157999999999998</v>
      </c>
      <c r="EJ30" s="46">
        <v>0.4113</v>
      </c>
      <c r="EK30" s="46">
        <v>27</v>
      </c>
      <c r="EL30" s="46">
        <f t="shared" si="31"/>
        <v>0.1875</v>
      </c>
      <c r="EM30" s="47" t="str">
        <f t="shared" si="139"/>
        <v>non significant</v>
      </c>
      <c r="EN30" s="46"/>
      <c r="EO30" s="45" t="s">
        <v>237</v>
      </c>
      <c r="EP30" s="45" t="s">
        <v>234</v>
      </c>
      <c r="EQ30" s="46">
        <v>0.72058</v>
      </c>
      <c r="ER30" s="46">
        <v>0.47120000000000001</v>
      </c>
      <c r="ES30" s="46">
        <v>27</v>
      </c>
      <c r="ET30" s="46">
        <f t="shared" si="33"/>
        <v>0.1875</v>
      </c>
      <c r="EU30" s="47" t="str">
        <f t="shared" si="140"/>
        <v>non significant</v>
      </c>
      <c r="EV30" s="46"/>
      <c r="EW30" s="45" t="s">
        <v>235</v>
      </c>
      <c r="EX30" s="45" t="s">
        <v>240</v>
      </c>
      <c r="EY30" s="46">
        <v>0.45644000000000001</v>
      </c>
      <c r="EZ30" s="46">
        <v>0.64810000000000001</v>
      </c>
      <c r="FA30" s="46">
        <v>27</v>
      </c>
      <c r="FB30" s="46">
        <f t="shared" si="35"/>
        <v>0.1875</v>
      </c>
      <c r="FC30" s="47" t="str">
        <f t="shared" si="141"/>
        <v>non significant</v>
      </c>
      <c r="FD30" s="46"/>
      <c r="FE30" s="45" t="s">
        <v>233</v>
      </c>
      <c r="FF30" s="45" t="s">
        <v>234</v>
      </c>
      <c r="FG30" s="46">
        <v>0.27385999999999999</v>
      </c>
      <c r="FH30" s="46">
        <v>0.78420000000000001</v>
      </c>
      <c r="FI30" s="46">
        <v>27</v>
      </c>
      <c r="FJ30" s="46">
        <f t="shared" si="37"/>
        <v>0.1875</v>
      </c>
      <c r="FK30" s="47" t="str">
        <f t="shared" si="142"/>
        <v>non significant</v>
      </c>
      <c r="FL30" s="46"/>
      <c r="FM30" s="45" t="s">
        <v>241</v>
      </c>
      <c r="FN30" s="45" t="s">
        <v>240</v>
      </c>
      <c r="FO30" s="46">
        <v>-0.56045</v>
      </c>
      <c r="FP30" s="46">
        <v>0.57520000000000004</v>
      </c>
      <c r="FQ30" s="46">
        <v>27</v>
      </c>
      <c r="FR30" s="46">
        <f t="shared" si="39"/>
        <v>0.1875</v>
      </c>
      <c r="FS30" s="47" t="str">
        <f t="shared" si="143"/>
        <v>non significant</v>
      </c>
      <c r="FT30" s="47"/>
      <c r="FU30" s="45" t="s">
        <v>239</v>
      </c>
      <c r="FV30" s="45" t="s">
        <v>232</v>
      </c>
      <c r="FW30" s="46">
        <v>0.72057669999999996</v>
      </c>
      <c r="FX30" s="46">
        <v>0.47120000000000001</v>
      </c>
      <c r="FY30" s="46">
        <v>27</v>
      </c>
      <c r="FZ30" s="46">
        <f t="shared" si="41"/>
        <v>0.1875</v>
      </c>
      <c r="GA30" s="47" t="str">
        <f t="shared" si="144"/>
        <v>non significant</v>
      </c>
      <c r="GB30" s="46"/>
      <c r="GC30" s="45" t="s">
        <v>231</v>
      </c>
      <c r="GD30" s="45" t="s">
        <v>239</v>
      </c>
      <c r="GE30" s="46">
        <v>0.45644000000000001</v>
      </c>
      <c r="GF30" s="46">
        <v>0.64810000000000001</v>
      </c>
      <c r="GG30" s="46">
        <v>27</v>
      </c>
      <c r="GH30" s="46">
        <f t="shared" si="43"/>
        <v>0.1875</v>
      </c>
      <c r="GI30" s="47" t="str">
        <f t="shared" si="145"/>
        <v>non significant</v>
      </c>
      <c r="GJ30" s="46"/>
      <c r="GK30" s="45" t="s">
        <v>235</v>
      </c>
      <c r="GL30" s="45" t="s">
        <v>240</v>
      </c>
      <c r="GM30" s="46">
        <v>0.45644000000000001</v>
      </c>
      <c r="GN30" s="46">
        <v>0.64810000000000001</v>
      </c>
      <c r="GO30" s="46">
        <v>27</v>
      </c>
      <c r="GP30" s="46">
        <f t="shared" si="45"/>
        <v>0.1875</v>
      </c>
      <c r="GQ30" s="47" t="str">
        <f t="shared" si="146"/>
        <v>non significant</v>
      </c>
      <c r="GR30" s="46"/>
      <c r="GS30" s="45" t="s">
        <v>233</v>
      </c>
      <c r="GT30" s="45" t="s">
        <v>234</v>
      </c>
      <c r="GU30" s="46">
        <v>0.27385999999999999</v>
      </c>
      <c r="GV30" s="46">
        <v>0.78420000000000001</v>
      </c>
      <c r="GW30" s="46">
        <v>27</v>
      </c>
      <c r="GX30" s="46">
        <f t="shared" si="46"/>
        <v>0.1875</v>
      </c>
      <c r="GY30" s="47" t="str">
        <f t="shared" si="147"/>
        <v>non significant</v>
      </c>
      <c r="GZ30" s="46"/>
      <c r="HA30" s="45" t="s">
        <v>239</v>
      </c>
      <c r="HB30" s="45" t="s">
        <v>232</v>
      </c>
      <c r="HC30" s="46">
        <v>0.24019219999999999</v>
      </c>
      <c r="HD30" s="46">
        <v>0.81020000000000003</v>
      </c>
      <c r="HE30" s="46">
        <v>27</v>
      </c>
      <c r="HF30" s="46">
        <f t="shared" si="48"/>
        <v>0.1875</v>
      </c>
      <c r="HG30" s="47" t="str">
        <f t="shared" si="148"/>
        <v>non significant</v>
      </c>
      <c r="HH30" s="46"/>
      <c r="HI30" s="45" t="s">
        <v>239</v>
      </c>
      <c r="HJ30" s="45" t="s">
        <v>232</v>
      </c>
      <c r="HK30" s="46">
        <v>-0.40032000000000001</v>
      </c>
      <c r="HL30" s="46">
        <v>0.68889999999999996</v>
      </c>
      <c r="HM30" s="46">
        <v>27</v>
      </c>
      <c r="HN30" s="46">
        <f t="shared" si="50"/>
        <v>0.1875</v>
      </c>
      <c r="HO30" s="47" t="str">
        <f t="shared" si="149"/>
        <v>non significant</v>
      </c>
      <c r="HP30" s="46"/>
      <c r="HQ30" s="45" t="s">
        <v>235</v>
      </c>
      <c r="HR30" s="45" t="s">
        <v>240</v>
      </c>
      <c r="HS30" s="46">
        <v>0.63900999999999997</v>
      </c>
      <c r="HT30" s="46">
        <v>0.52280000000000004</v>
      </c>
      <c r="HU30" s="46">
        <v>27</v>
      </c>
      <c r="HV30" s="46">
        <f t="shared" si="52"/>
        <v>0.1875</v>
      </c>
      <c r="HW30" s="47" t="str">
        <f t="shared" si="150"/>
        <v>non significant</v>
      </c>
      <c r="HX30" s="46"/>
      <c r="HY30" s="45" t="s">
        <v>237</v>
      </c>
      <c r="HZ30" s="45" t="s">
        <v>233</v>
      </c>
      <c r="IA30" s="46">
        <v>0.45644000000000001</v>
      </c>
      <c r="IB30" s="46">
        <v>0.64810000000000001</v>
      </c>
      <c r="IC30" s="46">
        <v>27</v>
      </c>
      <c r="ID30" s="46">
        <f t="shared" si="54"/>
        <v>0.1875</v>
      </c>
      <c r="IE30" s="47" t="str">
        <f t="shared" si="151"/>
        <v>non significant</v>
      </c>
      <c r="IF30" s="46"/>
      <c r="IG30" s="45" t="s">
        <v>230</v>
      </c>
      <c r="IH30" s="45" t="s">
        <v>236</v>
      </c>
      <c r="II30" s="46">
        <v>0.82157999999999998</v>
      </c>
      <c r="IJ30" s="46">
        <v>0.4113</v>
      </c>
      <c r="IK30" s="46">
        <v>27</v>
      </c>
      <c r="IL30" s="46">
        <f t="shared" si="56"/>
        <v>0.1875</v>
      </c>
      <c r="IM30" s="47" t="str">
        <f t="shared" si="152"/>
        <v>non significant</v>
      </c>
      <c r="IN30" s="46"/>
      <c r="IO30" s="45" t="s">
        <v>230</v>
      </c>
      <c r="IP30" s="45" t="s">
        <v>232</v>
      </c>
      <c r="IQ30" s="46">
        <v>9.1289999999999996E-2</v>
      </c>
      <c r="IR30" s="46">
        <v>0.92730000000000001</v>
      </c>
      <c r="IS30" s="46">
        <v>27</v>
      </c>
      <c r="IT30" s="46">
        <f t="shared" si="58"/>
        <v>0.1875</v>
      </c>
      <c r="IU30" s="47" t="str">
        <f t="shared" si="153"/>
        <v>non significant</v>
      </c>
      <c r="IV30" s="46"/>
      <c r="IW30" s="45" t="s">
        <v>241</v>
      </c>
      <c r="IX30" s="45" t="s">
        <v>240</v>
      </c>
      <c r="IY30" s="46">
        <v>0.56045</v>
      </c>
      <c r="IZ30" s="46">
        <v>0.57520000000000004</v>
      </c>
      <c r="JA30" s="46">
        <v>27</v>
      </c>
      <c r="JB30" s="46">
        <f t="shared" si="60"/>
        <v>0.1875</v>
      </c>
      <c r="JC30" s="47" t="str">
        <f t="shared" si="154"/>
        <v>non significant</v>
      </c>
      <c r="JD30" s="46"/>
      <c r="JE30" s="45" t="s">
        <v>230</v>
      </c>
      <c r="JF30" s="45" t="s">
        <v>233</v>
      </c>
      <c r="JG30" s="46">
        <v>0.83557000000000003</v>
      </c>
      <c r="JH30" s="46">
        <v>0.40339999999999998</v>
      </c>
      <c r="JI30" s="46">
        <v>27</v>
      </c>
      <c r="JJ30" s="46">
        <f t="shared" si="62"/>
        <v>0.1875</v>
      </c>
      <c r="JK30" s="47" t="str">
        <f t="shared" si="155"/>
        <v>non significant</v>
      </c>
      <c r="JL30" s="47"/>
      <c r="JM30" s="45" t="s">
        <v>230</v>
      </c>
      <c r="JN30" s="45" t="s">
        <v>234</v>
      </c>
      <c r="JO30" s="46">
        <v>0.82157999999999998</v>
      </c>
      <c r="JP30" s="46">
        <v>0.4113</v>
      </c>
      <c r="JQ30" s="46">
        <v>27</v>
      </c>
      <c r="JR30" s="46">
        <f t="shared" si="64"/>
        <v>0.1875</v>
      </c>
      <c r="JS30" s="47" t="str">
        <f t="shared" si="156"/>
        <v>non significant</v>
      </c>
      <c r="JT30" s="47"/>
      <c r="JU30" s="45" t="s">
        <v>236</v>
      </c>
      <c r="JV30" s="45" t="s">
        <v>232</v>
      </c>
      <c r="JW30" s="46">
        <v>0.56045</v>
      </c>
      <c r="JX30" s="46">
        <v>0.57520000000000004</v>
      </c>
      <c r="JY30" s="46">
        <v>27</v>
      </c>
      <c r="JZ30" s="46">
        <f t="shared" si="65"/>
        <v>0.1875</v>
      </c>
      <c r="KA30" s="47" t="str">
        <f t="shared" si="157"/>
        <v>non significant</v>
      </c>
      <c r="KB30" s="46"/>
      <c r="KC30" s="45" t="s">
        <v>231</v>
      </c>
      <c r="KD30" s="45" t="s">
        <v>239</v>
      </c>
      <c r="KE30" s="46">
        <v>-0.45644000000000001</v>
      </c>
      <c r="KF30" s="46">
        <v>0.64810000000000001</v>
      </c>
      <c r="KG30" s="46">
        <v>27</v>
      </c>
      <c r="KH30" s="46">
        <f t="shared" si="67"/>
        <v>0.1875</v>
      </c>
      <c r="KI30" s="47" t="str">
        <f t="shared" si="158"/>
        <v>non significant</v>
      </c>
      <c r="KJ30" s="47"/>
      <c r="KK30" s="45" t="s">
        <v>238</v>
      </c>
      <c r="KL30" s="45" t="s">
        <v>239</v>
      </c>
      <c r="KM30" s="46">
        <v>-0.72058</v>
      </c>
      <c r="KN30" s="46">
        <v>0.47120000000000001</v>
      </c>
      <c r="KO30" s="46">
        <v>27</v>
      </c>
      <c r="KP30" s="46">
        <f t="shared" si="69"/>
        <v>0.1875</v>
      </c>
      <c r="KQ30" s="47" t="str">
        <f t="shared" si="159"/>
        <v>non significant</v>
      </c>
      <c r="KR30" s="45"/>
      <c r="KS30" s="45" t="s">
        <v>231</v>
      </c>
      <c r="KT30" s="45" t="s">
        <v>230</v>
      </c>
      <c r="KU30" s="46">
        <v>0.6266796</v>
      </c>
      <c r="KV30" s="46">
        <v>0.53090000000000004</v>
      </c>
      <c r="KW30" s="46">
        <v>27</v>
      </c>
      <c r="KX30" s="46">
        <f t="shared" si="71"/>
        <v>0.1875</v>
      </c>
      <c r="KY30" s="47" t="str">
        <f t="shared" si="160"/>
        <v>non significant</v>
      </c>
      <c r="KZ30" s="45"/>
      <c r="LA30" s="45" t="s">
        <v>239</v>
      </c>
      <c r="LB30" s="45" t="s">
        <v>232</v>
      </c>
      <c r="LC30" s="46">
        <v>-0.56044899999999997</v>
      </c>
      <c r="LD30" s="46">
        <v>0.57520000000000004</v>
      </c>
      <c r="LE30" s="46">
        <v>27</v>
      </c>
      <c r="LF30" s="46">
        <f t="shared" si="73"/>
        <v>0.1875</v>
      </c>
      <c r="LG30" s="47" t="str">
        <f t="shared" si="161"/>
        <v>non significant</v>
      </c>
      <c r="LH30" s="45"/>
      <c r="LI30" s="45" t="s">
        <v>230</v>
      </c>
      <c r="LJ30" s="45" t="s">
        <v>232</v>
      </c>
      <c r="LK30" s="46">
        <v>-0.45644000000000001</v>
      </c>
      <c r="LL30" s="46">
        <v>0.64810000000000001</v>
      </c>
      <c r="LM30" s="46">
        <v>27</v>
      </c>
      <c r="LN30" s="46">
        <f t="shared" si="75"/>
        <v>0.1875</v>
      </c>
      <c r="LO30" s="47" t="str">
        <f t="shared" si="162"/>
        <v>non significant</v>
      </c>
    </row>
    <row r="31" spans="1:327" ht="24">
      <c r="A31" s="45" t="s">
        <v>238</v>
      </c>
      <c r="B31" s="45" t="s">
        <v>239</v>
      </c>
      <c r="C31" s="46">
        <v>-0.56045</v>
      </c>
      <c r="D31" s="46">
        <v>0.57520000000000004</v>
      </c>
      <c r="E31" s="47">
        <v>28</v>
      </c>
      <c r="F31" s="46">
        <f t="shared" si="0"/>
        <v>0.19444444444444445</v>
      </c>
      <c r="G31" s="47" t="str">
        <f t="shared" si="131"/>
        <v>non significant</v>
      </c>
      <c r="H31" s="47"/>
      <c r="I31" s="45" t="s">
        <v>241</v>
      </c>
      <c r="J31" s="45" t="s">
        <v>238</v>
      </c>
      <c r="K31" s="46">
        <v>0.24018999999999999</v>
      </c>
      <c r="L31" s="46">
        <v>0.81020000000000003</v>
      </c>
      <c r="M31" s="47">
        <v>28</v>
      </c>
      <c r="N31" s="46">
        <f t="shared" si="1"/>
        <v>0.19444444444444445</v>
      </c>
      <c r="O31" s="47" t="str">
        <f t="shared" si="2"/>
        <v>non significant</v>
      </c>
      <c r="P31" s="47"/>
      <c r="Q31" s="45" t="s">
        <v>234</v>
      </c>
      <c r="R31" s="45" t="s">
        <v>232</v>
      </c>
      <c r="S31" s="46">
        <v>0.40032000000000001</v>
      </c>
      <c r="T31" s="46">
        <v>0.68889999999999996</v>
      </c>
      <c r="U31" s="47">
        <v>28</v>
      </c>
      <c r="V31" s="46">
        <f t="shared" si="3"/>
        <v>0.19444444444444445</v>
      </c>
      <c r="W31" s="47" t="str">
        <f t="shared" si="4"/>
        <v>non significant</v>
      </c>
      <c r="X31" s="46"/>
      <c r="Y31" s="45" t="s">
        <v>239</v>
      </c>
      <c r="Z31" s="45" t="s">
        <v>232</v>
      </c>
      <c r="AA31" s="46">
        <v>0.40032040000000002</v>
      </c>
      <c r="AB31" s="46">
        <v>0.68889999999999996</v>
      </c>
      <c r="AC31" s="47">
        <v>28</v>
      </c>
      <c r="AD31" s="46">
        <f t="shared" si="5"/>
        <v>0.19444444444444445</v>
      </c>
      <c r="AE31" s="47" t="str">
        <f t="shared" si="6"/>
        <v>non significant</v>
      </c>
      <c r="AF31" s="47"/>
      <c r="AG31" s="45" t="s">
        <v>230</v>
      </c>
      <c r="AH31" s="45" t="s">
        <v>233</v>
      </c>
      <c r="AI31" s="46">
        <v>0.41778999999999999</v>
      </c>
      <c r="AJ31" s="46">
        <v>0.67610000000000003</v>
      </c>
      <c r="AK31" s="47">
        <v>28</v>
      </c>
      <c r="AL31" s="46">
        <f t="shared" si="7"/>
        <v>0.19444444444444445</v>
      </c>
      <c r="AM31" s="47" t="str">
        <f t="shared" si="8"/>
        <v>non significant</v>
      </c>
      <c r="AN31" s="46"/>
      <c r="AO31" s="45" t="s">
        <v>234</v>
      </c>
      <c r="AP31" s="45" t="s">
        <v>236</v>
      </c>
      <c r="AQ31" s="46">
        <v>-0.40032000000000001</v>
      </c>
      <c r="AR31" s="46">
        <v>0.68889999999999996</v>
      </c>
      <c r="AS31" s="47">
        <v>28</v>
      </c>
      <c r="AT31" s="46">
        <f t="shared" si="9"/>
        <v>0.19444444444444445</v>
      </c>
      <c r="AU31" s="47" t="str">
        <f t="shared" si="10"/>
        <v>non significant</v>
      </c>
      <c r="AV31" s="46"/>
      <c r="AW31" s="45" t="s">
        <v>233</v>
      </c>
      <c r="AX31" s="45" t="s">
        <v>236</v>
      </c>
      <c r="AY31" s="46">
        <v>-0.63900999999999997</v>
      </c>
      <c r="AZ31" s="46">
        <v>0.52280000000000004</v>
      </c>
      <c r="BA31" s="47">
        <v>28</v>
      </c>
      <c r="BB31" s="46">
        <f t="shared" si="11"/>
        <v>0.19444444444444445</v>
      </c>
      <c r="BC31" s="47" t="str">
        <f t="shared" si="12"/>
        <v>non significant</v>
      </c>
      <c r="BD31" s="46"/>
      <c r="BE31" s="45" t="s">
        <v>233</v>
      </c>
      <c r="BF31" s="45" t="s">
        <v>236</v>
      </c>
      <c r="BG31" s="46">
        <v>-0.45644000000000001</v>
      </c>
      <c r="BH31" s="46">
        <v>0.64810000000000001</v>
      </c>
      <c r="BI31" s="47">
        <v>28</v>
      </c>
      <c r="BJ31" s="46">
        <f t="shared" si="13"/>
        <v>0.19444444444444445</v>
      </c>
      <c r="BK31" s="47" t="str">
        <f t="shared" si="14"/>
        <v>non significant</v>
      </c>
      <c r="BL31" s="46"/>
      <c r="BM31" s="45" t="s">
        <v>231</v>
      </c>
      <c r="BN31" s="45" t="s">
        <v>241</v>
      </c>
      <c r="BO31" s="46">
        <v>-0.45644000000000001</v>
      </c>
      <c r="BP31" s="46">
        <v>0.64810000000000001</v>
      </c>
      <c r="BQ31" s="47">
        <v>28</v>
      </c>
      <c r="BR31" s="46">
        <f t="shared" si="15"/>
        <v>0.19444444444444445</v>
      </c>
      <c r="BS31" s="47" t="str">
        <f t="shared" si="16"/>
        <v>non significant</v>
      </c>
      <c r="BT31" s="46"/>
      <c r="BU31" s="45" t="s">
        <v>231</v>
      </c>
      <c r="BV31" s="45" t="s">
        <v>239</v>
      </c>
      <c r="BW31" s="46">
        <v>9.1289999999999996E-2</v>
      </c>
      <c r="BX31" s="46">
        <v>0.92730000000000001</v>
      </c>
      <c r="BY31" s="47">
        <v>28</v>
      </c>
      <c r="BZ31" s="46">
        <f t="shared" si="17"/>
        <v>0.19444444444444445</v>
      </c>
      <c r="CA31" s="47" t="str">
        <f t="shared" si="18"/>
        <v>non significant</v>
      </c>
      <c r="CB31" s="47"/>
      <c r="CC31" s="45" t="s">
        <v>238</v>
      </c>
      <c r="CD31" s="45" t="s">
        <v>234</v>
      </c>
      <c r="CE31" s="46">
        <v>0.56044850000000002</v>
      </c>
      <c r="CF31" s="46">
        <v>0.57520000000000004</v>
      </c>
      <c r="CG31" s="47">
        <v>28</v>
      </c>
      <c r="CH31" s="46">
        <f t="shared" si="19"/>
        <v>0.19444444444444445</v>
      </c>
      <c r="CI31" s="47" t="str">
        <f t="shared" si="132"/>
        <v>non significant</v>
      </c>
      <c r="CJ31" s="46"/>
      <c r="CK31" s="45" t="s">
        <v>241</v>
      </c>
      <c r="CL31" s="45" t="s">
        <v>240</v>
      </c>
      <c r="CM31" s="46">
        <v>0.24018999999999999</v>
      </c>
      <c r="CN31" s="46">
        <v>0.81020000000000003</v>
      </c>
      <c r="CO31" s="47">
        <v>28</v>
      </c>
      <c r="CP31" s="46">
        <f t="shared" si="21"/>
        <v>0.19444444444444445</v>
      </c>
      <c r="CQ31" s="47" t="str">
        <f t="shared" si="133"/>
        <v>non significant</v>
      </c>
      <c r="CR31" s="46"/>
      <c r="CS31" s="45" t="s">
        <v>231</v>
      </c>
      <c r="CT31" s="45" t="s">
        <v>235</v>
      </c>
      <c r="CU31" s="46">
        <v>-0.20888999999999999</v>
      </c>
      <c r="CV31" s="46">
        <v>0.83450000000000002</v>
      </c>
      <c r="CW31" s="47">
        <v>28</v>
      </c>
      <c r="CX31" s="46">
        <f t="shared" si="23"/>
        <v>0.19444444444444445</v>
      </c>
      <c r="CY31" s="47" t="str">
        <f t="shared" si="134"/>
        <v>non significant</v>
      </c>
      <c r="CZ31" s="46"/>
      <c r="DA31" s="45" t="s">
        <v>235</v>
      </c>
      <c r="DB31" s="45" t="s">
        <v>233</v>
      </c>
      <c r="DC31" s="46">
        <v>-0.62668000000000001</v>
      </c>
      <c r="DD31" s="46">
        <v>0.53090000000000004</v>
      </c>
      <c r="DE31" s="47">
        <v>28</v>
      </c>
      <c r="DF31" s="46">
        <f t="shared" si="25"/>
        <v>0.19444444444444445</v>
      </c>
      <c r="DG31" s="47" t="str">
        <f t="shared" si="135"/>
        <v>non significant</v>
      </c>
      <c r="DH31" s="46"/>
      <c r="DI31" s="45" t="s">
        <v>235</v>
      </c>
      <c r="DJ31" s="45" t="s">
        <v>233</v>
      </c>
      <c r="DK31" s="46">
        <v>-0.62668000000000001</v>
      </c>
      <c r="DL31" s="46">
        <v>0.53090000000000004</v>
      </c>
      <c r="DM31" s="47">
        <v>28</v>
      </c>
      <c r="DN31" s="46">
        <f t="shared" si="26"/>
        <v>0.19444444444444445</v>
      </c>
      <c r="DO31" s="47" t="str">
        <f t="shared" si="136"/>
        <v>non significant</v>
      </c>
      <c r="DP31" s="46"/>
      <c r="DQ31" s="45" t="s">
        <v>233</v>
      </c>
      <c r="DR31" s="45" t="s">
        <v>236</v>
      </c>
      <c r="DS31" s="46">
        <v>-0.45644000000000001</v>
      </c>
      <c r="DT31" s="46">
        <v>0.64810000000000001</v>
      </c>
      <c r="DU31" s="47">
        <v>28</v>
      </c>
      <c r="DV31" s="46">
        <f t="shared" si="27"/>
        <v>0.19444444444444445</v>
      </c>
      <c r="DW31" s="47" t="str">
        <f t="shared" si="137"/>
        <v>non significant</v>
      </c>
      <c r="DX31" s="46"/>
      <c r="DY31" s="45" t="s">
        <v>235</v>
      </c>
      <c r="DZ31" s="45" t="s">
        <v>233</v>
      </c>
      <c r="EA31" s="46">
        <v>0.2088932</v>
      </c>
      <c r="EB31" s="46">
        <v>0.83450000000000002</v>
      </c>
      <c r="EC31" s="47">
        <v>28</v>
      </c>
      <c r="ED31" s="46">
        <f t="shared" si="29"/>
        <v>0.19444444444444445</v>
      </c>
      <c r="EE31" s="47" t="str">
        <f t="shared" si="138"/>
        <v>non significant</v>
      </c>
      <c r="EF31" s="46"/>
      <c r="EG31" s="45" t="s">
        <v>238</v>
      </c>
      <c r="EH31" s="45" t="s">
        <v>239</v>
      </c>
      <c r="EI31" s="46">
        <v>-0.72058</v>
      </c>
      <c r="EJ31" s="46">
        <v>0.47120000000000001</v>
      </c>
      <c r="EK31" s="47">
        <v>28</v>
      </c>
      <c r="EL31" s="46">
        <f t="shared" si="31"/>
        <v>0.19444444444444445</v>
      </c>
      <c r="EM31" s="47" t="str">
        <f t="shared" si="139"/>
        <v>non significant</v>
      </c>
      <c r="EN31" s="46"/>
      <c r="EO31" s="45" t="s">
        <v>234</v>
      </c>
      <c r="EP31" s="45" t="s">
        <v>236</v>
      </c>
      <c r="EQ31" s="46">
        <v>-0.72058</v>
      </c>
      <c r="ER31" s="46">
        <v>0.47120000000000001</v>
      </c>
      <c r="ES31" s="47">
        <v>28</v>
      </c>
      <c r="ET31" s="46">
        <f t="shared" si="33"/>
        <v>0.19444444444444445</v>
      </c>
      <c r="EU31" s="47" t="str">
        <f t="shared" si="140"/>
        <v>non significant</v>
      </c>
      <c r="EV31" s="46"/>
      <c r="EW31" s="45" t="s">
        <v>230</v>
      </c>
      <c r="EX31" s="45" t="s">
        <v>236</v>
      </c>
      <c r="EY31" s="46">
        <v>-0.45644000000000001</v>
      </c>
      <c r="EZ31" s="46">
        <v>0.64810000000000001</v>
      </c>
      <c r="FA31" s="47">
        <v>28</v>
      </c>
      <c r="FB31" s="46">
        <f t="shared" si="35"/>
        <v>0.19444444444444445</v>
      </c>
      <c r="FC31" s="47" t="str">
        <f t="shared" si="141"/>
        <v>non significant</v>
      </c>
      <c r="FD31" s="46"/>
      <c r="FE31" s="45" t="s">
        <v>237</v>
      </c>
      <c r="FF31" s="45" t="s">
        <v>236</v>
      </c>
      <c r="FG31" s="46">
        <v>0.24060999999999999</v>
      </c>
      <c r="FH31" s="46">
        <v>0.80989999999999995</v>
      </c>
      <c r="FI31" s="47">
        <v>28</v>
      </c>
      <c r="FJ31" s="46">
        <f t="shared" si="37"/>
        <v>0.19444444444444445</v>
      </c>
      <c r="FK31" s="47" t="str">
        <f t="shared" si="142"/>
        <v>non significant</v>
      </c>
      <c r="FL31" s="46"/>
      <c r="FM31" s="45" t="s">
        <v>235</v>
      </c>
      <c r="FN31" s="45" t="s">
        <v>233</v>
      </c>
      <c r="FO31" s="46">
        <v>-0.41778599999999999</v>
      </c>
      <c r="FP31" s="46">
        <v>0.67610000000000003</v>
      </c>
      <c r="FQ31" s="47">
        <v>28</v>
      </c>
      <c r="FR31" s="46">
        <f t="shared" si="39"/>
        <v>0.19444444444444445</v>
      </c>
      <c r="FS31" s="47" t="str">
        <f t="shared" si="143"/>
        <v>non significant</v>
      </c>
      <c r="FT31" s="47"/>
      <c r="FU31" s="45" t="s">
        <v>230</v>
      </c>
      <c r="FV31" s="45" t="s">
        <v>237</v>
      </c>
      <c r="FW31" s="46">
        <v>-0.63900999999999997</v>
      </c>
      <c r="FX31" s="46">
        <v>0.52280000000000004</v>
      </c>
      <c r="FY31" s="47">
        <v>28</v>
      </c>
      <c r="FZ31" s="46">
        <f t="shared" si="41"/>
        <v>0.19444444444444445</v>
      </c>
      <c r="GA31" s="47" t="str">
        <f t="shared" si="144"/>
        <v>non significant</v>
      </c>
      <c r="GB31" s="46"/>
      <c r="GC31" s="45" t="s">
        <v>231</v>
      </c>
      <c r="GD31" s="45" t="s">
        <v>240</v>
      </c>
      <c r="GE31" s="46">
        <v>-0.45644000000000001</v>
      </c>
      <c r="GF31" s="46">
        <v>0.64810000000000001</v>
      </c>
      <c r="GG31" s="47">
        <v>28</v>
      </c>
      <c r="GH31" s="46">
        <f t="shared" si="43"/>
        <v>0.19444444444444445</v>
      </c>
      <c r="GI31" s="47" t="str">
        <f t="shared" si="145"/>
        <v>non significant</v>
      </c>
      <c r="GJ31" s="46"/>
      <c r="GK31" s="45" t="s">
        <v>233</v>
      </c>
      <c r="GL31" s="45" t="s">
        <v>234</v>
      </c>
      <c r="GM31" s="46">
        <v>-0.45644000000000001</v>
      </c>
      <c r="GN31" s="46">
        <v>0.64810000000000001</v>
      </c>
      <c r="GO31" s="47">
        <v>28</v>
      </c>
      <c r="GP31" s="46">
        <f t="shared" si="45"/>
        <v>0.19444444444444445</v>
      </c>
      <c r="GQ31" s="47" t="str">
        <f t="shared" si="146"/>
        <v>non significant</v>
      </c>
      <c r="GR31" s="46"/>
      <c r="GS31" s="45" t="s">
        <v>234</v>
      </c>
      <c r="GT31" s="45" t="s">
        <v>236</v>
      </c>
      <c r="GU31" s="46">
        <v>-0.24018999999999999</v>
      </c>
      <c r="GV31" s="46">
        <v>0.81020000000000003</v>
      </c>
      <c r="GW31" s="47">
        <v>28</v>
      </c>
      <c r="GX31" s="46">
        <f t="shared" si="46"/>
        <v>0.19444444444444445</v>
      </c>
      <c r="GY31" s="47" t="str">
        <f t="shared" si="147"/>
        <v>non significant</v>
      </c>
      <c r="GZ31" s="46"/>
      <c r="HA31" s="45" t="s">
        <v>231</v>
      </c>
      <c r="HB31" s="45" t="s">
        <v>235</v>
      </c>
      <c r="HC31" s="46">
        <v>0.20888999999999999</v>
      </c>
      <c r="HD31" s="46">
        <v>0.83450000000000002</v>
      </c>
      <c r="HE31" s="47">
        <v>28</v>
      </c>
      <c r="HF31" s="46">
        <f t="shared" si="48"/>
        <v>0.19444444444444445</v>
      </c>
      <c r="HG31" s="47" t="str">
        <f t="shared" si="148"/>
        <v>non significant</v>
      </c>
      <c r="HH31" s="46"/>
      <c r="HI31" s="45" t="s">
        <v>235</v>
      </c>
      <c r="HJ31" s="45" t="s">
        <v>239</v>
      </c>
      <c r="HK31" s="46">
        <v>-0.27385999999999999</v>
      </c>
      <c r="HL31" s="46">
        <v>0.78420000000000001</v>
      </c>
      <c r="HM31" s="47">
        <v>28</v>
      </c>
      <c r="HN31" s="46">
        <f t="shared" si="50"/>
        <v>0.19444444444444445</v>
      </c>
      <c r="HO31" s="47" t="str">
        <f t="shared" si="149"/>
        <v>non significant</v>
      </c>
      <c r="HP31" s="46"/>
      <c r="HQ31" s="45" t="s">
        <v>230</v>
      </c>
      <c r="HR31" s="45" t="s">
        <v>233</v>
      </c>
      <c r="HS31" s="46">
        <v>-0.62668000000000001</v>
      </c>
      <c r="HT31" s="46">
        <v>0.53090000000000004</v>
      </c>
      <c r="HU31" s="47">
        <v>28</v>
      </c>
      <c r="HV31" s="46">
        <f t="shared" si="52"/>
        <v>0.19444444444444445</v>
      </c>
      <c r="HW31" s="47" t="str">
        <f t="shared" si="150"/>
        <v>non significant</v>
      </c>
      <c r="HX31" s="46"/>
      <c r="HY31" s="45" t="s">
        <v>230</v>
      </c>
      <c r="HZ31" s="45" t="s">
        <v>233</v>
      </c>
      <c r="IA31" s="46">
        <v>0.41778999999999999</v>
      </c>
      <c r="IB31" s="46">
        <v>0.67610000000000003</v>
      </c>
      <c r="IC31" s="47">
        <v>28</v>
      </c>
      <c r="ID31" s="46">
        <f t="shared" si="54"/>
        <v>0.19444444444444445</v>
      </c>
      <c r="IE31" s="47" t="str">
        <f t="shared" si="151"/>
        <v>non significant</v>
      </c>
      <c r="IF31" s="46"/>
      <c r="IG31" s="45" t="s">
        <v>230</v>
      </c>
      <c r="IH31" s="45" t="s">
        <v>237</v>
      </c>
      <c r="II31" s="46">
        <v>0.82157999999999998</v>
      </c>
      <c r="IJ31" s="46">
        <v>0.4113</v>
      </c>
      <c r="IK31" s="47">
        <v>28</v>
      </c>
      <c r="IL31" s="46">
        <f t="shared" si="56"/>
        <v>0.19444444444444445</v>
      </c>
      <c r="IM31" s="47" t="str">
        <f t="shared" si="152"/>
        <v>non significant</v>
      </c>
      <c r="IN31" s="46"/>
      <c r="IO31" s="45" t="s">
        <v>237</v>
      </c>
      <c r="IP31" s="45" t="s">
        <v>233</v>
      </c>
      <c r="IQ31" s="46">
        <v>9.1289999999999996E-2</v>
      </c>
      <c r="IR31" s="46">
        <v>0.92730000000000001</v>
      </c>
      <c r="IS31" s="47">
        <v>28</v>
      </c>
      <c r="IT31" s="46">
        <f t="shared" si="58"/>
        <v>0.19444444444444445</v>
      </c>
      <c r="IU31" s="47" t="str">
        <f t="shared" si="153"/>
        <v>non significant</v>
      </c>
      <c r="IV31" s="46"/>
      <c r="IW31" s="45" t="s">
        <v>234</v>
      </c>
      <c r="IX31" s="45" t="s">
        <v>236</v>
      </c>
      <c r="IY31" s="46">
        <v>-0.56045</v>
      </c>
      <c r="IZ31" s="46">
        <v>0.57520000000000004</v>
      </c>
      <c r="JA31" s="47">
        <v>28</v>
      </c>
      <c r="JB31" s="46">
        <f t="shared" si="60"/>
        <v>0.19444444444444445</v>
      </c>
      <c r="JC31" s="47" t="str">
        <f t="shared" si="154"/>
        <v>non significant</v>
      </c>
      <c r="JD31" s="46"/>
      <c r="JE31" s="45" t="s">
        <v>235</v>
      </c>
      <c r="JF31" s="45" t="s">
        <v>233</v>
      </c>
      <c r="JG31" s="46">
        <v>-0.41778599999999999</v>
      </c>
      <c r="JH31" s="46">
        <v>0.67610000000000003</v>
      </c>
      <c r="JI31" s="47">
        <v>28</v>
      </c>
      <c r="JJ31" s="46">
        <f t="shared" si="62"/>
        <v>0.19444444444444445</v>
      </c>
      <c r="JK31" s="47" t="str">
        <f t="shared" si="155"/>
        <v>non significant</v>
      </c>
      <c r="JL31" s="46"/>
      <c r="JM31" s="45" t="s">
        <v>237</v>
      </c>
      <c r="JN31" s="45" t="s">
        <v>236</v>
      </c>
      <c r="JO31" s="46">
        <v>0.56045</v>
      </c>
      <c r="JP31" s="46">
        <v>0.57520000000000004</v>
      </c>
      <c r="JQ31" s="47">
        <v>28</v>
      </c>
      <c r="JR31" s="46">
        <f t="shared" si="64"/>
        <v>0.19444444444444445</v>
      </c>
      <c r="JS31" s="47" t="str">
        <f t="shared" si="156"/>
        <v>non significant</v>
      </c>
      <c r="JT31" s="46"/>
      <c r="JU31" s="45" t="s">
        <v>241</v>
      </c>
      <c r="JV31" s="45" t="s">
        <v>237</v>
      </c>
      <c r="JW31" s="46">
        <v>-0.56044899999999997</v>
      </c>
      <c r="JX31" s="46">
        <v>0.57520000000000004</v>
      </c>
      <c r="JY31" s="47">
        <v>28</v>
      </c>
      <c r="JZ31" s="46">
        <f t="shared" si="65"/>
        <v>0.19444444444444445</v>
      </c>
      <c r="KA31" s="47" t="str">
        <f t="shared" si="157"/>
        <v>non significant</v>
      </c>
      <c r="KB31" s="46"/>
      <c r="KC31" s="45" t="s">
        <v>241</v>
      </c>
      <c r="KD31" s="45" t="s">
        <v>239</v>
      </c>
      <c r="KE31" s="46">
        <v>0.40032000000000001</v>
      </c>
      <c r="KF31" s="46">
        <v>0.68889999999999996</v>
      </c>
      <c r="KG31" s="47">
        <v>28</v>
      </c>
      <c r="KH31" s="46">
        <f t="shared" si="67"/>
        <v>0.19444444444444445</v>
      </c>
      <c r="KI31" s="47" t="str">
        <f t="shared" si="158"/>
        <v>non significant</v>
      </c>
      <c r="KJ31" s="48"/>
      <c r="KK31" s="45" t="s">
        <v>241</v>
      </c>
      <c r="KL31" s="45" t="s">
        <v>237</v>
      </c>
      <c r="KM31" s="46">
        <v>0.72057669999999996</v>
      </c>
      <c r="KN31" s="46">
        <v>0.47120000000000001</v>
      </c>
      <c r="KO31" s="47">
        <v>28</v>
      </c>
      <c r="KP31" s="46">
        <f t="shared" si="69"/>
        <v>0.19444444444444445</v>
      </c>
      <c r="KQ31" s="47" t="str">
        <f t="shared" si="159"/>
        <v>non significant</v>
      </c>
      <c r="KR31" s="45"/>
      <c r="KS31" s="45" t="s">
        <v>239</v>
      </c>
      <c r="KT31" s="45" t="s">
        <v>232</v>
      </c>
      <c r="KU31" s="46">
        <v>-0.56044899999999997</v>
      </c>
      <c r="KV31" s="46">
        <v>0.57520000000000004</v>
      </c>
      <c r="KW31" s="47">
        <v>28</v>
      </c>
      <c r="KX31" s="46">
        <f t="shared" si="71"/>
        <v>0.19444444444444445</v>
      </c>
      <c r="KY31" s="47" t="str">
        <f t="shared" si="160"/>
        <v>non significant</v>
      </c>
      <c r="KZ31" s="45"/>
      <c r="LA31" s="45" t="s">
        <v>238</v>
      </c>
      <c r="LB31" s="45" t="s">
        <v>240</v>
      </c>
      <c r="LC31" s="46">
        <v>0.40032000000000001</v>
      </c>
      <c r="LD31" s="46">
        <v>0.68889999999999996</v>
      </c>
      <c r="LE31" s="47">
        <v>28</v>
      </c>
      <c r="LF31" s="46">
        <f t="shared" si="73"/>
        <v>0.19444444444444445</v>
      </c>
      <c r="LG31" s="47" t="str">
        <f t="shared" si="161"/>
        <v>non significant</v>
      </c>
      <c r="LH31" s="45"/>
      <c r="LI31" s="45" t="s">
        <v>230</v>
      </c>
      <c r="LJ31" s="45" t="s">
        <v>236</v>
      </c>
      <c r="LK31" s="46">
        <v>0.45644000000000001</v>
      </c>
      <c r="LL31" s="46">
        <v>0.64810000000000001</v>
      </c>
      <c r="LM31" s="47">
        <v>28</v>
      </c>
      <c r="LN31" s="46">
        <f t="shared" si="75"/>
        <v>0.19444444444444445</v>
      </c>
      <c r="LO31" s="47" t="str">
        <f t="shared" si="162"/>
        <v>non significant</v>
      </c>
    </row>
    <row r="32" spans="1:327" ht="24">
      <c r="A32" s="45" t="s">
        <v>231</v>
      </c>
      <c r="B32" s="45" t="s">
        <v>240</v>
      </c>
      <c r="C32" s="46">
        <v>-0.45644000000000001</v>
      </c>
      <c r="D32" s="46">
        <v>0.64810000000000001</v>
      </c>
      <c r="E32" s="46">
        <v>29</v>
      </c>
      <c r="F32" s="46">
        <f t="shared" si="0"/>
        <v>0.2013888888888889</v>
      </c>
      <c r="G32" s="47" t="str">
        <f t="shared" si="131"/>
        <v>non significant</v>
      </c>
      <c r="H32" s="47"/>
      <c r="I32" s="45" t="s">
        <v>231</v>
      </c>
      <c r="J32" s="45" t="s">
        <v>235</v>
      </c>
      <c r="K32" s="46">
        <v>-0.20888999999999999</v>
      </c>
      <c r="L32" s="46">
        <v>0.83450000000000002</v>
      </c>
      <c r="M32" s="46">
        <v>29</v>
      </c>
      <c r="N32" s="46">
        <f t="shared" si="1"/>
        <v>0.2013888888888889</v>
      </c>
      <c r="O32" s="47" t="str">
        <f t="shared" si="2"/>
        <v>non significant</v>
      </c>
      <c r="P32" s="47"/>
      <c r="Q32" s="45" t="s">
        <v>234</v>
      </c>
      <c r="R32" s="45" t="s">
        <v>236</v>
      </c>
      <c r="S32" s="46">
        <v>0.40032000000000001</v>
      </c>
      <c r="T32" s="46">
        <v>0.68889999999999996</v>
      </c>
      <c r="U32" s="46">
        <v>29</v>
      </c>
      <c r="V32" s="46">
        <f t="shared" si="3"/>
        <v>0.2013888888888889</v>
      </c>
      <c r="W32" s="47" t="str">
        <f t="shared" si="4"/>
        <v>non significant</v>
      </c>
      <c r="X32" s="46"/>
      <c r="Y32" s="45" t="s">
        <v>230</v>
      </c>
      <c r="Z32" s="45" t="s">
        <v>236</v>
      </c>
      <c r="AA32" s="46">
        <v>-0.27385999999999999</v>
      </c>
      <c r="AB32" s="46">
        <v>0.78420000000000001</v>
      </c>
      <c r="AC32" s="46">
        <v>29</v>
      </c>
      <c r="AD32" s="46">
        <f t="shared" si="5"/>
        <v>0.2013888888888889</v>
      </c>
      <c r="AE32" s="47" t="str">
        <f t="shared" si="6"/>
        <v>non significant</v>
      </c>
      <c r="AF32" s="47"/>
      <c r="AG32" s="45" t="s">
        <v>235</v>
      </c>
      <c r="AH32" s="45" t="s">
        <v>238</v>
      </c>
      <c r="AI32" s="46">
        <v>0.27385999999999999</v>
      </c>
      <c r="AJ32" s="46">
        <v>0.78420000000000001</v>
      </c>
      <c r="AK32" s="46">
        <v>29</v>
      </c>
      <c r="AL32" s="46">
        <f t="shared" si="7"/>
        <v>0.2013888888888889</v>
      </c>
      <c r="AM32" s="47" t="str">
        <f t="shared" si="8"/>
        <v>non significant</v>
      </c>
      <c r="AN32" s="46"/>
      <c r="AO32" s="45" t="s">
        <v>231</v>
      </c>
      <c r="AP32" s="45" t="s">
        <v>238</v>
      </c>
      <c r="AQ32" s="46">
        <v>0.27385999999999999</v>
      </c>
      <c r="AR32" s="46">
        <v>0.78420000000000001</v>
      </c>
      <c r="AS32" s="46">
        <v>29</v>
      </c>
      <c r="AT32" s="46">
        <f t="shared" si="9"/>
        <v>0.2013888888888889</v>
      </c>
      <c r="AU32" s="47" t="str">
        <f t="shared" si="10"/>
        <v>non significant</v>
      </c>
      <c r="AV32" s="46"/>
      <c r="AW32" s="45" t="s">
        <v>231</v>
      </c>
      <c r="AX32" s="45" t="s">
        <v>240</v>
      </c>
      <c r="AY32" s="46">
        <v>-0.45644000000000001</v>
      </c>
      <c r="AZ32" s="46">
        <v>0.64810000000000001</v>
      </c>
      <c r="BA32" s="46">
        <v>29</v>
      </c>
      <c r="BB32" s="46">
        <f t="shared" si="11"/>
        <v>0.2013888888888889</v>
      </c>
      <c r="BC32" s="47" t="str">
        <f t="shared" si="12"/>
        <v>non significant</v>
      </c>
      <c r="BD32" s="46"/>
      <c r="BE32" s="45" t="s">
        <v>231</v>
      </c>
      <c r="BF32" s="45" t="s">
        <v>239</v>
      </c>
      <c r="BG32" s="46">
        <v>-0.27385999999999999</v>
      </c>
      <c r="BH32" s="46">
        <v>0.78420000000000001</v>
      </c>
      <c r="BI32" s="46">
        <v>29</v>
      </c>
      <c r="BJ32" s="46">
        <f t="shared" si="13"/>
        <v>0.2013888888888889</v>
      </c>
      <c r="BK32" s="47" t="str">
        <f t="shared" si="14"/>
        <v>non significant</v>
      </c>
      <c r="BL32" s="46"/>
      <c r="BM32" s="45" t="s">
        <v>241</v>
      </c>
      <c r="BN32" s="45" t="s">
        <v>240</v>
      </c>
      <c r="BO32" s="46">
        <v>0.40032000000000001</v>
      </c>
      <c r="BP32" s="46">
        <v>0.68889999999999996</v>
      </c>
      <c r="BQ32" s="46">
        <v>29</v>
      </c>
      <c r="BR32" s="46">
        <f t="shared" si="15"/>
        <v>0.2013888888888889</v>
      </c>
      <c r="BS32" s="47" t="str">
        <f t="shared" si="16"/>
        <v>non significant</v>
      </c>
      <c r="BT32" s="46"/>
      <c r="BU32" s="45" t="s">
        <v>230</v>
      </c>
      <c r="BV32" s="45" t="s">
        <v>236</v>
      </c>
      <c r="BW32" s="46">
        <v>0</v>
      </c>
      <c r="BX32" s="46">
        <v>1</v>
      </c>
      <c r="BY32" s="46">
        <v>29</v>
      </c>
      <c r="BZ32" s="46">
        <f t="shared" si="17"/>
        <v>0.2013888888888889</v>
      </c>
      <c r="CA32" s="47" t="str">
        <f t="shared" si="18"/>
        <v>non significant</v>
      </c>
      <c r="CB32" s="47"/>
      <c r="CC32" s="45" t="s">
        <v>234</v>
      </c>
      <c r="CD32" s="45" t="s">
        <v>236</v>
      </c>
      <c r="CE32" s="46">
        <v>-0.40032000000000001</v>
      </c>
      <c r="CF32" s="46">
        <v>0.68889999999999996</v>
      </c>
      <c r="CG32" s="46">
        <v>29</v>
      </c>
      <c r="CH32" s="46">
        <f t="shared" si="19"/>
        <v>0.2013888888888889</v>
      </c>
      <c r="CI32" s="47" t="str">
        <f t="shared" si="132"/>
        <v>non significant</v>
      </c>
      <c r="CJ32" s="46"/>
      <c r="CK32" s="45" t="s">
        <v>240</v>
      </c>
      <c r="CL32" s="45" t="s">
        <v>239</v>
      </c>
      <c r="CM32" s="46">
        <v>0.24018999999999999</v>
      </c>
      <c r="CN32" s="46">
        <v>0.81020000000000003</v>
      </c>
      <c r="CO32" s="46">
        <v>29</v>
      </c>
      <c r="CP32" s="46">
        <f t="shared" si="21"/>
        <v>0.2013888888888889</v>
      </c>
      <c r="CQ32" s="47" t="str">
        <f t="shared" si="133"/>
        <v>non significant</v>
      </c>
      <c r="CR32" s="46"/>
      <c r="CS32" s="45" t="s">
        <v>235</v>
      </c>
      <c r="CT32" s="45" t="s">
        <v>240</v>
      </c>
      <c r="CU32" s="46">
        <v>-9.1289999999999996E-2</v>
      </c>
      <c r="CV32" s="46">
        <v>0.92730000000000001</v>
      </c>
      <c r="CW32" s="46">
        <v>29</v>
      </c>
      <c r="CX32" s="46">
        <f t="shared" si="23"/>
        <v>0.2013888888888889</v>
      </c>
      <c r="CY32" s="47" t="str">
        <f t="shared" si="134"/>
        <v>non significant</v>
      </c>
      <c r="CZ32" s="46"/>
      <c r="DA32" s="45" t="s">
        <v>239</v>
      </c>
      <c r="DB32" s="45" t="s">
        <v>232</v>
      </c>
      <c r="DC32" s="46">
        <v>0.56044850000000002</v>
      </c>
      <c r="DD32" s="46">
        <v>0.57520000000000004</v>
      </c>
      <c r="DE32" s="46">
        <v>29</v>
      </c>
      <c r="DF32" s="46">
        <f t="shared" si="25"/>
        <v>0.2013888888888889</v>
      </c>
      <c r="DG32" s="47" t="str">
        <f t="shared" si="135"/>
        <v>non significant</v>
      </c>
      <c r="DH32" s="46"/>
      <c r="DI32" s="45" t="s">
        <v>238</v>
      </c>
      <c r="DJ32" s="45" t="s">
        <v>239</v>
      </c>
      <c r="DK32" s="46">
        <v>-0.56045</v>
      </c>
      <c r="DL32" s="46">
        <v>0.57520000000000004</v>
      </c>
      <c r="DM32" s="46">
        <v>29</v>
      </c>
      <c r="DN32" s="46">
        <f t="shared" si="26"/>
        <v>0.2013888888888889</v>
      </c>
      <c r="DO32" s="47" t="str">
        <f t="shared" si="136"/>
        <v>non significant</v>
      </c>
      <c r="DP32" s="46"/>
      <c r="DQ32" s="45" t="s">
        <v>233</v>
      </c>
      <c r="DR32" s="45" t="s">
        <v>234</v>
      </c>
      <c r="DS32" s="46">
        <v>-0.27385999999999999</v>
      </c>
      <c r="DT32" s="46">
        <v>0.78420000000000001</v>
      </c>
      <c r="DU32" s="46">
        <v>29</v>
      </c>
      <c r="DV32" s="46">
        <f t="shared" si="27"/>
        <v>0.2013888888888889</v>
      </c>
      <c r="DW32" s="47" t="str">
        <f t="shared" si="137"/>
        <v>non significant</v>
      </c>
      <c r="DX32" s="46"/>
      <c r="DY32" s="45" t="s">
        <v>231</v>
      </c>
      <c r="DZ32" s="45" t="s">
        <v>240</v>
      </c>
      <c r="EA32" s="46">
        <v>9.1289999999999996E-2</v>
      </c>
      <c r="EB32" s="46">
        <v>0.92730000000000001</v>
      </c>
      <c r="EC32" s="46">
        <v>29</v>
      </c>
      <c r="ED32" s="46">
        <f t="shared" si="29"/>
        <v>0.2013888888888889</v>
      </c>
      <c r="EE32" s="47" t="str">
        <f t="shared" si="138"/>
        <v>non significant</v>
      </c>
      <c r="EF32" s="46"/>
      <c r="EG32" s="45" t="s">
        <v>241</v>
      </c>
      <c r="EH32" s="45" t="s">
        <v>235</v>
      </c>
      <c r="EI32" s="46">
        <v>-0.63900999999999997</v>
      </c>
      <c r="EJ32" s="46">
        <v>0.52280000000000004</v>
      </c>
      <c r="EK32" s="46">
        <v>29</v>
      </c>
      <c r="EL32" s="46">
        <f t="shared" si="31"/>
        <v>0.2013888888888889</v>
      </c>
      <c r="EM32" s="47" t="str">
        <f t="shared" si="139"/>
        <v>non significant</v>
      </c>
      <c r="EN32" s="46"/>
      <c r="EO32" s="45" t="s">
        <v>231</v>
      </c>
      <c r="EP32" s="45" t="s">
        <v>241</v>
      </c>
      <c r="EQ32" s="46">
        <v>-0.45644000000000001</v>
      </c>
      <c r="ER32" s="46">
        <v>0.64810000000000001</v>
      </c>
      <c r="ES32" s="46">
        <v>29</v>
      </c>
      <c r="ET32" s="46">
        <f t="shared" si="33"/>
        <v>0.2013888888888889</v>
      </c>
      <c r="EU32" s="47" t="str">
        <f t="shared" si="140"/>
        <v>non significant</v>
      </c>
      <c r="EV32" s="46"/>
      <c r="EW32" s="45" t="s">
        <v>230</v>
      </c>
      <c r="EX32" s="45" t="s">
        <v>234</v>
      </c>
      <c r="EY32" s="46">
        <v>0.45644000000000001</v>
      </c>
      <c r="EZ32" s="46">
        <v>0.64810000000000001</v>
      </c>
      <c r="FA32" s="46">
        <v>29</v>
      </c>
      <c r="FB32" s="46">
        <f t="shared" si="35"/>
        <v>0.2013888888888889</v>
      </c>
      <c r="FC32" s="47" t="str">
        <f t="shared" si="141"/>
        <v>non significant</v>
      </c>
      <c r="FD32" s="46"/>
      <c r="FE32" s="45" t="s">
        <v>237</v>
      </c>
      <c r="FF32" s="45" t="s">
        <v>234</v>
      </c>
      <c r="FG32" s="46">
        <v>0.24018999999999999</v>
      </c>
      <c r="FH32" s="46">
        <v>0.81020000000000003</v>
      </c>
      <c r="FI32" s="46">
        <v>29</v>
      </c>
      <c r="FJ32" s="46">
        <f t="shared" si="37"/>
        <v>0.2013888888888889</v>
      </c>
      <c r="FK32" s="47" t="str">
        <f t="shared" si="142"/>
        <v>non significant</v>
      </c>
      <c r="FL32" s="46"/>
      <c r="FM32" s="45" t="s">
        <v>234</v>
      </c>
      <c r="FN32" s="45" t="s">
        <v>236</v>
      </c>
      <c r="FO32" s="46">
        <v>0.40032000000000001</v>
      </c>
      <c r="FP32" s="46">
        <v>0.68889999999999996</v>
      </c>
      <c r="FQ32" s="46">
        <v>29</v>
      </c>
      <c r="FR32" s="46">
        <f t="shared" si="39"/>
        <v>0.2013888888888889</v>
      </c>
      <c r="FS32" s="47" t="str">
        <f t="shared" si="143"/>
        <v>non significant</v>
      </c>
      <c r="FT32" s="47"/>
      <c r="FU32" s="45" t="s">
        <v>237</v>
      </c>
      <c r="FV32" s="45" t="s">
        <v>236</v>
      </c>
      <c r="FW32" s="46">
        <v>-0.40032000000000001</v>
      </c>
      <c r="FX32" s="46">
        <v>0.68889999999999996</v>
      </c>
      <c r="FY32" s="46">
        <v>29</v>
      </c>
      <c r="FZ32" s="46">
        <f t="shared" si="41"/>
        <v>0.2013888888888889</v>
      </c>
      <c r="GA32" s="47" t="str">
        <f t="shared" si="144"/>
        <v>non significant</v>
      </c>
      <c r="GB32" s="46"/>
      <c r="GC32" s="45" t="s">
        <v>230</v>
      </c>
      <c r="GD32" s="45" t="s">
        <v>234</v>
      </c>
      <c r="GE32" s="46">
        <v>0.45644000000000001</v>
      </c>
      <c r="GF32" s="46">
        <v>0.64810000000000001</v>
      </c>
      <c r="GG32" s="46">
        <v>29</v>
      </c>
      <c r="GH32" s="46">
        <f t="shared" si="43"/>
        <v>0.2013888888888889</v>
      </c>
      <c r="GI32" s="47" t="str">
        <f t="shared" si="145"/>
        <v>non significant</v>
      </c>
      <c r="GJ32" s="46"/>
      <c r="GK32" s="45" t="s">
        <v>230</v>
      </c>
      <c r="GL32" s="45" t="s">
        <v>233</v>
      </c>
      <c r="GM32" s="46">
        <v>0.41778999999999999</v>
      </c>
      <c r="GN32" s="46">
        <v>0.67610000000000003</v>
      </c>
      <c r="GO32" s="46">
        <v>29</v>
      </c>
      <c r="GP32" s="46">
        <f t="shared" si="45"/>
        <v>0.2013888888888889</v>
      </c>
      <c r="GQ32" s="47" t="str">
        <f t="shared" si="146"/>
        <v>non significant</v>
      </c>
      <c r="GR32" s="46"/>
      <c r="GS32" s="45" t="s">
        <v>231</v>
      </c>
      <c r="GT32" s="45" t="s">
        <v>238</v>
      </c>
      <c r="GU32" s="46">
        <v>-9.1289999999999996E-2</v>
      </c>
      <c r="GV32" s="46">
        <v>0.92730000000000001</v>
      </c>
      <c r="GW32" s="46">
        <v>29</v>
      </c>
      <c r="GX32" s="46">
        <f t="shared" si="46"/>
        <v>0.2013888888888889</v>
      </c>
      <c r="GY32" s="47" t="str">
        <f t="shared" si="147"/>
        <v>non significant</v>
      </c>
      <c r="GZ32" s="46"/>
      <c r="HA32" s="45" t="s">
        <v>231</v>
      </c>
      <c r="HB32" s="45" t="s">
        <v>241</v>
      </c>
      <c r="HC32" s="46">
        <v>-9.1289999999999996E-2</v>
      </c>
      <c r="HD32" s="46">
        <v>0.92730000000000001</v>
      </c>
      <c r="HE32" s="46">
        <v>29</v>
      </c>
      <c r="HF32" s="46">
        <f t="shared" si="48"/>
        <v>0.2013888888888889</v>
      </c>
      <c r="HG32" s="47" t="str">
        <f t="shared" si="148"/>
        <v>non significant</v>
      </c>
      <c r="HH32" s="46"/>
      <c r="HI32" s="45" t="s">
        <v>241</v>
      </c>
      <c r="HJ32" s="45" t="s">
        <v>238</v>
      </c>
      <c r="HK32" s="46">
        <v>0.24018999999999999</v>
      </c>
      <c r="HL32" s="46">
        <v>0.81020000000000003</v>
      </c>
      <c r="HM32" s="46">
        <v>29</v>
      </c>
      <c r="HN32" s="46">
        <f t="shared" si="50"/>
        <v>0.2013888888888889</v>
      </c>
      <c r="HO32" s="47" t="str">
        <f t="shared" si="149"/>
        <v>non significant</v>
      </c>
      <c r="HP32" s="46"/>
      <c r="HQ32" s="45" t="s">
        <v>235</v>
      </c>
      <c r="HR32" s="45" t="s">
        <v>233</v>
      </c>
      <c r="HS32" s="46">
        <v>0.6266796</v>
      </c>
      <c r="HT32" s="46">
        <v>0.53090000000000004</v>
      </c>
      <c r="HU32" s="46">
        <v>29</v>
      </c>
      <c r="HV32" s="46">
        <f t="shared" si="52"/>
        <v>0.2013888888888889</v>
      </c>
      <c r="HW32" s="47" t="str">
        <f t="shared" si="150"/>
        <v>non significant</v>
      </c>
      <c r="HX32" s="46"/>
      <c r="HY32" s="45" t="s">
        <v>235</v>
      </c>
      <c r="HZ32" s="45" t="s">
        <v>233</v>
      </c>
      <c r="IA32" s="46">
        <v>-0.41778599999999999</v>
      </c>
      <c r="IB32" s="46">
        <v>0.67610000000000003</v>
      </c>
      <c r="IC32" s="46">
        <v>29</v>
      </c>
      <c r="ID32" s="46">
        <f t="shared" si="54"/>
        <v>0.2013888888888889</v>
      </c>
      <c r="IE32" s="47" t="str">
        <f t="shared" si="151"/>
        <v>non significant</v>
      </c>
      <c r="IF32" s="46"/>
      <c r="IG32" s="45" t="s">
        <v>241</v>
      </c>
      <c r="IH32" s="45" t="s">
        <v>240</v>
      </c>
      <c r="II32" s="46">
        <v>0.56045</v>
      </c>
      <c r="IJ32" s="46">
        <v>0.57520000000000004</v>
      </c>
      <c r="IK32" s="46">
        <v>29</v>
      </c>
      <c r="IL32" s="46">
        <f t="shared" si="56"/>
        <v>0.2013888888888889</v>
      </c>
      <c r="IM32" s="47" t="str">
        <f t="shared" si="152"/>
        <v>non significant</v>
      </c>
      <c r="IN32" s="46"/>
      <c r="IO32" s="45" t="s">
        <v>233</v>
      </c>
      <c r="IP32" s="45" t="s">
        <v>234</v>
      </c>
      <c r="IQ32" s="46">
        <v>-9.1289999999999996E-2</v>
      </c>
      <c r="IR32" s="46">
        <v>0.92730000000000001</v>
      </c>
      <c r="IS32" s="46">
        <v>29</v>
      </c>
      <c r="IT32" s="46">
        <f t="shared" si="58"/>
        <v>0.2013888888888889</v>
      </c>
      <c r="IU32" s="47" t="str">
        <f t="shared" si="153"/>
        <v>non significant</v>
      </c>
      <c r="IV32" s="46"/>
      <c r="IW32" s="45" t="s">
        <v>241</v>
      </c>
      <c r="IX32" s="45" t="s">
        <v>235</v>
      </c>
      <c r="IY32" s="46">
        <v>-0.45644000000000001</v>
      </c>
      <c r="IZ32" s="46">
        <v>0.64810000000000001</v>
      </c>
      <c r="JA32" s="46">
        <v>29</v>
      </c>
      <c r="JB32" s="46">
        <f t="shared" si="60"/>
        <v>0.2013888888888889</v>
      </c>
      <c r="JC32" s="47" t="str">
        <f t="shared" si="154"/>
        <v>non significant</v>
      </c>
      <c r="JD32" s="46"/>
      <c r="JE32" s="45" t="s">
        <v>231</v>
      </c>
      <c r="JF32" s="45" t="s">
        <v>239</v>
      </c>
      <c r="JG32" s="46">
        <v>-0.27385999999999999</v>
      </c>
      <c r="JH32" s="46">
        <v>0.78420000000000001</v>
      </c>
      <c r="JI32" s="46">
        <v>29</v>
      </c>
      <c r="JJ32" s="46">
        <f t="shared" si="62"/>
        <v>0.2013888888888889</v>
      </c>
      <c r="JK32" s="47" t="str">
        <f t="shared" si="155"/>
        <v>non significant</v>
      </c>
      <c r="JL32" s="46"/>
      <c r="JM32" s="45" t="s">
        <v>230</v>
      </c>
      <c r="JN32" s="45" t="s">
        <v>236</v>
      </c>
      <c r="JO32" s="46">
        <v>-0.45644000000000001</v>
      </c>
      <c r="JP32" s="46">
        <v>0.64810000000000001</v>
      </c>
      <c r="JQ32" s="46">
        <v>29</v>
      </c>
      <c r="JR32" s="46">
        <f t="shared" si="64"/>
        <v>0.2013888888888889</v>
      </c>
      <c r="JS32" s="47" t="str">
        <f t="shared" si="156"/>
        <v>non significant</v>
      </c>
      <c r="JT32" s="46"/>
      <c r="JU32" s="45" t="s">
        <v>235</v>
      </c>
      <c r="JV32" s="45" t="s">
        <v>240</v>
      </c>
      <c r="JW32" s="46">
        <v>0.45644000000000001</v>
      </c>
      <c r="JX32" s="46">
        <v>0.64810000000000001</v>
      </c>
      <c r="JY32" s="46">
        <v>29</v>
      </c>
      <c r="JZ32" s="46">
        <f t="shared" si="65"/>
        <v>0.2013888888888889</v>
      </c>
      <c r="KA32" s="47" t="str">
        <f t="shared" si="157"/>
        <v>non significant</v>
      </c>
      <c r="KB32" s="46"/>
      <c r="KC32" s="45" t="s">
        <v>240</v>
      </c>
      <c r="KD32" s="45" t="s">
        <v>239</v>
      </c>
      <c r="KE32" s="46">
        <v>-0.40032000000000001</v>
      </c>
      <c r="KF32" s="46">
        <v>0.68889999999999996</v>
      </c>
      <c r="KG32" s="46">
        <v>29</v>
      </c>
      <c r="KH32" s="46">
        <f t="shared" si="67"/>
        <v>0.2013888888888889</v>
      </c>
      <c r="KI32" s="47" t="str">
        <f t="shared" si="158"/>
        <v>non significant</v>
      </c>
      <c r="KJ32" s="46"/>
      <c r="KK32" s="45" t="s">
        <v>239</v>
      </c>
      <c r="KL32" s="45" t="s">
        <v>232</v>
      </c>
      <c r="KM32" s="46">
        <v>0.72057669999999996</v>
      </c>
      <c r="KN32" s="46">
        <v>0.47120000000000001</v>
      </c>
      <c r="KO32" s="46">
        <v>29</v>
      </c>
      <c r="KP32" s="46">
        <f t="shared" si="69"/>
        <v>0.2013888888888889</v>
      </c>
      <c r="KQ32" s="47" t="str">
        <f t="shared" si="159"/>
        <v>non significant</v>
      </c>
      <c r="KR32" s="45"/>
      <c r="KS32" s="45" t="s">
        <v>231</v>
      </c>
      <c r="KT32" s="45" t="s">
        <v>235</v>
      </c>
      <c r="KU32" s="46">
        <v>-0.41778999999999999</v>
      </c>
      <c r="KV32" s="46">
        <v>0.67610000000000003</v>
      </c>
      <c r="KW32" s="46">
        <v>29</v>
      </c>
      <c r="KX32" s="46">
        <f t="shared" si="71"/>
        <v>0.2013888888888889</v>
      </c>
      <c r="KY32" s="47" t="str">
        <f t="shared" si="160"/>
        <v>non significant</v>
      </c>
      <c r="KZ32" s="45"/>
      <c r="LA32" s="45" t="s">
        <v>237</v>
      </c>
      <c r="LB32" s="45" t="s">
        <v>236</v>
      </c>
      <c r="LC32" s="46">
        <v>0.40032000000000001</v>
      </c>
      <c r="LD32" s="46">
        <v>0.68889999999999996</v>
      </c>
      <c r="LE32" s="46">
        <v>29</v>
      </c>
      <c r="LF32" s="46">
        <f t="shared" si="73"/>
        <v>0.2013888888888889</v>
      </c>
      <c r="LG32" s="47" t="str">
        <f t="shared" si="161"/>
        <v>non significant</v>
      </c>
      <c r="LH32" s="45"/>
      <c r="LI32" s="45" t="s">
        <v>230</v>
      </c>
      <c r="LJ32" s="45" t="s">
        <v>234</v>
      </c>
      <c r="LK32" s="46">
        <v>-0.45644000000000001</v>
      </c>
      <c r="LL32" s="46">
        <v>0.64810000000000001</v>
      </c>
      <c r="LM32" s="46">
        <v>29</v>
      </c>
      <c r="LN32" s="46">
        <f t="shared" si="75"/>
        <v>0.2013888888888889</v>
      </c>
      <c r="LO32" s="47" t="str">
        <f t="shared" si="162"/>
        <v>non significant</v>
      </c>
    </row>
    <row r="33" spans="1:327" ht="24">
      <c r="A33" s="45" t="s">
        <v>233</v>
      </c>
      <c r="B33" s="45" t="s">
        <v>236</v>
      </c>
      <c r="C33" s="46">
        <v>-0.45644000000000001</v>
      </c>
      <c r="D33" s="46">
        <v>0.64810000000000001</v>
      </c>
      <c r="E33" s="47">
        <v>30</v>
      </c>
      <c r="F33" s="46">
        <f t="shared" si="0"/>
        <v>0.20833333333333334</v>
      </c>
      <c r="G33" s="47" t="str">
        <f t="shared" si="131"/>
        <v>non significant</v>
      </c>
      <c r="H33" s="47"/>
      <c r="I33" s="45" t="s">
        <v>235</v>
      </c>
      <c r="J33" s="45" t="s">
        <v>233</v>
      </c>
      <c r="K33" s="46">
        <v>-0.208893</v>
      </c>
      <c r="L33" s="46">
        <v>0.83450000000000002</v>
      </c>
      <c r="M33" s="47">
        <v>30</v>
      </c>
      <c r="N33" s="46">
        <f t="shared" si="1"/>
        <v>0.20833333333333334</v>
      </c>
      <c r="O33" s="47" t="str">
        <f t="shared" si="2"/>
        <v>non significant</v>
      </c>
      <c r="P33" s="47"/>
      <c r="Q33" s="45" t="s">
        <v>240</v>
      </c>
      <c r="R33" s="45" t="s">
        <v>236</v>
      </c>
      <c r="S33" s="46">
        <v>0.40032040000000002</v>
      </c>
      <c r="T33" s="46">
        <v>0.68889999999999996</v>
      </c>
      <c r="U33" s="47">
        <v>30</v>
      </c>
      <c r="V33" s="46">
        <f t="shared" si="3"/>
        <v>0.20833333333333334</v>
      </c>
      <c r="W33" s="47" t="str">
        <f t="shared" si="4"/>
        <v>non significant</v>
      </c>
      <c r="X33" s="46"/>
      <c r="Y33" s="45" t="s">
        <v>230</v>
      </c>
      <c r="Z33" s="45" t="s">
        <v>234</v>
      </c>
      <c r="AA33" s="46">
        <v>-0.27385999999999999</v>
      </c>
      <c r="AB33" s="46">
        <v>0.78420000000000001</v>
      </c>
      <c r="AC33" s="47">
        <v>30</v>
      </c>
      <c r="AD33" s="46">
        <f t="shared" si="5"/>
        <v>0.20833333333333334</v>
      </c>
      <c r="AE33" s="47" t="str">
        <f t="shared" si="6"/>
        <v>non significant</v>
      </c>
      <c r="AF33" s="47"/>
      <c r="AG33" s="45" t="s">
        <v>237</v>
      </c>
      <c r="AH33" s="45" t="s">
        <v>236</v>
      </c>
      <c r="AI33" s="46">
        <v>-0.24018999999999999</v>
      </c>
      <c r="AJ33" s="46">
        <v>0.81020000000000003</v>
      </c>
      <c r="AK33" s="47">
        <v>30</v>
      </c>
      <c r="AL33" s="46">
        <f t="shared" si="7"/>
        <v>0.20833333333333334</v>
      </c>
      <c r="AM33" s="47" t="str">
        <f t="shared" si="8"/>
        <v>non significant</v>
      </c>
      <c r="AN33" s="46"/>
      <c r="AO33" s="45" t="s">
        <v>238</v>
      </c>
      <c r="AP33" s="45" t="s">
        <v>240</v>
      </c>
      <c r="AQ33" s="46">
        <v>-0.24018999999999999</v>
      </c>
      <c r="AR33" s="46">
        <v>0.81020000000000003</v>
      </c>
      <c r="AS33" s="47">
        <v>30</v>
      </c>
      <c r="AT33" s="46">
        <f t="shared" si="9"/>
        <v>0.20833333333333334</v>
      </c>
      <c r="AU33" s="47" t="str">
        <f t="shared" si="10"/>
        <v>non significant</v>
      </c>
      <c r="AV33" s="46"/>
      <c r="AW33" s="45" t="s">
        <v>231</v>
      </c>
      <c r="AX33" s="45" t="s">
        <v>241</v>
      </c>
      <c r="AY33" s="46">
        <v>-0.45644000000000001</v>
      </c>
      <c r="AZ33" s="46">
        <v>0.64810000000000001</v>
      </c>
      <c r="BA33" s="47">
        <v>30</v>
      </c>
      <c r="BB33" s="46">
        <f t="shared" si="11"/>
        <v>0.20833333333333334</v>
      </c>
      <c r="BC33" s="47" t="str">
        <f t="shared" si="12"/>
        <v>non significant</v>
      </c>
      <c r="BD33" s="46"/>
      <c r="BE33" s="45" t="s">
        <v>231</v>
      </c>
      <c r="BF33" s="45" t="s">
        <v>238</v>
      </c>
      <c r="BG33" s="46">
        <v>-0.27385999999999999</v>
      </c>
      <c r="BH33" s="46">
        <v>0.78420000000000001</v>
      </c>
      <c r="BI33" s="47">
        <v>30</v>
      </c>
      <c r="BJ33" s="46">
        <f t="shared" si="13"/>
        <v>0.20833333333333334</v>
      </c>
      <c r="BK33" s="47" t="str">
        <f t="shared" si="14"/>
        <v>non significant</v>
      </c>
      <c r="BL33" s="46"/>
      <c r="BM33" s="45" t="s">
        <v>237</v>
      </c>
      <c r="BN33" s="45" t="s">
        <v>233</v>
      </c>
      <c r="BO33" s="46">
        <v>0.27385999999999999</v>
      </c>
      <c r="BP33" s="46">
        <v>0.78420000000000001</v>
      </c>
      <c r="BQ33" s="47">
        <v>30</v>
      </c>
      <c r="BR33" s="46">
        <f t="shared" si="15"/>
        <v>0.20833333333333334</v>
      </c>
      <c r="BS33" s="47" t="str">
        <f t="shared" si="16"/>
        <v>non significant</v>
      </c>
      <c r="BT33" s="46"/>
      <c r="BU33" s="45" t="s">
        <v>233</v>
      </c>
      <c r="BV33" s="45" t="s">
        <v>234</v>
      </c>
      <c r="BW33" s="46">
        <v>0</v>
      </c>
      <c r="BX33" s="46">
        <v>1</v>
      </c>
      <c r="BY33" s="47">
        <v>30</v>
      </c>
      <c r="BZ33" s="46">
        <f t="shared" si="17"/>
        <v>0.20833333333333334</v>
      </c>
      <c r="CA33" s="47" t="str">
        <f t="shared" si="18"/>
        <v>non significant</v>
      </c>
      <c r="CB33" s="47"/>
      <c r="CC33" s="45" t="s">
        <v>236</v>
      </c>
      <c r="CD33" s="45" t="s">
        <v>232</v>
      </c>
      <c r="CE33" s="46">
        <v>0.40032000000000001</v>
      </c>
      <c r="CF33" s="46">
        <v>0.68889999999999996</v>
      </c>
      <c r="CG33" s="47">
        <v>30</v>
      </c>
      <c r="CH33" s="46">
        <f t="shared" si="19"/>
        <v>0.20833333333333334</v>
      </c>
      <c r="CI33" s="47" t="str">
        <f t="shared" si="132"/>
        <v>non significant</v>
      </c>
      <c r="CJ33" s="46"/>
      <c r="CK33" s="45" t="s">
        <v>230</v>
      </c>
      <c r="CL33" s="45" t="s">
        <v>234</v>
      </c>
      <c r="CM33" s="46">
        <v>9.1289999999999996E-2</v>
      </c>
      <c r="CN33" s="46">
        <v>0.92730000000000001</v>
      </c>
      <c r="CO33" s="47">
        <v>30</v>
      </c>
      <c r="CP33" s="46">
        <f t="shared" si="21"/>
        <v>0.20833333333333334</v>
      </c>
      <c r="CQ33" s="47" t="str">
        <f t="shared" si="133"/>
        <v>non significant</v>
      </c>
      <c r="CR33" s="46"/>
      <c r="CS33" s="45" t="s">
        <v>237</v>
      </c>
      <c r="CT33" s="45" t="s">
        <v>233</v>
      </c>
      <c r="CU33" s="46">
        <v>9.1286999999999993E-2</v>
      </c>
      <c r="CV33" s="46">
        <v>0.92730000000000001</v>
      </c>
      <c r="CW33" s="47">
        <v>30</v>
      </c>
      <c r="CX33" s="46">
        <f t="shared" si="23"/>
        <v>0.20833333333333334</v>
      </c>
      <c r="CY33" s="47" t="str">
        <f t="shared" si="134"/>
        <v>non significant</v>
      </c>
      <c r="CZ33" s="46"/>
      <c r="DA33" s="45" t="s">
        <v>235</v>
      </c>
      <c r="DB33" s="45" t="s">
        <v>240</v>
      </c>
      <c r="DC33" s="46">
        <v>-0.27385999999999999</v>
      </c>
      <c r="DD33" s="46">
        <v>0.78420000000000001</v>
      </c>
      <c r="DE33" s="47">
        <v>30</v>
      </c>
      <c r="DF33" s="46">
        <f t="shared" si="25"/>
        <v>0.20833333333333334</v>
      </c>
      <c r="DG33" s="47" t="str">
        <f t="shared" si="135"/>
        <v>non significant</v>
      </c>
      <c r="DH33" s="46"/>
      <c r="DI33" s="45" t="s">
        <v>239</v>
      </c>
      <c r="DJ33" s="45" t="s">
        <v>232</v>
      </c>
      <c r="DK33" s="46">
        <v>0.56044850000000002</v>
      </c>
      <c r="DL33" s="46">
        <v>0.57520000000000004</v>
      </c>
      <c r="DM33" s="47">
        <v>30</v>
      </c>
      <c r="DN33" s="46">
        <f t="shared" si="26"/>
        <v>0.20833333333333334</v>
      </c>
      <c r="DO33" s="47" t="str">
        <f t="shared" si="136"/>
        <v>non significant</v>
      </c>
      <c r="DP33" s="46"/>
      <c r="DQ33" s="45" t="s">
        <v>238</v>
      </c>
      <c r="DR33" s="45" t="s">
        <v>239</v>
      </c>
      <c r="DS33" s="46">
        <v>-0.24018999999999999</v>
      </c>
      <c r="DT33" s="46">
        <v>0.81020000000000003</v>
      </c>
      <c r="DU33" s="47">
        <v>30</v>
      </c>
      <c r="DV33" s="46">
        <f t="shared" si="27"/>
        <v>0.20833333333333334</v>
      </c>
      <c r="DW33" s="47" t="str">
        <f t="shared" si="137"/>
        <v>non significant</v>
      </c>
      <c r="DX33" s="46"/>
      <c r="DY33" s="45" t="s">
        <v>237</v>
      </c>
      <c r="DZ33" s="45" t="s">
        <v>233</v>
      </c>
      <c r="EA33" s="46">
        <v>9.1289999999999996E-2</v>
      </c>
      <c r="EB33" s="46">
        <v>0.92730000000000001</v>
      </c>
      <c r="EC33" s="47">
        <v>30</v>
      </c>
      <c r="ED33" s="46">
        <f t="shared" si="29"/>
        <v>0.20833333333333334</v>
      </c>
      <c r="EE33" s="47" t="str">
        <f t="shared" si="138"/>
        <v>non significant</v>
      </c>
      <c r="EF33" s="46"/>
      <c r="EG33" s="45" t="s">
        <v>230</v>
      </c>
      <c r="EH33" s="45" t="s">
        <v>237</v>
      </c>
      <c r="EI33" s="46">
        <v>0.45644000000000001</v>
      </c>
      <c r="EJ33" s="46">
        <v>0.64810000000000001</v>
      </c>
      <c r="EK33" s="47">
        <v>30</v>
      </c>
      <c r="EL33" s="46">
        <f t="shared" si="31"/>
        <v>0.20833333333333334</v>
      </c>
      <c r="EM33" s="47" t="str">
        <f t="shared" si="139"/>
        <v>non significant</v>
      </c>
      <c r="EN33" s="46"/>
      <c r="EO33" s="45" t="s">
        <v>233</v>
      </c>
      <c r="EP33" s="45" t="s">
        <v>236</v>
      </c>
      <c r="EQ33" s="46">
        <v>-0.27385999999999999</v>
      </c>
      <c r="ER33" s="46">
        <v>0.78420000000000001</v>
      </c>
      <c r="ES33" s="47">
        <v>30</v>
      </c>
      <c r="ET33" s="46">
        <f t="shared" si="33"/>
        <v>0.20833333333333334</v>
      </c>
      <c r="EU33" s="47" t="str">
        <f t="shared" si="140"/>
        <v>non significant</v>
      </c>
      <c r="EV33" s="46"/>
      <c r="EW33" s="45" t="s">
        <v>233</v>
      </c>
      <c r="EX33" s="45" t="s">
        <v>232</v>
      </c>
      <c r="EY33" s="46">
        <v>0.45644000000000001</v>
      </c>
      <c r="EZ33" s="46">
        <v>0.64810000000000001</v>
      </c>
      <c r="FA33" s="47">
        <v>30</v>
      </c>
      <c r="FB33" s="46">
        <f t="shared" si="35"/>
        <v>0.20833333333333334</v>
      </c>
      <c r="FC33" s="47" t="str">
        <f t="shared" si="141"/>
        <v>non significant</v>
      </c>
      <c r="FD33" s="46"/>
      <c r="FE33" s="45" t="s">
        <v>230</v>
      </c>
      <c r="FF33" s="45" t="s">
        <v>236</v>
      </c>
      <c r="FG33" s="46">
        <v>9.1499999999999998E-2</v>
      </c>
      <c r="FH33" s="46">
        <v>0.92710000000000004</v>
      </c>
      <c r="FI33" s="47">
        <v>30</v>
      </c>
      <c r="FJ33" s="46">
        <f t="shared" si="37"/>
        <v>0.20833333333333334</v>
      </c>
      <c r="FK33" s="47" t="str">
        <f t="shared" si="142"/>
        <v>non significant</v>
      </c>
      <c r="FL33" s="46"/>
      <c r="FM33" s="45" t="s">
        <v>235</v>
      </c>
      <c r="FN33" s="45" t="s">
        <v>239</v>
      </c>
      <c r="FO33" s="46">
        <v>0.27385999999999999</v>
      </c>
      <c r="FP33" s="46">
        <v>0.78420000000000001</v>
      </c>
      <c r="FQ33" s="47">
        <v>30</v>
      </c>
      <c r="FR33" s="46">
        <f t="shared" si="39"/>
        <v>0.20833333333333334</v>
      </c>
      <c r="FS33" s="47" t="str">
        <f t="shared" si="143"/>
        <v>non significant</v>
      </c>
      <c r="FT33" s="46"/>
      <c r="FU33" s="45" t="s">
        <v>231</v>
      </c>
      <c r="FV33" s="45" t="s">
        <v>239</v>
      </c>
      <c r="FW33" s="46">
        <v>-0.27385999999999999</v>
      </c>
      <c r="FX33" s="46">
        <v>0.78420000000000001</v>
      </c>
      <c r="FY33" s="47">
        <v>30</v>
      </c>
      <c r="FZ33" s="46">
        <f t="shared" si="41"/>
        <v>0.20833333333333334</v>
      </c>
      <c r="GA33" s="47" t="str">
        <f t="shared" si="144"/>
        <v>non significant</v>
      </c>
      <c r="GB33" s="46"/>
      <c r="GC33" s="45" t="s">
        <v>230</v>
      </c>
      <c r="GD33" s="45" t="s">
        <v>237</v>
      </c>
      <c r="GE33" s="46">
        <v>0.27385999999999999</v>
      </c>
      <c r="GF33" s="46">
        <v>0.78420000000000001</v>
      </c>
      <c r="GG33" s="47">
        <v>30</v>
      </c>
      <c r="GH33" s="46">
        <f t="shared" si="43"/>
        <v>0.20833333333333334</v>
      </c>
      <c r="GI33" s="47" t="str">
        <f t="shared" si="145"/>
        <v>non significant</v>
      </c>
      <c r="GJ33" s="46"/>
      <c r="GK33" s="45" t="s">
        <v>231</v>
      </c>
      <c r="GL33" s="45" t="s">
        <v>238</v>
      </c>
      <c r="GM33" s="46">
        <v>-0.27385999999999999</v>
      </c>
      <c r="GN33" s="46">
        <v>0.78420000000000001</v>
      </c>
      <c r="GO33" s="47">
        <v>30</v>
      </c>
      <c r="GP33" s="46">
        <f t="shared" si="45"/>
        <v>0.20833333333333334</v>
      </c>
      <c r="GQ33" s="47" t="str">
        <f t="shared" si="146"/>
        <v>non significant</v>
      </c>
      <c r="GR33" s="46"/>
      <c r="GS33" s="45" t="s">
        <v>237</v>
      </c>
      <c r="GT33" s="45" t="s">
        <v>233</v>
      </c>
      <c r="GU33" s="46">
        <v>-9.1289999999999996E-2</v>
      </c>
      <c r="GV33" s="46">
        <v>0.92730000000000001</v>
      </c>
      <c r="GW33" s="47">
        <v>30</v>
      </c>
      <c r="GX33" s="46">
        <f t="shared" si="46"/>
        <v>0.20833333333333334</v>
      </c>
      <c r="GY33" s="47" t="str">
        <f t="shared" si="147"/>
        <v>non significant</v>
      </c>
      <c r="GZ33" s="46"/>
      <c r="HA33" s="45" t="s">
        <v>235</v>
      </c>
      <c r="HB33" s="45" t="s">
        <v>239</v>
      </c>
      <c r="HC33" s="46">
        <v>-9.1289999999999996E-2</v>
      </c>
      <c r="HD33" s="46">
        <v>0.92730000000000001</v>
      </c>
      <c r="HE33" s="47">
        <v>30</v>
      </c>
      <c r="HF33" s="46">
        <f t="shared" si="48"/>
        <v>0.20833333333333334</v>
      </c>
      <c r="HG33" s="47" t="str">
        <f t="shared" si="148"/>
        <v>non significant</v>
      </c>
      <c r="HH33" s="46"/>
      <c r="HI33" s="45" t="s">
        <v>238</v>
      </c>
      <c r="HJ33" s="45" t="s">
        <v>240</v>
      </c>
      <c r="HK33" s="46">
        <v>-0.24018999999999999</v>
      </c>
      <c r="HL33" s="46">
        <v>0.81020000000000003</v>
      </c>
      <c r="HM33" s="47">
        <v>30</v>
      </c>
      <c r="HN33" s="46">
        <f t="shared" si="50"/>
        <v>0.20833333333333334</v>
      </c>
      <c r="HO33" s="47" t="str">
        <f t="shared" si="149"/>
        <v>non significant</v>
      </c>
      <c r="HP33" s="46"/>
      <c r="HQ33" s="45" t="s">
        <v>234</v>
      </c>
      <c r="HR33" s="45" t="s">
        <v>232</v>
      </c>
      <c r="HS33" s="46">
        <v>0.40032000000000001</v>
      </c>
      <c r="HT33" s="46">
        <v>0.68889999999999996</v>
      </c>
      <c r="HU33" s="47">
        <v>30</v>
      </c>
      <c r="HV33" s="46">
        <f t="shared" si="52"/>
        <v>0.20833333333333334</v>
      </c>
      <c r="HW33" s="47" t="str">
        <f t="shared" si="150"/>
        <v>non significant</v>
      </c>
      <c r="HX33" s="46"/>
      <c r="HY33" s="45" t="s">
        <v>241</v>
      </c>
      <c r="HZ33" s="45" t="s">
        <v>240</v>
      </c>
      <c r="IA33" s="46">
        <v>-0.40032000000000001</v>
      </c>
      <c r="IB33" s="46">
        <v>0.68889999999999996</v>
      </c>
      <c r="IC33" s="47">
        <v>30</v>
      </c>
      <c r="ID33" s="46">
        <f t="shared" si="54"/>
        <v>0.20833333333333334</v>
      </c>
      <c r="IE33" s="47" t="str">
        <f t="shared" si="151"/>
        <v>non significant</v>
      </c>
      <c r="IF33" s="46"/>
      <c r="IG33" s="45" t="s">
        <v>234</v>
      </c>
      <c r="IH33" s="45" t="s">
        <v>232</v>
      </c>
      <c r="II33" s="46">
        <v>0.40032000000000001</v>
      </c>
      <c r="IJ33" s="46">
        <v>0.68889999999999996</v>
      </c>
      <c r="IK33" s="47">
        <v>30</v>
      </c>
      <c r="IL33" s="46">
        <f t="shared" si="56"/>
        <v>0.20833333333333334</v>
      </c>
      <c r="IM33" s="47" t="str">
        <f t="shared" si="152"/>
        <v>non significant</v>
      </c>
      <c r="IN33" s="46"/>
      <c r="IO33" s="45" t="s">
        <v>237</v>
      </c>
      <c r="IP33" s="45" t="s">
        <v>236</v>
      </c>
      <c r="IQ33" s="46">
        <v>-8.0060000000000006E-2</v>
      </c>
      <c r="IR33" s="46">
        <v>0.93620000000000003</v>
      </c>
      <c r="IS33" s="47">
        <v>30</v>
      </c>
      <c r="IT33" s="46">
        <f t="shared" si="58"/>
        <v>0.20833333333333334</v>
      </c>
      <c r="IU33" s="47" t="str">
        <f t="shared" si="153"/>
        <v>non significant</v>
      </c>
      <c r="IV33" s="46"/>
      <c r="IW33" s="45" t="s">
        <v>231</v>
      </c>
      <c r="IX33" s="45" t="s">
        <v>239</v>
      </c>
      <c r="IY33" s="46">
        <v>0.27385999999999999</v>
      </c>
      <c r="IZ33" s="46">
        <v>0.78420000000000001</v>
      </c>
      <c r="JA33" s="47">
        <v>30</v>
      </c>
      <c r="JB33" s="46">
        <f t="shared" si="60"/>
        <v>0.20833333333333334</v>
      </c>
      <c r="JC33" s="47" t="str">
        <f t="shared" si="154"/>
        <v>non significant</v>
      </c>
      <c r="JD33" s="46"/>
      <c r="JE33" s="45" t="s">
        <v>231</v>
      </c>
      <c r="JF33" s="45" t="s">
        <v>238</v>
      </c>
      <c r="JG33" s="46">
        <v>-0.27385999999999999</v>
      </c>
      <c r="JH33" s="46">
        <v>0.78420000000000001</v>
      </c>
      <c r="JI33" s="47">
        <v>30</v>
      </c>
      <c r="JJ33" s="46">
        <f t="shared" si="62"/>
        <v>0.20833333333333334</v>
      </c>
      <c r="JK33" s="47" t="str">
        <f t="shared" si="155"/>
        <v>non significant</v>
      </c>
      <c r="JL33" s="46"/>
      <c r="JM33" s="45" t="s">
        <v>231</v>
      </c>
      <c r="JN33" s="45" t="s">
        <v>238</v>
      </c>
      <c r="JO33" s="46">
        <v>0.27385999999999999</v>
      </c>
      <c r="JP33" s="46">
        <v>0.78420000000000001</v>
      </c>
      <c r="JQ33" s="47">
        <v>30</v>
      </c>
      <c r="JR33" s="46">
        <f t="shared" si="64"/>
        <v>0.20833333333333334</v>
      </c>
      <c r="JS33" s="47" t="str">
        <f t="shared" si="156"/>
        <v>non significant</v>
      </c>
      <c r="JT33" s="46"/>
      <c r="JU33" s="45" t="s">
        <v>230</v>
      </c>
      <c r="JV33" s="45" t="s">
        <v>233</v>
      </c>
      <c r="JW33" s="46">
        <v>-0.41778999999999999</v>
      </c>
      <c r="JX33" s="46">
        <v>0.67610000000000003</v>
      </c>
      <c r="JY33" s="47">
        <v>30</v>
      </c>
      <c r="JZ33" s="46">
        <f t="shared" si="65"/>
        <v>0.20833333333333334</v>
      </c>
      <c r="KA33" s="47" t="str">
        <f t="shared" si="157"/>
        <v>non significant</v>
      </c>
      <c r="KB33" s="46"/>
      <c r="KC33" s="45" t="s">
        <v>231</v>
      </c>
      <c r="KD33" s="45" t="s">
        <v>240</v>
      </c>
      <c r="KE33" s="46">
        <v>-0.27385999999999999</v>
      </c>
      <c r="KF33" s="46">
        <v>0.78420000000000001</v>
      </c>
      <c r="KG33" s="47">
        <v>30</v>
      </c>
      <c r="KH33" s="46">
        <f t="shared" si="67"/>
        <v>0.20833333333333334</v>
      </c>
      <c r="KI33" s="47" t="str">
        <f t="shared" si="158"/>
        <v>non significant</v>
      </c>
      <c r="KJ33" s="46"/>
      <c r="KK33" s="45" t="s">
        <v>241</v>
      </c>
      <c r="KL33" s="45" t="s">
        <v>235</v>
      </c>
      <c r="KM33" s="46">
        <v>0.63900999999999997</v>
      </c>
      <c r="KN33" s="46">
        <v>0.52280000000000004</v>
      </c>
      <c r="KO33" s="47">
        <v>30</v>
      </c>
      <c r="KP33" s="46">
        <f t="shared" si="69"/>
        <v>0.20833333333333334</v>
      </c>
      <c r="KQ33" s="47" t="str">
        <f t="shared" si="159"/>
        <v>non significant</v>
      </c>
      <c r="KR33" s="45"/>
      <c r="KS33" s="45" t="s">
        <v>235</v>
      </c>
      <c r="KT33" s="45" t="s">
        <v>233</v>
      </c>
      <c r="KU33" s="46">
        <v>-0.41778599999999999</v>
      </c>
      <c r="KV33" s="46">
        <v>0.67610000000000003</v>
      </c>
      <c r="KW33" s="47">
        <v>30</v>
      </c>
      <c r="KX33" s="46">
        <f t="shared" si="71"/>
        <v>0.20833333333333334</v>
      </c>
      <c r="KY33" s="47" t="str">
        <f t="shared" si="160"/>
        <v>non significant</v>
      </c>
      <c r="KZ33" s="45"/>
      <c r="LA33" s="45" t="s">
        <v>241</v>
      </c>
      <c r="LB33" s="45" t="s">
        <v>239</v>
      </c>
      <c r="LC33" s="46">
        <v>-0.24018999999999999</v>
      </c>
      <c r="LD33" s="46">
        <v>0.81020000000000003</v>
      </c>
      <c r="LE33" s="47">
        <v>30</v>
      </c>
      <c r="LF33" s="46">
        <f t="shared" si="73"/>
        <v>0.20833333333333334</v>
      </c>
      <c r="LG33" s="47" t="str">
        <f t="shared" si="161"/>
        <v>non significant</v>
      </c>
      <c r="LH33" s="45"/>
      <c r="LI33" s="45" t="s">
        <v>241</v>
      </c>
      <c r="LJ33" s="45" t="s">
        <v>240</v>
      </c>
      <c r="LK33" s="46">
        <v>-0.40032000000000001</v>
      </c>
      <c r="LL33" s="46">
        <v>0.68889999999999996</v>
      </c>
      <c r="LM33" s="47">
        <v>30</v>
      </c>
      <c r="LN33" s="46">
        <f t="shared" si="75"/>
        <v>0.20833333333333334</v>
      </c>
      <c r="LO33" s="47" t="str">
        <f t="shared" si="162"/>
        <v>non significant</v>
      </c>
    </row>
    <row r="34" spans="1:327" ht="24">
      <c r="A34" s="45" t="s">
        <v>234</v>
      </c>
      <c r="B34" s="45" t="s">
        <v>232</v>
      </c>
      <c r="C34" s="46">
        <v>0.40032000000000001</v>
      </c>
      <c r="D34" s="46">
        <v>0.68889999999999996</v>
      </c>
      <c r="E34" s="46">
        <v>31</v>
      </c>
      <c r="F34" s="46">
        <f t="shared" si="0"/>
        <v>0.21527777777777779</v>
      </c>
      <c r="G34" s="47" t="str">
        <f t="shared" si="131"/>
        <v>non significant</v>
      </c>
      <c r="H34" s="47"/>
      <c r="I34" s="45" t="s">
        <v>238</v>
      </c>
      <c r="J34" s="45" t="s">
        <v>239</v>
      </c>
      <c r="K34" s="46">
        <v>-8.0060000000000006E-2</v>
      </c>
      <c r="L34" s="46">
        <v>0.93620000000000003</v>
      </c>
      <c r="M34" s="46">
        <v>31</v>
      </c>
      <c r="N34" s="46">
        <f t="shared" si="1"/>
        <v>0.21527777777777779</v>
      </c>
      <c r="O34" s="47" t="str">
        <f t="shared" si="2"/>
        <v>non significant</v>
      </c>
      <c r="P34" s="47"/>
      <c r="Q34" s="45" t="s">
        <v>239</v>
      </c>
      <c r="R34" s="45" t="s">
        <v>232</v>
      </c>
      <c r="S34" s="46">
        <v>-0.40032000000000001</v>
      </c>
      <c r="T34" s="46">
        <v>0.68889999999999996</v>
      </c>
      <c r="U34" s="46">
        <v>31</v>
      </c>
      <c r="V34" s="46">
        <f t="shared" si="3"/>
        <v>0.21527777777777779</v>
      </c>
      <c r="W34" s="47" t="str">
        <f t="shared" si="4"/>
        <v>non significant</v>
      </c>
      <c r="X34" s="46"/>
      <c r="Y34" s="45" t="s">
        <v>235</v>
      </c>
      <c r="Z34" s="45" t="s">
        <v>233</v>
      </c>
      <c r="AA34" s="46">
        <v>0.2088932</v>
      </c>
      <c r="AB34" s="46">
        <v>0.83450000000000002</v>
      </c>
      <c r="AC34" s="46">
        <v>31</v>
      </c>
      <c r="AD34" s="46">
        <f t="shared" si="5"/>
        <v>0.21527777777777779</v>
      </c>
      <c r="AE34" s="47" t="str">
        <f t="shared" si="6"/>
        <v>non significant</v>
      </c>
      <c r="AF34" s="47"/>
      <c r="AG34" s="45" t="s">
        <v>231</v>
      </c>
      <c r="AH34" s="45" t="s">
        <v>239</v>
      </c>
      <c r="AI34" s="46">
        <v>9.1289999999999996E-2</v>
      </c>
      <c r="AJ34" s="46">
        <v>0.92730000000000001</v>
      </c>
      <c r="AK34" s="46">
        <v>31</v>
      </c>
      <c r="AL34" s="46">
        <f t="shared" si="7"/>
        <v>0.21527777777777779</v>
      </c>
      <c r="AM34" s="47" t="str">
        <f t="shared" si="8"/>
        <v>non significant</v>
      </c>
      <c r="AN34" s="47"/>
      <c r="AO34" s="45" t="s">
        <v>237</v>
      </c>
      <c r="AP34" s="45" t="s">
        <v>236</v>
      </c>
      <c r="AQ34" s="46">
        <v>-0.24018999999999999</v>
      </c>
      <c r="AR34" s="46">
        <v>0.81020000000000003</v>
      </c>
      <c r="AS34" s="46">
        <v>31</v>
      </c>
      <c r="AT34" s="46">
        <f t="shared" si="9"/>
        <v>0.21527777777777779</v>
      </c>
      <c r="AU34" s="47" t="str">
        <f t="shared" si="10"/>
        <v>non significant</v>
      </c>
      <c r="AV34" s="46"/>
      <c r="AW34" s="45" t="s">
        <v>230</v>
      </c>
      <c r="AX34" s="45" t="s">
        <v>237</v>
      </c>
      <c r="AY34" s="46">
        <v>0.45644000000000001</v>
      </c>
      <c r="AZ34" s="46">
        <v>0.64810000000000001</v>
      </c>
      <c r="BA34" s="46">
        <v>31</v>
      </c>
      <c r="BB34" s="46">
        <f t="shared" si="11"/>
        <v>0.21527777777777779</v>
      </c>
      <c r="BC34" s="47" t="str">
        <f t="shared" si="12"/>
        <v>non significant</v>
      </c>
      <c r="BD34" s="46"/>
      <c r="BE34" s="45" t="s">
        <v>231</v>
      </c>
      <c r="BF34" s="45" t="s">
        <v>241</v>
      </c>
      <c r="BG34" s="46">
        <v>0.27385999999999999</v>
      </c>
      <c r="BH34" s="46">
        <v>0.78420000000000001</v>
      </c>
      <c r="BI34" s="46">
        <v>31</v>
      </c>
      <c r="BJ34" s="46">
        <f t="shared" si="13"/>
        <v>0.21527777777777779</v>
      </c>
      <c r="BK34" s="47" t="str">
        <f t="shared" si="14"/>
        <v>non significant</v>
      </c>
      <c r="BL34" s="46"/>
      <c r="BM34" s="45" t="s">
        <v>233</v>
      </c>
      <c r="BN34" s="45" t="s">
        <v>236</v>
      </c>
      <c r="BO34" s="46">
        <v>-0.27385999999999999</v>
      </c>
      <c r="BP34" s="46">
        <v>0.78420000000000001</v>
      </c>
      <c r="BQ34" s="46">
        <v>31</v>
      </c>
      <c r="BR34" s="46">
        <f t="shared" si="15"/>
        <v>0.21527777777777779</v>
      </c>
      <c r="BS34" s="47" t="str">
        <f t="shared" si="16"/>
        <v>non significant</v>
      </c>
      <c r="BT34" s="46"/>
      <c r="BU34" s="45" t="s">
        <v>235</v>
      </c>
      <c r="BV34" s="45" t="s">
        <v>233</v>
      </c>
      <c r="BW34" s="46">
        <v>0</v>
      </c>
      <c r="BX34" s="46">
        <v>1</v>
      </c>
      <c r="BY34" s="46">
        <v>31</v>
      </c>
      <c r="BZ34" s="46">
        <f t="shared" si="17"/>
        <v>0.21527777777777779</v>
      </c>
      <c r="CA34" s="47" t="str">
        <f t="shared" si="18"/>
        <v>non significant</v>
      </c>
      <c r="CB34" s="47"/>
      <c r="CC34" s="45" t="s">
        <v>233</v>
      </c>
      <c r="CD34" s="45" t="s">
        <v>236</v>
      </c>
      <c r="CE34" s="46">
        <v>0.27385999999999999</v>
      </c>
      <c r="CF34" s="46">
        <v>0.78420000000000001</v>
      </c>
      <c r="CG34" s="46">
        <v>31</v>
      </c>
      <c r="CH34" s="46">
        <f t="shared" si="19"/>
        <v>0.21527777777777779</v>
      </c>
      <c r="CI34" s="47" t="str">
        <f t="shared" si="132"/>
        <v>non significant</v>
      </c>
      <c r="CJ34" s="46"/>
      <c r="CK34" s="45" t="s">
        <v>237</v>
      </c>
      <c r="CL34" s="45" t="s">
        <v>233</v>
      </c>
      <c r="CM34" s="46">
        <v>-9.1289999999999996E-2</v>
      </c>
      <c r="CN34" s="46">
        <v>0.92730000000000001</v>
      </c>
      <c r="CO34" s="46">
        <v>31</v>
      </c>
      <c r="CP34" s="46">
        <f t="shared" si="21"/>
        <v>0.21527777777777779</v>
      </c>
      <c r="CQ34" s="47" t="str">
        <f t="shared" si="133"/>
        <v>non significant</v>
      </c>
      <c r="CR34" s="48"/>
      <c r="CS34" s="45" t="s">
        <v>233</v>
      </c>
      <c r="CT34" s="45" t="s">
        <v>232</v>
      </c>
      <c r="CU34" s="46">
        <v>9.1286999999999993E-2</v>
      </c>
      <c r="CV34" s="46">
        <v>0.92730000000000001</v>
      </c>
      <c r="CW34" s="46">
        <v>31</v>
      </c>
      <c r="CX34" s="46">
        <f t="shared" si="23"/>
        <v>0.21527777777777779</v>
      </c>
      <c r="CY34" s="47" t="str">
        <f t="shared" si="134"/>
        <v>non significant</v>
      </c>
      <c r="CZ34" s="46"/>
      <c r="DA34" s="45" t="s">
        <v>231</v>
      </c>
      <c r="DB34" s="45" t="s">
        <v>238</v>
      </c>
      <c r="DC34" s="46">
        <v>-9.1289999999999996E-2</v>
      </c>
      <c r="DD34" s="46">
        <v>0.92730000000000001</v>
      </c>
      <c r="DE34" s="46">
        <v>31</v>
      </c>
      <c r="DF34" s="46">
        <f t="shared" si="25"/>
        <v>0.21527777777777779</v>
      </c>
      <c r="DG34" s="47" t="str">
        <f t="shared" si="135"/>
        <v>non significant</v>
      </c>
      <c r="DH34" s="47"/>
      <c r="DI34" s="45" t="s">
        <v>241</v>
      </c>
      <c r="DJ34" s="45" t="s">
        <v>235</v>
      </c>
      <c r="DK34" s="46">
        <v>0.27385999999999999</v>
      </c>
      <c r="DL34" s="46">
        <v>0.78420000000000001</v>
      </c>
      <c r="DM34" s="46">
        <v>31</v>
      </c>
      <c r="DN34" s="46">
        <f t="shared" si="26"/>
        <v>0.21527777777777779</v>
      </c>
      <c r="DO34" s="47" t="str">
        <f t="shared" si="136"/>
        <v>non significant</v>
      </c>
      <c r="DP34" s="47"/>
      <c r="DQ34" s="45" t="s">
        <v>237</v>
      </c>
      <c r="DR34" s="45" t="s">
        <v>234</v>
      </c>
      <c r="DS34" s="46">
        <v>0.24018999999999999</v>
      </c>
      <c r="DT34" s="46">
        <v>0.81020000000000003</v>
      </c>
      <c r="DU34" s="46">
        <v>31</v>
      </c>
      <c r="DV34" s="46">
        <f t="shared" si="27"/>
        <v>0.21527777777777779</v>
      </c>
      <c r="DW34" s="47" t="str">
        <f t="shared" si="137"/>
        <v>non significant</v>
      </c>
      <c r="DX34" s="46"/>
      <c r="DY34" s="45" t="s">
        <v>237</v>
      </c>
      <c r="DZ34" s="45" t="s">
        <v>236</v>
      </c>
      <c r="EA34" s="46">
        <v>8.0060000000000006E-2</v>
      </c>
      <c r="EB34" s="46">
        <v>0.93620000000000003</v>
      </c>
      <c r="EC34" s="46">
        <v>31</v>
      </c>
      <c r="ED34" s="46">
        <f t="shared" si="29"/>
        <v>0.21527777777777779</v>
      </c>
      <c r="EE34" s="47" t="str">
        <f t="shared" si="138"/>
        <v>non significant</v>
      </c>
      <c r="EF34" s="46"/>
      <c r="EG34" s="45" t="s">
        <v>237</v>
      </c>
      <c r="EH34" s="45" t="s">
        <v>236</v>
      </c>
      <c r="EI34" s="46">
        <v>0.40032000000000001</v>
      </c>
      <c r="EJ34" s="46">
        <v>0.68889999999999996</v>
      </c>
      <c r="EK34" s="46">
        <v>31</v>
      </c>
      <c r="EL34" s="46">
        <f t="shared" si="31"/>
        <v>0.21527777777777779</v>
      </c>
      <c r="EM34" s="47" t="str">
        <f t="shared" si="139"/>
        <v>non significant</v>
      </c>
      <c r="EN34" s="46"/>
      <c r="EO34" s="45" t="s">
        <v>233</v>
      </c>
      <c r="EP34" s="45" t="s">
        <v>234</v>
      </c>
      <c r="EQ34" s="46">
        <v>0.27385999999999999</v>
      </c>
      <c r="ER34" s="46">
        <v>0.78420000000000001</v>
      </c>
      <c r="ES34" s="46">
        <v>31</v>
      </c>
      <c r="ET34" s="46">
        <f t="shared" si="33"/>
        <v>0.21527777777777779</v>
      </c>
      <c r="EU34" s="47" t="str">
        <f t="shared" si="140"/>
        <v>non significant</v>
      </c>
      <c r="EV34" s="46"/>
      <c r="EW34" s="45" t="s">
        <v>238</v>
      </c>
      <c r="EX34" s="45" t="s">
        <v>239</v>
      </c>
      <c r="EY34" s="46">
        <v>-0.40032000000000001</v>
      </c>
      <c r="EZ34" s="46">
        <v>0.68889999999999996</v>
      </c>
      <c r="FA34" s="46">
        <v>31</v>
      </c>
      <c r="FB34" s="46">
        <f t="shared" si="35"/>
        <v>0.21527777777777779</v>
      </c>
      <c r="FC34" s="47" t="str">
        <f t="shared" si="141"/>
        <v>non significant</v>
      </c>
      <c r="FD34" s="47"/>
      <c r="FE34" s="45" t="s">
        <v>231</v>
      </c>
      <c r="FF34" s="45" t="s">
        <v>241</v>
      </c>
      <c r="FG34" s="46">
        <v>-9.1289999999999996E-2</v>
      </c>
      <c r="FH34" s="46">
        <v>0.92730000000000001</v>
      </c>
      <c r="FI34" s="46">
        <v>31</v>
      </c>
      <c r="FJ34" s="46">
        <f t="shared" si="37"/>
        <v>0.21527777777777779</v>
      </c>
      <c r="FK34" s="47" t="str">
        <f t="shared" si="142"/>
        <v>non significant</v>
      </c>
      <c r="FL34" s="46"/>
      <c r="FM34" s="45" t="s">
        <v>235</v>
      </c>
      <c r="FN34" s="45" t="s">
        <v>240</v>
      </c>
      <c r="FO34" s="46">
        <v>-0.27385999999999999</v>
      </c>
      <c r="FP34" s="46">
        <v>0.78420000000000001</v>
      </c>
      <c r="FQ34" s="46">
        <v>31</v>
      </c>
      <c r="FR34" s="46">
        <f t="shared" si="39"/>
        <v>0.21527777777777779</v>
      </c>
      <c r="FS34" s="47" t="str">
        <f t="shared" si="143"/>
        <v>non significant</v>
      </c>
      <c r="FT34" s="47"/>
      <c r="FU34" s="45" t="s">
        <v>241</v>
      </c>
      <c r="FV34" s="45" t="s">
        <v>235</v>
      </c>
      <c r="FW34" s="46">
        <v>-0.27385999999999999</v>
      </c>
      <c r="FX34" s="46">
        <v>0.78420000000000001</v>
      </c>
      <c r="FY34" s="46">
        <v>31</v>
      </c>
      <c r="FZ34" s="46">
        <f t="shared" si="41"/>
        <v>0.21527777777777779</v>
      </c>
      <c r="GA34" s="47" t="str">
        <f t="shared" si="144"/>
        <v>non significant</v>
      </c>
      <c r="GB34" s="47"/>
      <c r="GC34" s="45" t="s">
        <v>237</v>
      </c>
      <c r="GD34" s="45" t="s">
        <v>234</v>
      </c>
      <c r="GE34" s="46">
        <v>-0.24018999999999999</v>
      </c>
      <c r="GF34" s="46">
        <v>0.81020000000000003</v>
      </c>
      <c r="GG34" s="46">
        <v>31</v>
      </c>
      <c r="GH34" s="46">
        <f t="shared" si="43"/>
        <v>0.21527777777777779</v>
      </c>
      <c r="GI34" s="47" t="str">
        <f t="shared" si="145"/>
        <v>non significant</v>
      </c>
      <c r="GJ34" s="47"/>
      <c r="GK34" s="45" t="s">
        <v>238</v>
      </c>
      <c r="GL34" s="45" t="s">
        <v>239</v>
      </c>
      <c r="GM34" s="46">
        <v>0.24018999999999999</v>
      </c>
      <c r="GN34" s="46">
        <v>0.81020000000000003</v>
      </c>
      <c r="GO34" s="46">
        <v>31</v>
      </c>
      <c r="GP34" s="46">
        <f t="shared" si="45"/>
        <v>0.21527777777777779</v>
      </c>
      <c r="GQ34" s="47" t="str">
        <f t="shared" si="146"/>
        <v>non significant</v>
      </c>
      <c r="GR34" s="47"/>
      <c r="GS34" s="45" t="s">
        <v>241</v>
      </c>
      <c r="GT34" s="45" t="s">
        <v>239</v>
      </c>
      <c r="GU34" s="46">
        <v>8.0060000000000006E-2</v>
      </c>
      <c r="GV34" s="46">
        <v>0.93620000000000003</v>
      </c>
      <c r="GW34" s="46">
        <v>31</v>
      </c>
      <c r="GX34" s="46">
        <f t="shared" si="46"/>
        <v>0.21527777777777779</v>
      </c>
      <c r="GY34" s="47" t="str">
        <f t="shared" si="147"/>
        <v>non significant</v>
      </c>
      <c r="GZ34" s="46"/>
      <c r="HA34" s="45" t="s">
        <v>235</v>
      </c>
      <c r="HB34" s="45" t="s">
        <v>238</v>
      </c>
      <c r="HC34" s="46">
        <v>-9.1289999999999996E-2</v>
      </c>
      <c r="HD34" s="46">
        <v>0.92730000000000001</v>
      </c>
      <c r="HE34" s="46">
        <v>31</v>
      </c>
      <c r="HF34" s="46">
        <f t="shared" si="48"/>
        <v>0.21527777777777779</v>
      </c>
      <c r="HG34" s="47" t="str">
        <f t="shared" si="148"/>
        <v>non significant</v>
      </c>
      <c r="HH34" s="46"/>
      <c r="HI34" s="45" t="s">
        <v>235</v>
      </c>
      <c r="HJ34" s="45" t="s">
        <v>240</v>
      </c>
      <c r="HK34" s="46">
        <v>9.1289999999999996E-2</v>
      </c>
      <c r="HL34" s="46">
        <v>0.92730000000000001</v>
      </c>
      <c r="HM34" s="46">
        <v>31</v>
      </c>
      <c r="HN34" s="46">
        <f t="shared" si="50"/>
        <v>0.21527777777777779</v>
      </c>
      <c r="HO34" s="47" t="str">
        <f t="shared" si="149"/>
        <v>non significant</v>
      </c>
      <c r="HP34" s="46"/>
      <c r="HQ34" s="45" t="s">
        <v>231</v>
      </c>
      <c r="HR34" s="45" t="s">
        <v>238</v>
      </c>
      <c r="HS34" s="46">
        <v>0.27385999999999999</v>
      </c>
      <c r="HT34" s="46">
        <v>0.78420000000000001</v>
      </c>
      <c r="HU34" s="46">
        <v>31</v>
      </c>
      <c r="HV34" s="46">
        <f t="shared" si="52"/>
        <v>0.21527777777777779</v>
      </c>
      <c r="HW34" s="47" t="str">
        <f t="shared" si="150"/>
        <v>non significant</v>
      </c>
      <c r="HX34" s="46"/>
      <c r="HY34" s="45" t="s">
        <v>235</v>
      </c>
      <c r="HZ34" s="45" t="s">
        <v>238</v>
      </c>
      <c r="IA34" s="46">
        <v>-0.27385999999999999</v>
      </c>
      <c r="IB34" s="46">
        <v>0.78420000000000001</v>
      </c>
      <c r="IC34" s="46">
        <v>31</v>
      </c>
      <c r="ID34" s="46">
        <f t="shared" si="54"/>
        <v>0.21527777777777779</v>
      </c>
      <c r="IE34" s="47" t="str">
        <f t="shared" si="151"/>
        <v>non significant</v>
      </c>
      <c r="IF34" s="46"/>
      <c r="IG34" s="45" t="s">
        <v>231</v>
      </c>
      <c r="IH34" s="45" t="s">
        <v>241</v>
      </c>
      <c r="II34" s="46">
        <v>-0.27385999999999999</v>
      </c>
      <c r="IJ34" s="46">
        <v>0.78420000000000001</v>
      </c>
      <c r="IK34" s="46">
        <v>31</v>
      </c>
      <c r="IL34" s="46">
        <f t="shared" si="56"/>
        <v>0.21527777777777779</v>
      </c>
      <c r="IM34" s="47" t="str">
        <f t="shared" si="152"/>
        <v>non significant</v>
      </c>
      <c r="IN34" s="46"/>
      <c r="IO34" s="45" t="s">
        <v>234</v>
      </c>
      <c r="IP34" s="45" t="s">
        <v>236</v>
      </c>
      <c r="IQ34" s="46">
        <v>8.0060000000000006E-2</v>
      </c>
      <c r="IR34" s="46">
        <v>0.93620000000000003</v>
      </c>
      <c r="IS34" s="46">
        <v>31</v>
      </c>
      <c r="IT34" s="46">
        <f t="shared" si="58"/>
        <v>0.21527777777777779</v>
      </c>
      <c r="IU34" s="47" t="str">
        <f t="shared" si="153"/>
        <v>non significant</v>
      </c>
      <c r="IV34" s="46"/>
      <c r="IW34" s="45" t="s">
        <v>230</v>
      </c>
      <c r="IX34" s="45" t="s">
        <v>234</v>
      </c>
      <c r="IY34" s="46">
        <v>9.1289999999999996E-2</v>
      </c>
      <c r="IZ34" s="46">
        <v>0.92730000000000001</v>
      </c>
      <c r="JA34" s="46">
        <v>31</v>
      </c>
      <c r="JB34" s="46">
        <f t="shared" si="60"/>
        <v>0.21527777777777779</v>
      </c>
      <c r="JC34" s="47" t="str">
        <f t="shared" si="154"/>
        <v>non significant</v>
      </c>
      <c r="JD34" s="47"/>
      <c r="JE34" s="45" t="s">
        <v>241</v>
      </c>
      <c r="JF34" s="45" t="s">
        <v>235</v>
      </c>
      <c r="JG34" s="46">
        <v>0.27385999999999999</v>
      </c>
      <c r="JH34" s="46">
        <v>0.78420000000000001</v>
      </c>
      <c r="JI34" s="46">
        <v>31</v>
      </c>
      <c r="JJ34" s="46">
        <f t="shared" si="62"/>
        <v>0.21527777777777779</v>
      </c>
      <c r="JK34" s="47" t="str">
        <f t="shared" si="155"/>
        <v>non significant</v>
      </c>
      <c r="JL34" s="47"/>
      <c r="JM34" s="45" t="s">
        <v>233</v>
      </c>
      <c r="JN34" s="45" t="s">
        <v>232</v>
      </c>
      <c r="JO34" s="46">
        <v>0.27385999999999999</v>
      </c>
      <c r="JP34" s="46">
        <v>0.78420000000000001</v>
      </c>
      <c r="JQ34" s="46">
        <v>31</v>
      </c>
      <c r="JR34" s="46">
        <f t="shared" si="64"/>
        <v>0.21527777777777779</v>
      </c>
      <c r="JS34" s="47" t="str">
        <f t="shared" si="156"/>
        <v>non significant</v>
      </c>
      <c r="JT34" s="47"/>
      <c r="JU34" s="45" t="s">
        <v>241</v>
      </c>
      <c r="JV34" s="45" t="s">
        <v>238</v>
      </c>
      <c r="JW34" s="46">
        <v>0.24018999999999999</v>
      </c>
      <c r="JX34" s="46">
        <v>0.81020000000000003</v>
      </c>
      <c r="JY34" s="46">
        <v>31</v>
      </c>
      <c r="JZ34" s="46">
        <f t="shared" si="65"/>
        <v>0.21527777777777779</v>
      </c>
      <c r="KA34" s="47" t="str">
        <f t="shared" si="157"/>
        <v>non significant</v>
      </c>
      <c r="KB34" s="46"/>
      <c r="KC34" s="45" t="s">
        <v>230</v>
      </c>
      <c r="KD34" s="45" t="s">
        <v>232</v>
      </c>
      <c r="KE34" s="46">
        <v>-0.27385999999999999</v>
      </c>
      <c r="KF34" s="46">
        <v>0.78420000000000001</v>
      </c>
      <c r="KG34" s="46">
        <v>31</v>
      </c>
      <c r="KH34" s="46">
        <f t="shared" si="67"/>
        <v>0.21527777777777779</v>
      </c>
      <c r="KI34" s="47" t="str">
        <f t="shared" si="158"/>
        <v>non significant</v>
      </c>
      <c r="KJ34" s="46"/>
      <c r="KK34" s="45" t="s">
        <v>230</v>
      </c>
      <c r="KL34" s="45" t="s">
        <v>236</v>
      </c>
      <c r="KM34" s="46">
        <v>-0.63900999999999997</v>
      </c>
      <c r="KN34" s="46">
        <v>0.52280000000000004</v>
      </c>
      <c r="KO34" s="46">
        <v>31</v>
      </c>
      <c r="KP34" s="46">
        <f t="shared" si="69"/>
        <v>0.21527777777777779</v>
      </c>
      <c r="KQ34" s="47" t="str">
        <f t="shared" si="159"/>
        <v>non significant</v>
      </c>
      <c r="KR34" s="45"/>
      <c r="KS34" s="45" t="s">
        <v>230</v>
      </c>
      <c r="KT34" s="45" t="s">
        <v>237</v>
      </c>
      <c r="KU34" s="46">
        <v>-0.27385999999999999</v>
      </c>
      <c r="KV34" s="46">
        <v>0.78420000000000001</v>
      </c>
      <c r="KW34" s="46">
        <v>31</v>
      </c>
      <c r="KX34" s="46">
        <f t="shared" si="71"/>
        <v>0.21527777777777779</v>
      </c>
      <c r="KY34" s="47" t="str">
        <f t="shared" si="160"/>
        <v>non significant</v>
      </c>
      <c r="KZ34" s="45"/>
      <c r="LA34" s="45" t="s">
        <v>241</v>
      </c>
      <c r="LB34" s="45" t="s">
        <v>240</v>
      </c>
      <c r="LC34" s="46">
        <v>-0.24018999999999999</v>
      </c>
      <c r="LD34" s="46">
        <v>0.81020000000000003</v>
      </c>
      <c r="LE34" s="46">
        <v>31</v>
      </c>
      <c r="LF34" s="46">
        <f t="shared" si="73"/>
        <v>0.21527777777777779</v>
      </c>
      <c r="LG34" s="47" t="str">
        <f t="shared" si="161"/>
        <v>non significant</v>
      </c>
      <c r="LH34" s="45"/>
      <c r="LI34" s="45" t="s">
        <v>241</v>
      </c>
      <c r="LJ34" s="45" t="s">
        <v>237</v>
      </c>
      <c r="LK34" s="46">
        <v>-0.40032000000000001</v>
      </c>
      <c r="LL34" s="46">
        <v>0.68889999999999996</v>
      </c>
      <c r="LM34" s="46">
        <v>31</v>
      </c>
      <c r="LN34" s="46">
        <f t="shared" si="75"/>
        <v>0.21527777777777779</v>
      </c>
      <c r="LO34" s="47" t="str">
        <f t="shared" si="162"/>
        <v>non significant</v>
      </c>
    </row>
    <row r="35" spans="1:327" ht="24">
      <c r="A35" s="45" t="s">
        <v>241</v>
      </c>
      <c r="B35" s="45" t="s">
        <v>240</v>
      </c>
      <c r="C35" s="46">
        <v>0.24018999999999999</v>
      </c>
      <c r="D35" s="46">
        <v>0.81020000000000003</v>
      </c>
      <c r="E35" s="47">
        <v>32</v>
      </c>
      <c r="F35" s="46">
        <f t="shared" si="0"/>
        <v>0.22222222222222221</v>
      </c>
      <c r="G35" s="47" t="str">
        <f t="shared" si="131"/>
        <v>non significant</v>
      </c>
      <c r="H35" s="47"/>
      <c r="I35" s="45" t="s">
        <v>234</v>
      </c>
      <c r="J35" s="45" t="s">
        <v>236</v>
      </c>
      <c r="K35" s="46">
        <v>-8.0060000000000006E-2</v>
      </c>
      <c r="L35" s="46">
        <v>0.93620000000000003</v>
      </c>
      <c r="M35" s="47">
        <v>32</v>
      </c>
      <c r="N35" s="46">
        <f t="shared" si="1"/>
        <v>0.22222222222222221</v>
      </c>
      <c r="O35" s="47" t="str">
        <f t="shared" si="2"/>
        <v>non significant</v>
      </c>
      <c r="P35" s="47"/>
      <c r="Q35" s="45" t="s">
        <v>233</v>
      </c>
      <c r="R35" s="45" t="s">
        <v>236</v>
      </c>
      <c r="S35" s="46">
        <v>-9.1289999999999996E-2</v>
      </c>
      <c r="T35" s="46">
        <v>0.92730000000000001</v>
      </c>
      <c r="U35" s="47">
        <v>32</v>
      </c>
      <c r="V35" s="46">
        <f t="shared" si="3"/>
        <v>0.22222222222222221</v>
      </c>
      <c r="W35" s="47" t="str">
        <f t="shared" si="4"/>
        <v>non significant</v>
      </c>
      <c r="Y35" s="45" t="s">
        <v>231</v>
      </c>
      <c r="Z35" s="45" t="s">
        <v>241</v>
      </c>
      <c r="AA35" s="46">
        <v>9.1289999999999996E-2</v>
      </c>
      <c r="AB35" s="46">
        <v>0.92730000000000001</v>
      </c>
      <c r="AC35" s="47">
        <v>32</v>
      </c>
      <c r="AD35" s="46">
        <f t="shared" si="5"/>
        <v>0.22222222222222221</v>
      </c>
      <c r="AE35" s="47" t="str">
        <f t="shared" si="6"/>
        <v>non significant</v>
      </c>
      <c r="AF35" s="47"/>
      <c r="AG35" s="45" t="s">
        <v>231</v>
      </c>
      <c r="AH35" s="45" t="s">
        <v>238</v>
      </c>
      <c r="AI35" s="46">
        <v>-9.1289999999999996E-2</v>
      </c>
      <c r="AJ35" s="46">
        <v>0.92730000000000001</v>
      </c>
      <c r="AK35" s="47">
        <v>32</v>
      </c>
      <c r="AL35" s="46">
        <f t="shared" si="7"/>
        <v>0.22222222222222221</v>
      </c>
      <c r="AM35" s="47" t="str">
        <f t="shared" si="8"/>
        <v>non significant</v>
      </c>
      <c r="AO35" s="45" t="s">
        <v>241</v>
      </c>
      <c r="AP35" s="45" t="s">
        <v>235</v>
      </c>
      <c r="AQ35" s="46">
        <v>-9.1289999999999996E-2</v>
      </c>
      <c r="AR35" s="46">
        <v>0.92730000000000001</v>
      </c>
      <c r="AS35" s="47">
        <v>32</v>
      </c>
      <c r="AT35" s="46">
        <f t="shared" si="9"/>
        <v>0.22222222222222221</v>
      </c>
      <c r="AU35" s="47" t="str">
        <f t="shared" si="10"/>
        <v>non significant</v>
      </c>
      <c r="AW35" s="45" t="s">
        <v>241</v>
      </c>
      <c r="AX35" s="45" t="s">
        <v>240</v>
      </c>
      <c r="AY35" s="46">
        <v>0.24018999999999999</v>
      </c>
      <c r="AZ35" s="46">
        <v>0.81020000000000003</v>
      </c>
      <c r="BA35" s="47">
        <v>32</v>
      </c>
      <c r="BB35" s="46">
        <f t="shared" si="11"/>
        <v>0.22222222222222221</v>
      </c>
      <c r="BC35" s="47" t="str">
        <f t="shared" si="12"/>
        <v>non significant</v>
      </c>
      <c r="BE35" s="45" t="s">
        <v>230</v>
      </c>
      <c r="BF35" s="45" t="s">
        <v>236</v>
      </c>
      <c r="BG35" s="46">
        <v>-0.27385999999999999</v>
      </c>
      <c r="BH35" s="46">
        <v>0.78420000000000001</v>
      </c>
      <c r="BI35" s="47">
        <v>32</v>
      </c>
      <c r="BJ35" s="46">
        <f t="shared" si="13"/>
        <v>0.22222222222222221</v>
      </c>
      <c r="BK35" s="47" t="str">
        <f t="shared" si="14"/>
        <v>non significant</v>
      </c>
      <c r="BM35" s="45" t="s">
        <v>233</v>
      </c>
      <c r="BN35" s="45" t="s">
        <v>234</v>
      </c>
      <c r="BO35" s="46">
        <v>0.27385999999999999</v>
      </c>
      <c r="BP35" s="46">
        <v>0.78420000000000001</v>
      </c>
      <c r="BQ35" s="47">
        <v>32</v>
      </c>
      <c r="BR35" s="46">
        <f t="shared" si="15"/>
        <v>0.22222222222222221</v>
      </c>
      <c r="BS35" s="47" t="str">
        <f t="shared" si="16"/>
        <v>non significant</v>
      </c>
      <c r="BU35" s="45" t="s">
        <v>241</v>
      </c>
      <c r="BV35" s="45" t="s">
        <v>238</v>
      </c>
      <c r="BW35" s="46">
        <v>2.32186</v>
      </c>
      <c r="BX35" s="47" t="s">
        <v>246</v>
      </c>
      <c r="BY35" s="47">
        <v>32</v>
      </c>
      <c r="BZ35" s="46">
        <f t="shared" si="17"/>
        <v>0.22222222222222221</v>
      </c>
      <c r="CA35" s="47" t="str">
        <f t="shared" si="18"/>
        <v>non significant</v>
      </c>
      <c r="CB35" s="47"/>
      <c r="CC35" s="45" t="s">
        <v>238</v>
      </c>
      <c r="CD35" s="45" t="s">
        <v>240</v>
      </c>
      <c r="CE35" s="46">
        <v>-0.24018999999999999</v>
      </c>
      <c r="CF35" s="46">
        <v>0.81020000000000003</v>
      </c>
      <c r="CG35" s="47">
        <v>32</v>
      </c>
      <c r="CH35" s="46">
        <f t="shared" si="19"/>
        <v>0.22222222222222221</v>
      </c>
      <c r="CI35" s="47" t="str">
        <f t="shared" si="132"/>
        <v>non significant</v>
      </c>
      <c r="CK35" s="45" t="s">
        <v>241</v>
      </c>
      <c r="CL35" s="45" t="s">
        <v>239</v>
      </c>
      <c r="CM35" s="46">
        <v>-8.0060000000000006E-2</v>
      </c>
      <c r="CN35" s="46">
        <v>0.93620000000000003</v>
      </c>
      <c r="CO35" s="47">
        <v>32</v>
      </c>
      <c r="CP35" s="46">
        <f t="shared" si="21"/>
        <v>0.22222222222222221</v>
      </c>
      <c r="CQ35" s="47" t="str">
        <f t="shared" si="133"/>
        <v>non significant</v>
      </c>
      <c r="CS35" s="45" t="s">
        <v>233</v>
      </c>
      <c r="CT35" s="45" t="s">
        <v>236</v>
      </c>
      <c r="CU35" s="46">
        <v>9.1286999999999993E-2</v>
      </c>
      <c r="CV35" s="46">
        <v>0.92730000000000001</v>
      </c>
      <c r="CW35" s="47">
        <v>32</v>
      </c>
      <c r="CX35" s="46">
        <f t="shared" si="23"/>
        <v>0.22222222222222221</v>
      </c>
      <c r="CY35" s="47" t="str">
        <f t="shared" si="134"/>
        <v>non significant</v>
      </c>
      <c r="DA35" s="45" t="s">
        <v>241</v>
      </c>
      <c r="DB35" s="45" t="s">
        <v>235</v>
      </c>
      <c r="DC35" s="46">
        <v>9.1289999999999996E-2</v>
      </c>
      <c r="DD35" s="46">
        <v>0.92730000000000001</v>
      </c>
      <c r="DE35" s="47">
        <v>32</v>
      </c>
      <c r="DF35" s="46">
        <f t="shared" si="25"/>
        <v>0.22222222222222221</v>
      </c>
      <c r="DG35" s="47" t="str">
        <f t="shared" si="135"/>
        <v>non significant</v>
      </c>
      <c r="DI35" s="45" t="s">
        <v>230</v>
      </c>
      <c r="DJ35" s="45" t="s">
        <v>234</v>
      </c>
      <c r="DK35" s="46">
        <v>0.27385999999999999</v>
      </c>
      <c r="DL35" s="46">
        <v>0.78420000000000001</v>
      </c>
      <c r="DM35" s="47">
        <v>32</v>
      </c>
      <c r="DN35" s="46">
        <f t="shared" si="26"/>
        <v>0.22222222222222221</v>
      </c>
      <c r="DO35" s="47" t="str">
        <f t="shared" si="136"/>
        <v>non significant</v>
      </c>
      <c r="DQ35" s="45" t="s">
        <v>234</v>
      </c>
      <c r="DR35" s="45" t="s">
        <v>236</v>
      </c>
      <c r="DS35" s="46">
        <v>-0.24018999999999999</v>
      </c>
      <c r="DT35" s="46">
        <v>0.81020000000000003</v>
      </c>
      <c r="DU35" s="47">
        <v>32</v>
      </c>
      <c r="DV35" s="46">
        <f t="shared" si="27"/>
        <v>0.22222222222222221</v>
      </c>
      <c r="DW35" s="47" t="str">
        <f t="shared" si="137"/>
        <v>non significant</v>
      </c>
      <c r="DY35" s="45" t="s">
        <v>235</v>
      </c>
      <c r="DZ35" s="45" t="s">
        <v>238</v>
      </c>
      <c r="EA35" s="46">
        <v>2.6473300000000002</v>
      </c>
      <c r="EB35" s="48" t="s">
        <v>243</v>
      </c>
      <c r="EC35" s="47">
        <v>32</v>
      </c>
      <c r="ED35" s="46">
        <f t="shared" si="29"/>
        <v>0.22222222222222221</v>
      </c>
      <c r="EE35" s="47" t="str">
        <f t="shared" si="138"/>
        <v>non significant</v>
      </c>
      <c r="EG35" s="45" t="s">
        <v>234</v>
      </c>
      <c r="EH35" s="45" t="s">
        <v>232</v>
      </c>
      <c r="EI35" s="46">
        <v>0.40032000000000001</v>
      </c>
      <c r="EJ35" s="46">
        <v>0.68889999999999996</v>
      </c>
      <c r="EK35" s="47">
        <v>32</v>
      </c>
      <c r="EL35" s="46">
        <f t="shared" si="31"/>
        <v>0.22222222222222221</v>
      </c>
      <c r="EM35" s="47" t="str">
        <f t="shared" si="139"/>
        <v>non significant</v>
      </c>
      <c r="EN35" s="45"/>
      <c r="EO35" s="45" t="s">
        <v>234</v>
      </c>
      <c r="EP35" s="45" t="s">
        <v>232</v>
      </c>
      <c r="EQ35" s="46">
        <v>0.24018999999999999</v>
      </c>
      <c r="ER35" s="46">
        <v>0.81020000000000003</v>
      </c>
      <c r="ES35" s="47">
        <v>32</v>
      </c>
      <c r="ET35" s="46">
        <f t="shared" si="33"/>
        <v>0.22222222222222221</v>
      </c>
      <c r="EU35" s="47" t="str">
        <f t="shared" si="140"/>
        <v>non significant</v>
      </c>
      <c r="EW35" s="45" t="s">
        <v>231</v>
      </c>
      <c r="EX35" s="45" t="s">
        <v>239</v>
      </c>
      <c r="EY35" s="46">
        <v>-0.27385999999999999</v>
      </c>
      <c r="EZ35" s="46">
        <v>0.78420000000000001</v>
      </c>
      <c r="FA35" s="47">
        <v>32</v>
      </c>
      <c r="FB35" s="46">
        <f t="shared" si="35"/>
        <v>0.22222222222222221</v>
      </c>
      <c r="FC35" s="47" t="str">
        <f t="shared" si="141"/>
        <v>non significant</v>
      </c>
      <c r="FE35" s="45" t="s">
        <v>230</v>
      </c>
      <c r="FF35" s="45" t="s">
        <v>237</v>
      </c>
      <c r="FG35" s="46">
        <v>9.1289999999999996E-2</v>
      </c>
      <c r="FH35" s="46">
        <v>0.92730000000000001</v>
      </c>
      <c r="FI35" s="47">
        <v>32</v>
      </c>
      <c r="FJ35" s="46">
        <f t="shared" si="37"/>
        <v>0.22222222222222221</v>
      </c>
      <c r="FK35" s="47" t="str">
        <f t="shared" si="142"/>
        <v>non significant</v>
      </c>
      <c r="FM35" s="45" t="s">
        <v>233</v>
      </c>
      <c r="FN35" s="45" t="s">
        <v>232</v>
      </c>
      <c r="FO35" s="46">
        <v>-0.27385999999999999</v>
      </c>
      <c r="FP35" s="46">
        <v>0.78420000000000001</v>
      </c>
      <c r="FQ35" s="47">
        <v>32</v>
      </c>
      <c r="FR35" s="46">
        <f t="shared" si="39"/>
        <v>0.22222222222222221</v>
      </c>
      <c r="FS35" s="47" t="str">
        <f t="shared" si="143"/>
        <v>non significant</v>
      </c>
      <c r="FU35" s="45" t="s">
        <v>230</v>
      </c>
      <c r="FV35" s="45" t="s">
        <v>234</v>
      </c>
      <c r="FW35" s="46">
        <v>0.27385999999999999</v>
      </c>
      <c r="FX35" s="46">
        <v>0.78420000000000001</v>
      </c>
      <c r="FY35" s="47">
        <v>32</v>
      </c>
      <c r="FZ35" s="46">
        <f t="shared" si="41"/>
        <v>0.22222222222222221</v>
      </c>
      <c r="GA35" s="47" t="str">
        <f t="shared" si="144"/>
        <v>non significant</v>
      </c>
      <c r="GC35" s="45" t="s">
        <v>239</v>
      </c>
      <c r="GD35" s="45" t="s">
        <v>232</v>
      </c>
      <c r="GE35" s="46">
        <v>0.24019219999999999</v>
      </c>
      <c r="GF35" s="46">
        <v>0.81020000000000003</v>
      </c>
      <c r="GG35" s="47">
        <v>32</v>
      </c>
      <c r="GH35" s="46">
        <f t="shared" si="43"/>
        <v>0.22222222222222221</v>
      </c>
      <c r="GI35" s="47" t="str">
        <f t="shared" si="145"/>
        <v>non significant</v>
      </c>
      <c r="GK35" s="45" t="s">
        <v>237</v>
      </c>
      <c r="GL35" s="45" t="s">
        <v>236</v>
      </c>
      <c r="GM35" s="46">
        <v>0.24018999999999999</v>
      </c>
      <c r="GN35" s="46">
        <v>0.81020000000000003</v>
      </c>
      <c r="GO35" s="47">
        <v>32</v>
      </c>
      <c r="GP35" s="46">
        <f t="shared" si="45"/>
        <v>0.22222222222222221</v>
      </c>
      <c r="GQ35" s="47" t="str">
        <f t="shared" si="146"/>
        <v>non significant</v>
      </c>
      <c r="GR35" s="45"/>
      <c r="GS35" s="45" t="s">
        <v>237</v>
      </c>
      <c r="GT35" s="45" t="s">
        <v>236</v>
      </c>
      <c r="GU35" s="46">
        <v>-8.0060000000000006E-2</v>
      </c>
      <c r="GV35" s="46">
        <v>0.93620000000000003</v>
      </c>
      <c r="GW35" s="47">
        <v>32</v>
      </c>
      <c r="GX35" s="46">
        <f t="shared" si="46"/>
        <v>0.22222222222222221</v>
      </c>
      <c r="GY35" s="47" t="str">
        <f t="shared" si="147"/>
        <v>non significant</v>
      </c>
      <c r="HA35" s="45" t="s">
        <v>230</v>
      </c>
      <c r="HB35" s="45" t="s">
        <v>232</v>
      </c>
      <c r="HC35" s="46">
        <v>-9.1289999999999996E-2</v>
      </c>
      <c r="HD35" s="46">
        <v>0.92730000000000001</v>
      </c>
      <c r="HE35" s="47">
        <v>32</v>
      </c>
      <c r="HF35" s="46">
        <f t="shared" si="48"/>
        <v>0.22222222222222221</v>
      </c>
      <c r="HG35" s="47" t="str">
        <f t="shared" si="148"/>
        <v>non significant</v>
      </c>
      <c r="HI35" s="45" t="s">
        <v>235</v>
      </c>
      <c r="HJ35" s="45" t="s">
        <v>238</v>
      </c>
      <c r="HK35" s="46">
        <v>9.1289999999999996E-2</v>
      </c>
      <c r="HL35" s="46">
        <v>0.92730000000000001</v>
      </c>
      <c r="HM35" s="47">
        <v>32</v>
      </c>
      <c r="HN35" s="46">
        <f t="shared" si="50"/>
        <v>0.22222222222222221</v>
      </c>
      <c r="HO35" s="47" t="str">
        <f t="shared" si="149"/>
        <v>non significant</v>
      </c>
      <c r="HQ35" s="45" t="s">
        <v>230</v>
      </c>
      <c r="HR35" s="45" t="s">
        <v>236</v>
      </c>
      <c r="HS35" s="46">
        <v>-0.27385999999999999</v>
      </c>
      <c r="HT35" s="46">
        <v>0.78420000000000001</v>
      </c>
      <c r="HU35" s="47">
        <v>32</v>
      </c>
      <c r="HV35" s="46">
        <f t="shared" si="52"/>
        <v>0.22222222222222221</v>
      </c>
      <c r="HW35" s="47" t="str">
        <f t="shared" si="150"/>
        <v>non significant</v>
      </c>
      <c r="HY35" s="45" t="s">
        <v>231</v>
      </c>
      <c r="HZ35" s="45" t="s">
        <v>235</v>
      </c>
      <c r="IA35" s="46">
        <v>-0.20888999999999999</v>
      </c>
      <c r="IB35" s="46">
        <v>0.83450000000000002</v>
      </c>
      <c r="IC35" s="47">
        <v>32</v>
      </c>
      <c r="ID35" s="46">
        <f t="shared" si="54"/>
        <v>0.22222222222222221</v>
      </c>
      <c r="IE35" s="47" t="str">
        <f t="shared" si="151"/>
        <v>non significant</v>
      </c>
      <c r="IG35" s="45" t="s">
        <v>233</v>
      </c>
      <c r="IH35" s="45" t="s">
        <v>236</v>
      </c>
      <c r="II35" s="46">
        <v>-0.27385999999999999</v>
      </c>
      <c r="IJ35" s="46">
        <v>0.78420000000000001</v>
      </c>
      <c r="IK35" s="47">
        <v>32</v>
      </c>
      <c r="IL35" s="46">
        <f t="shared" si="56"/>
        <v>0.22222222222222221</v>
      </c>
      <c r="IM35" s="47" t="str">
        <f t="shared" si="152"/>
        <v>non significant</v>
      </c>
      <c r="IO35" s="45" t="s">
        <v>231</v>
      </c>
      <c r="IP35" s="45" t="s">
        <v>235</v>
      </c>
      <c r="IQ35" s="46">
        <v>0</v>
      </c>
      <c r="IR35" s="46">
        <v>1</v>
      </c>
      <c r="IS35" s="47">
        <v>32</v>
      </c>
      <c r="IT35" s="46">
        <f t="shared" si="58"/>
        <v>0.22222222222222221</v>
      </c>
      <c r="IU35" s="47" t="str">
        <f t="shared" si="153"/>
        <v>non significant</v>
      </c>
      <c r="IW35" s="45" t="s">
        <v>230</v>
      </c>
      <c r="IX35" s="45" t="s">
        <v>237</v>
      </c>
      <c r="IY35" s="46">
        <v>-9.1289999999999996E-2</v>
      </c>
      <c r="IZ35" s="46">
        <v>0.92730000000000001</v>
      </c>
      <c r="JA35" s="47">
        <v>32</v>
      </c>
      <c r="JB35" s="46">
        <f t="shared" si="60"/>
        <v>0.22222222222222221</v>
      </c>
      <c r="JC35" s="47" t="str">
        <f t="shared" si="154"/>
        <v>non significant</v>
      </c>
      <c r="JE35" s="45" t="s">
        <v>235</v>
      </c>
      <c r="JF35" s="45" t="s">
        <v>240</v>
      </c>
      <c r="JG35" s="46">
        <v>0.27385999999999999</v>
      </c>
      <c r="JH35" s="46">
        <v>0.78420000000000001</v>
      </c>
      <c r="JI35" s="47">
        <v>32</v>
      </c>
      <c r="JJ35" s="46">
        <f t="shared" si="62"/>
        <v>0.22222222222222221</v>
      </c>
      <c r="JK35" s="47" t="str">
        <f t="shared" si="155"/>
        <v>non significant</v>
      </c>
      <c r="JM35" s="45" t="s">
        <v>241</v>
      </c>
      <c r="JN35" s="45" t="s">
        <v>240</v>
      </c>
      <c r="JO35" s="46">
        <v>0.24018999999999999</v>
      </c>
      <c r="JP35" s="46">
        <v>0.81020000000000003</v>
      </c>
      <c r="JQ35" s="47">
        <v>32</v>
      </c>
      <c r="JR35" s="46">
        <f t="shared" si="64"/>
        <v>0.22222222222222221</v>
      </c>
      <c r="JS35" s="47" t="str">
        <f t="shared" si="156"/>
        <v>non significant</v>
      </c>
      <c r="JU35" s="45" t="s">
        <v>238</v>
      </c>
      <c r="JV35" s="45" t="s">
        <v>239</v>
      </c>
      <c r="JW35" s="46">
        <v>-0.24018999999999999</v>
      </c>
      <c r="JX35" s="46">
        <v>0.81020000000000003</v>
      </c>
      <c r="JY35" s="47">
        <v>32</v>
      </c>
      <c r="JZ35" s="46">
        <f t="shared" si="65"/>
        <v>0.22222222222222221</v>
      </c>
      <c r="KA35" s="47" t="str">
        <f t="shared" si="157"/>
        <v>non significant</v>
      </c>
      <c r="KC35" s="45" t="s">
        <v>230</v>
      </c>
      <c r="KD35" s="45" t="s">
        <v>234</v>
      </c>
      <c r="KE35" s="46">
        <v>-0.27385999999999999</v>
      </c>
      <c r="KF35" s="46">
        <v>0.78420000000000001</v>
      </c>
      <c r="KG35" s="47">
        <v>32</v>
      </c>
      <c r="KH35" s="46">
        <f t="shared" si="67"/>
        <v>0.22222222222222221</v>
      </c>
      <c r="KI35" s="47" t="str">
        <f t="shared" si="158"/>
        <v>non significant</v>
      </c>
      <c r="KK35" s="45" t="s">
        <v>237</v>
      </c>
      <c r="KL35" s="45" t="s">
        <v>236</v>
      </c>
      <c r="KM35" s="46">
        <v>0.56045</v>
      </c>
      <c r="KN35" s="46">
        <v>0.57520000000000004</v>
      </c>
      <c r="KO35" s="47">
        <v>32</v>
      </c>
      <c r="KP35" s="46">
        <f t="shared" si="69"/>
        <v>0.22222222222222221</v>
      </c>
      <c r="KQ35" s="47" t="str">
        <f t="shared" si="159"/>
        <v>non significant</v>
      </c>
      <c r="KR35" s="45"/>
      <c r="KS35" s="45" t="s">
        <v>240</v>
      </c>
      <c r="KT35" s="45" t="s">
        <v>239</v>
      </c>
      <c r="KU35" s="46">
        <v>0.24018999999999999</v>
      </c>
      <c r="KV35" s="46">
        <v>0.81020000000000003</v>
      </c>
      <c r="KW35" s="47">
        <v>32</v>
      </c>
      <c r="KX35" s="46">
        <f t="shared" si="71"/>
        <v>0.22222222222222221</v>
      </c>
      <c r="KY35" s="47" t="str">
        <f t="shared" si="160"/>
        <v>non significant</v>
      </c>
      <c r="KZ35" s="45"/>
      <c r="LA35" s="45" t="s">
        <v>238</v>
      </c>
      <c r="LB35" s="45" t="s">
        <v>239</v>
      </c>
      <c r="LC35" s="46">
        <v>0.24018999999999999</v>
      </c>
      <c r="LD35" s="46">
        <v>0.81020000000000003</v>
      </c>
      <c r="LE35" s="47">
        <v>32</v>
      </c>
      <c r="LF35" s="46">
        <f t="shared" si="73"/>
        <v>0.22222222222222221</v>
      </c>
      <c r="LG35" s="47" t="str">
        <f t="shared" si="161"/>
        <v>non significant</v>
      </c>
      <c r="LH35" s="45"/>
      <c r="LI35" s="45" t="s">
        <v>240</v>
      </c>
      <c r="LJ35" s="45" t="s">
        <v>239</v>
      </c>
      <c r="LK35" s="46">
        <v>-0.24018999999999999</v>
      </c>
      <c r="LL35" s="46">
        <v>0.81020000000000003</v>
      </c>
      <c r="LM35" s="47">
        <v>32</v>
      </c>
      <c r="LN35" s="46">
        <f t="shared" si="75"/>
        <v>0.22222222222222221</v>
      </c>
      <c r="LO35" s="47" t="str">
        <f t="shared" si="162"/>
        <v>non significant</v>
      </c>
    </row>
    <row r="36" spans="1:327" ht="24">
      <c r="A36" s="45" t="s">
        <v>237</v>
      </c>
      <c r="B36" s="45" t="s">
        <v>236</v>
      </c>
      <c r="C36" s="46">
        <v>0.24018999999999999</v>
      </c>
      <c r="D36" s="46">
        <v>0.81020000000000003</v>
      </c>
      <c r="E36" s="46">
        <v>33</v>
      </c>
      <c r="F36" s="46">
        <f t="shared" si="0"/>
        <v>0.22916666666666666</v>
      </c>
      <c r="G36" s="47" t="str">
        <f t="shared" si="131"/>
        <v>non significant</v>
      </c>
      <c r="H36" s="47"/>
      <c r="I36" s="45" t="s">
        <v>237</v>
      </c>
      <c r="J36" s="45" t="s">
        <v>232</v>
      </c>
      <c r="K36" s="46">
        <v>0</v>
      </c>
      <c r="L36" s="46">
        <v>1</v>
      </c>
      <c r="M36" s="46">
        <v>33</v>
      </c>
      <c r="N36" s="46">
        <f t="shared" si="1"/>
        <v>0.22916666666666666</v>
      </c>
      <c r="O36" s="47" t="str">
        <f t="shared" si="2"/>
        <v>non significant</v>
      </c>
      <c r="P36" s="47"/>
      <c r="Q36" s="45" t="s">
        <v>231</v>
      </c>
      <c r="R36" s="45" t="s">
        <v>235</v>
      </c>
      <c r="S36" s="46">
        <v>0</v>
      </c>
      <c r="T36" s="46">
        <v>1</v>
      </c>
      <c r="U36" s="46">
        <v>33</v>
      </c>
      <c r="V36" s="46">
        <f t="shared" si="3"/>
        <v>0.22916666666666666</v>
      </c>
      <c r="W36" s="47" t="str">
        <f t="shared" si="4"/>
        <v>non significant</v>
      </c>
      <c r="X36" s="46"/>
      <c r="Y36" s="45" t="s">
        <v>237</v>
      </c>
      <c r="Z36" s="45" t="s">
        <v>234</v>
      </c>
      <c r="AA36" s="46">
        <v>8.0060000000000006E-2</v>
      </c>
      <c r="AB36" s="46">
        <v>0.93620000000000003</v>
      </c>
      <c r="AC36" s="46">
        <v>33</v>
      </c>
      <c r="AD36" s="46">
        <f t="shared" si="5"/>
        <v>0.22916666666666666</v>
      </c>
      <c r="AE36" s="47" t="str">
        <f t="shared" si="6"/>
        <v>non significant</v>
      </c>
      <c r="AF36" s="47"/>
      <c r="AG36" s="45" t="s">
        <v>230</v>
      </c>
      <c r="AH36" s="45" t="s">
        <v>234</v>
      </c>
      <c r="AI36" s="46">
        <v>-9.1289999999999996E-2</v>
      </c>
      <c r="AJ36" s="46">
        <v>0.92730000000000001</v>
      </c>
      <c r="AK36" s="46">
        <v>33</v>
      </c>
      <c r="AL36" s="46">
        <f t="shared" si="7"/>
        <v>0.22916666666666666</v>
      </c>
      <c r="AM36" s="47" t="str">
        <f t="shared" si="8"/>
        <v>non significant</v>
      </c>
      <c r="AN36" s="46"/>
      <c r="AO36" s="45" t="s">
        <v>230</v>
      </c>
      <c r="AP36" s="45" t="s">
        <v>234</v>
      </c>
      <c r="AQ36" s="46">
        <v>-9.1289999999999996E-2</v>
      </c>
      <c r="AR36" s="46">
        <v>0.92730000000000001</v>
      </c>
      <c r="AS36" s="46">
        <v>33</v>
      </c>
      <c r="AT36" s="46">
        <f t="shared" si="9"/>
        <v>0.22916666666666666</v>
      </c>
      <c r="AU36" s="47" t="str">
        <f t="shared" si="10"/>
        <v>non significant</v>
      </c>
      <c r="AV36" s="47"/>
      <c r="AW36" s="45" t="s">
        <v>237</v>
      </c>
      <c r="AX36" s="45" t="s">
        <v>236</v>
      </c>
      <c r="AY36" s="46">
        <v>0.24018999999999999</v>
      </c>
      <c r="AZ36" s="46">
        <v>0.81020000000000003</v>
      </c>
      <c r="BA36" s="46">
        <v>33</v>
      </c>
      <c r="BB36" s="46">
        <f t="shared" si="11"/>
        <v>0.22916666666666666</v>
      </c>
      <c r="BC36" s="47" t="str">
        <f t="shared" si="12"/>
        <v>non significant</v>
      </c>
      <c r="BD36" s="47"/>
      <c r="BE36" s="45" t="s">
        <v>241</v>
      </c>
      <c r="BF36" s="45" t="s">
        <v>240</v>
      </c>
      <c r="BG36" s="46">
        <v>0.24018999999999999</v>
      </c>
      <c r="BH36" s="46">
        <v>0.81020000000000003</v>
      </c>
      <c r="BI36" s="46">
        <v>33</v>
      </c>
      <c r="BJ36" s="46">
        <f t="shared" si="13"/>
        <v>0.22916666666666666</v>
      </c>
      <c r="BK36" s="47" t="str">
        <f t="shared" si="14"/>
        <v>non significant</v>
      </c>
      <c r="BL36" s="47"/>
      <c r="BM36" s="45" t="s">
        <v>234</v>
      </c>
      <c r="BN36" s="45" t="s">
        <v>232</v>
      </c>
      <c r="BO36" s="46">
        <v>0.24018999999999999</v>
      </c>
      <c r="BP36" s="46">
        <v>0.81020000000000003</v>
      </c>
      <c r="BQ36" s="46">
        <v>33</v>
      </c>
      <c r="BR36" s="46">
        <f t="shared" si="15"/>
        <v>0.22916666666666666</v>
      </c>
      <c r="BS36" s="47" t="str">
        <f t="shared" si="16"/>
        <v>non significant</v>
      </c>
      <c r="BT36" s="47"/>
      <c r="BU36" s="45" t="s">
        <v>238</v>
      </c>
      <c r="BV36" s="45" t="s">
        <v>240</v>
      </c>
      <c r="BW36" s="46">
        <v>-2.32186</v>
      </c>
      <c r="BX36" s="47" t="s">
        <v>246</v>
      </c>
      <c r="BY36" s="46">
        <v>33</v>
      </c>
      <c r="BZ36" s="46">
        <f t="shared" si="17"/>
        <v>0.22916666666666666</v>
      </c>
      <c r="CA36" s="47" t="str">
        <f t="shared" si="18"/>
        <v>non significant</v>
      </c>
      <c r="CB36" s="47"/>
      <c r="CC36" s="45" t="s">
        <v>235</v>
      </c>
      <c r="CD36" s="45" t="s">
        <v>233</v>
      </c>
      <c r="CE36" s="46">
        <v>-0.208893</v>
      </c>
      <c r="CF36" s="46">
        <v>0.83450000000000002</v>
      </c>
      <c r="CG36" s="46">
        <v>33</v>
      </c>
      <c r="CH36" s="46">
        <f t="shared" si="19"/>
        <v>0.22916666666666666</v>
      </c>
      <c r="CI36" s="47" t="str">
        <f t="shared" si="132"/>
        <v>non significant</v>
      </c>
      <c r="CJ36" s="46"/>
      <c r="CK36" s="45" t="s">
        <v>241</v>
      </c>
      <c r="CL36" s="45" t="s">
        <v>237</v>
      </c>
      <c r="CM36" s="46">
        <v>8.0064099999999999E-2</v>
      </c>
      <c r="CN36" s="46">
        <v>0.93620000000000003</v>
      </c>
      <c r="CO36" s="46">
        <v>33</v>
      </c>
      <c r="CP36" s="46">
        <f t="shared" si="21"/>
        <v>0.22916666666666666</v>
      </c>
      <c r="CQ36" s="47" t="str">
        <f t="shared" si="133"/>
        <v>non significant</v>
      </c>
      <c r="CR36" s="46"/>
      <c r="CS36" s="45" t="s">
        <v>241</v>
      </c>
      <c r="CT36" s="45" t="s">
        <v>238</v>
      </c>
      <c r="CU36" s="46">
        <v>-8.0060000000000006E-2</v>
      </c>
      <c r="CV36" s="46">
        <v>0.93620000000000003</v>
      </c>
      <c r="CW36" s="46">
        <v>33</v>
      </c>
      <c r="CX36" s="46">
        <f t="shared" si="23"/>
        <v>0.22916666666666666</v>
      </c>
      <c r="CY36" s="47" t="str">
        <f t="shared" si="134"/>
        <v>non significant</v>
      </c>
      <c r="CZ36" s="46"/>
      <c r="DA36" s="45" t="s">
        <v>230</v>
      </c>
      <c r="DB36" s="45" t="s">
        <v>234</v>
      </c>
      <c r="DC36" s="46">
        <v>9.1289999999999996E-2</v>
      </c>
      <c r="DD36" s="46">
        <v>0.92730000000000001</v>
      </c>
      <c r="DE36" s="46">
        <v>33</v>
      </c>
      <c r="DF36" s="46">
        <f t="shared" si="25"/>
        <v>0.22916666666666666</v>
      </c>
      <c r="DG36" s="47" t="str">
        <f t="shared" si="135"/>
        <v>non significant</v>
      </c>
      <c r="DH36" s="47"/>
      <c r="DI36" s="45" t="s">
        <v>231</v>
      </c>
      <c r="DJ36" s="45" t="s">
        <v>238</v>
      </c>
      <c r="DK36" s="46">
        <v>-9.1289999999999996E-2</v>
      </c>
      <c r="DL36" s="46">
        <v>0.92730000000000001</v>
      </c>
      <c r="DM36" s="46">
        <v>33</v>
      </c>
      <c r="DN36" s="46">
        <f t="shared" si="26"/>
        <v>0.22916666666666666</v>
      </c>
      <c r="DO36" s="47" t="str">
        <f t="shared" si="136"/>
        <v>non significant</v>
      </c>
      <c r="DP36" s="47"/>
      <c r="DQ36" s="45" t="s">
        <v>231</v>
      </c>
      <c r="DR36" s="45" t="s">
        <v>240</v>
      </c>
      <c r="DS36" s="46">
        <v>9.1289999999999996E-2</v>
      </c>
      <c r="DT36" s="46">
        <v>0.92730000000000001</v>
      </c>
      <c r="DU36" s="46">
        <v>33</v>
      </c>
      <c r="DV36" s="46">
        <f t="shared" si="27"/>
        <v>0.22916666666666666</v>
      </c>
      <c r="DW36" s="47" t="str">
        <f t="shared" si="137"/>
        <v>non significant</v>
      </c>
      <c r="DX36" s="47"/>
      <c r="DY36" s="45" t="s">
        <v>241</v>
      </c>
      <c r="DZ36" s="45" t="s">
        <v>238</v>
      </c>
      <c r="EA36" s="46">
        <v>2.4819900000000001</v>
      </c>
      <c r="EB36" s="47" t="s">
        <v>245</v>
      </c>
      <c r="EC36" s="46">
        <v>33</v>
      </c>
      <c r="ED36" s="46">
        <f t="shared" si="29"/>
        <v>0.22916666666666666</v>
      </c>
      <c r="EE36" s="47" t="str">
        <f t="shared" si="138"/>
        <v>non significant</v>
      </c>
      <c r="EF36" s="47"/>
      <c r="EG36" s="45" t="s">
        <v>231</v>
      </c>
      <c r="EH36" s="45" t="s">
        <v>240</v>
      </c>
      <c r="EI36" s="46">
        <v>-0.27385999999999999</v>
      </c>
      <c r="EJ36" s="46">
        <v>0.78420000000000001</v>
      </c>
      <c r="EK36" s="46">
        <v>33</v>
      </c>
      <c r="EL36" s="46">
        <f t="shared" si="31"/>
        <v>0.22916666666666666</v>
      </c>
      <c r="EM36" s="47" t="str">
        <f t="shared" si="139"/>
        <v>non significant</v>
      </c>
      <c r="EN36" s="47"/>
      <c r="EO36" s="45" t="s">
        <v>235</v>
      </c>
      <c r="EP36" s="45" t="s">
        <v>233</v>
      </c>
      <c r="EQ36" s="46">
        <v>0.2088932</v>
      </c>
      <c r="ER36" s="46">
        <v>0.83450000000000002</v>
      </c>
      <c r="ES36" s="46">
        <v>33</v>
      </c>
      <c r="ET36" s="46">
        <f t="shared" si="33"/>
        <v>0.22916666666666666</v>
      </c>
      <c r="EU36" s="47" t="str">
        <f t="shared" si="140"/>
        <v>non significant</v>
      </c>
      <c r="EV36" s="47"/>
      <c r="EW36" s="45" t="s">
        <v>233</v>
      </c>
      <c r="EX36" s="45" t="s">
        <v>234</v>
      </c>
      <c r="EY36" s="46">
        <v>-0.27385999999999999</v>
      </c>
      <c r="EZ36" s="46">
        <v>0.78420000000000001</v>
      </c>
      <c r="FA36" s="46">
        <v>33</v>
      </c>
      <c r="FB36" s="46">
        <f t="shared" si="35"/>
        <v>0.22916666666666666</v>
      </c>
      <c r="FC36" s="47" t="str">
        <f t="shared" si="141"/>
        <v>non significant</v>
      </c>
      <c r="FD36" s="46"/>
      <c r="FE36" s="45" t="s">
        <v>234</v>
      </c>
      <c r="FF36" s="45" t="s">
        <v>236</v>
      </c>
      <c r="FG36" s="46">
        <v>8.0199999999999994E-2</v>
      </c>
      <c r="FH36" s="46">
        <v>0.93610000000000004</v>
      </c>
      <c r="FI36" s="46">
        <v>33</v>
      </c>
      <c r="FJ36" s="46">
        <f t="shared" si="37"/>
        <v>0.22916666666666666</v>
      </c>
      <c r="FK36" s="47" t="str">
        <f t="shared" si="142"/>
        <v>non significant</v>
      </c>
      <c r="FL36" s="46"/>
      <c r="FM36" s="45" t="s">
        <v>237</v>
      </c>
      <c r="FN36" s="45" t="s">
        <v>236</v>
      </c>
      <c r="FO36" s="46">
        <v>-0.24018999999999999</v>
      </c>
      <c r="FP36" s="46">
        <v>0.81020000000000003</v>
      </c>
      <c r="FQ36" s="46">
        <v>33</v>
      </c>
      <c r="FR36" s="46">
        <f t="shared" si="39"/>
        <v>0.22916666666666666</v>
      </c>
      <c r="FS36" s="47" t="str">
        <f t="shared" si="143"/>
        <v>non significant</v>
      </c>
      <c r="FT36" s="47"/>
      <c r="FU36" s="45" t="s">
        <v>233</v>
      </c>
      <c r="FV36" s="45" t="s">
        <v>234</v>
      </c>
      <c r="FW36" s="46">
        <v>-9.1289999999999996E-2</v>
      </c>
      <c r="FX36" s="46">
        <v>0.92730000000000001</v>
      </c>
      <c r="FY36" s="46">
        <v>33</v>
      </c>
      <c r="FZ36" s="46">
        <f t="shared" si="41"/>
        <v>0.22916666666666666</v>
      </c>
      <c r="GA36" s="47" t="str">
        <f t="shared" si="144"/>
        <v>non significant</v>
      </c>
      <c r="GB36" s="47"/>
      <c r="GC36" s="45" t="s">
        <v>230</v>
      </c>
      <c r="GD36" s="45" t="s">
        <v>236</v>
      </c>
      <c r="GE36" s="46">
        <v>-9.1289999999999996E-2</v>
      </c>
      <c r="GF36" s="46">
        <v>0.92730000000000001</v>
      </c>
      <c r="GG36" s="46">
        <v>33</v>
      </c>
      <c r="GH36" s="46">
        <f t="shared" si="43"/>
        <v>0.22916666666666666</v>
      </c>
      <c r="GI36" s="47" t="str">
        <f t="shared" si="145"/>
        <v>non significant</v>
      </c>
      <c r="GJ36" s="47"/>
      <c r="GK36" s="45" t="s">
        <v>241</v>
      </c>
      <c r="GL36" s="45" t="s">
        <v>235</v>
      </c>
      <c r="GM36" s="46">
        <v>9.1289999999999996E-2</v>
      </c>
      <c r="GN36" s="46">
        <v>0.92730000000000001</v>
      </c>
      <c r="GO36" s="46">
        <v>33</v>
      </c>
      <c r="GP36" s="46">
        <f t="shared" si="45"/>
        <v>0.22916666666666666</v>
      </c>
      <c r="GQ36" s="47" t="str">
        <f t="shared" si="146"/>
        <v>non significant</v>
      </c>
      <c r="GR36" s="47"/>
      <c r="GS36" s="45" t="s">
        <v>231</v>
      </c>
      <c r="GT36" s="45" t="s">
        <v>235</v>
      </c>
      <c r="GU36" s="46">
        <v>0</v>
      </c>
      <c r="GV36" s="46">
        <v>1</v>
      </c>
      <c r="GW36" s="46">
        <v>33</v>
      </c>
      <c r="GX36" s="46">
        <f t="shared" si="46"/>
        <v>0.22916666666666666</v>
      </c>
      <c r="GY36" s="47" t="str">
        <f t="shared" si="147"/>
        <v>non significant</v>
      </c>
      <c r="GZ36" s="46"/>
      <c r="HA36" s="45" t="s">
        <v>237</v>
      </c>
      <c r="HB36" s="45" t="s">
        <v>233</v>
      </c>
      <c r="HC36" s="46">
        <v>-9.1289999999999996E-2</v>
      </c>
      <c r="HD36" s="46">
        <v>0.92730000000000001</v>
      </c>
      <c r="HE36" s="46">
        <v>33</v>
      </c>
      <c r="HF36" s="46">
        <f t="shared" si="48"/>
        <v>0.22916666666666666</v>
      </c>
      <c r="HG36" s="47" t="str">
        <f t="shared" si="148"/>
        <v>non significant</v>
      </c>
      <c r="HH36" s="46"/>
      <c r="HI36" s="45" t="s">
        <v>233</v>
      </c>
      <c r="HJ36" s="45" t="s">
        <v>232</v>
      </c>
      <c r="HK36" s="46">
        <v>9.1289999999999996E-2</v>
      </c>
      <c r="HL36" s="46">
        <v>0.92730000000000001</v>
      </c>
      <c r="HM36" s="46">
        <v>33</v>
      </c>
      <c r="HN36" s="46">
        <f t="shared" si="50"/>
        <v>0.22916666666666666</v>
      </c>
      <c r="HO36" s="47" t="str">
        <f t="shared" si="149"/>
        <v>non significant</v>
      </c>
      <c r="HP36" s="46"/>
      <c r="HQ36" s="45" t="s">
        <v>233</v>
      </c>
      <c r="HR36" s="45" t="s">
        <v>236</v>
      </c>
      <c r="HS36" s="46">
        <v>-0.27385999999999999</v>
      </c>
      <c r="HT36" s="46">
        <v>0.78420000000000001</v>
      </c>
      <c r="HU36" s="46">
        <v>33</v>
      </c>
      <c r="HV36" s="46">
        <f t="shared" si="52"/>
        <v>0.22916666666666666</v>
      </c>
      <c r="HW36" s="47" t="str">
        <f t="shared" si="150"/>
        <v>non significant</v>
      </c>
      <c r="HX36" s="46"/>
      <c r="HY36" s="45" t="s">
        <v>231</v>
      </c>
      <c r="HZ36" s="45" t="s">
        <v>238</v>
      </c>
      <c r="IA36" s="46">
        <v>-9.1289999999999996E-2</v>
      </c>
      <c r="IB36" s="46">
        <v>0.92730000000000001</v>
      </c>
      <c r="IC36" s="46">
        <v>33</v>
      </c>
      <c r="ID36" s="46">
        <f t="shared" si="54"/>
        <v>0.22916666666666666</v>
      </c>
      <c r="IE36" s="47" t="str">
        <f t="shared" si="151"/>
        <v>non significant</v>
      </c>
      <c r="IF36" s="46"/>
      <c r="IG36" s="45" t="s">
        <v>233</v>
      </c>
      <c r="IH36" s="45" t="s">
        <v>234</v>
      </c>
      <c r="II36" s="46">
        <v>0.27385999999999999</v>
      </c>
      <c r="IJ36" s="46">
        <v>0.78420000000000001</v>
      </c>
      <c r="IK36" s="46">
        <v>33</v>
      </c>
      <c r="IL36" s="46">
        <f t="shared" si="56"/>
        <v>0.22916666666666666</v>
      </c>
      <c r="IM36" s="47" t="str">
        <f t="shared" si="152"/>
        <v>non significant</v>
      </c>
      <c r="IN36" s="47"/>
      <c r="IO36" s="45" t="s">
        <v>230</v>
      </c>
      <c r="IP36" s="45" t="s">
        <v>236</v>
      </c>
      <c r="IQ36" s="46">
        <v>0</v>
      </c>
      <c r="IR36" s="46">
        <v>1</v>
      </c>
      <c r="IS36" s="46">
        <v>33</v>
      </c>
      <c r="IT36" s="46">
        <f t="shared" si="58"/>
        <v>0.22916666666666666</v>
      </c>
      <c r="IU36" s="47" t="str">
        <f t="shared" si="153"/>
        <v>non significant</v>
      </c>
      <c r="IV36" s="46"/>
      <c r="IW36" s="45" t="s">
        <v>238</v>
      </c>
      <c r="IX36" s="45" t="s">
        <v>239</v>
      </c>
      <c r="IY36" s="46">
        <v>-8.0060000000000006E-2</v>
      </c>
      <c r="IZ36" s="46">
        <v>0.93620000000000003</v>
      </c>
      <c r="JA36" s="46">
        <v>33</v>
      </c>
      <c r="JB36" s="46">
        <f t="shared" si="60"/>
        <v>0.22916666666666666</v>
      </c>
      <c r="JC36" s="47" t="str">
        <f t="shared" si="154"/>
        <v>non significant</v>
      </c>
      <c r="JD36" s="47"/>
      <c r="JE36" s="45" t="s">
        <v>230</v>
      </c>
      <c r="JF36" s="45" t="s">
        <v>234</v>
      </c>
      <c r="JG36" s="46">
        <v>-0.27385999999999999</v>
      </c>
      <c r="JH36" s="46">
        <v>0.78420000000000001</v>
      </c>
      <c r="JI36" s="46">
        <v>33</v>
      </c>
      <c r="JJ36" s="46">
        <f t="shared" si="62"/>
        <v>0.22916666666666666</v>
      </c>
      <c r="JK36" s="47" t="str">
        <f t="shared" si="155"/>
        <v>non significant</v>
      </c>
      <c r="JL36" s="47"/>
      <c r="JM36" s="45" t="s">
        <v>234</v>
      </c>
      <c r="JN36" s="45" t="s">
        <v>232</v>
      </c>
      <c r="JO36" s="46">
        <v>0.24018999999999999</v>
      </c>
      <c r="JP36" s="46">
        <v>0.81020000000000003</v>
      </c>
      <c r="JQ36" s="46">
        <v>33</v>
      </c>
      <c r="JR36" s="46">
        <f t="shared" si="64"/>
        <v>0.22916666666666666</v>
      </c>
      <c r="JS36" s="47" t="str">
        <f t="shared" si="156"/>
        <v>non significant</v>
      </c>
      <c r="JT36" s="47"/>
      <c r="JU36" s="45" t="s">
        <v>238</v>
      </c>
      <c r="JV36" s="45" t="s">
        <v>240</v>
      </c>
      <c r="JW36" s="46">
        <v>-0.24018999999999999</v>
      </c>
      <c r="JX36" s="46">
        <v>0.81020000000000003</v>
      </c>
      <c r="JY36" s="46">
        <v>33</v>
      </c>
      <c r="JZ36" s="46">
        <f t="shared" si="65"/>
        <v>0.22916666666666666</v>
      </c>
      <c r="KA36" s="47" t="str">
        <f t="shared" si="157"/>
        <v>non significant</v>
      </c>
      <c r="KB36" s="47"/>
      <c r="KC36" s="45" t="s">
        <v>241</v>
      </c>
      <c r="KD36" s="45" t="s">
        <v>238</v>
      </c>
      <c r="KE36" s="46">
        <v>0.24018999999999999</v>
      </c>
      <c r="KF36" s="46">
        <v>0.81020000000000003</v>
      </c>
      <c r="KG36" s="46">
        <v>33</v>
      </c>
      <c r="KH36" s="46">
        <f t="shared" si="67"/>
        <v>0.22916666666666666</v>
      </c>
      <c r="KI36" s="47" t="str">
        <f t="shared" si="158"/>
        <v>non significant</v>
      </c>
      <c r="KJ36" s="46"/>
      <c r="KK36" s="45" t="s">
        <v>231</v>
      </c>
      <c r="KL36" s="45" t="s">
        <v>238</v>
      </c>
      <c r="KM36" s="46">
        <v>-0.27385999999999999</v>
      </c>
      <c r="KN36" s="46">
        <v>0.78420000000000001</v>
      </c>
      <c r="KO36" s="46">
        <v>33</v>
      </c>
      <c r="KP36" s="46">
        <f t="shared" si="69"/>
        <v>0.22916666666666666</v>
      </c>
      <c r="KQ36" s="47" t="str">
        <f t="shared" si="159"/>
        <v>non significant</v>
      </c>
      <c r="KR36" s="45"/>
      <c r="KS36" s="45" t="s">
        <v>231</v>
      </c>
      <c r="KT36" s="45" t="s">
        <v>240</v>
      </c>
      <c r="KU36" s="46">
        <v>9.1289999999999996E-2</v>
      </c>
      <c r="KV36" s="46">
        <v>0.92730000000000001</v>
      </c>
      <c r="KW36" s="46">
        <v>33</v>
      </c>
      <c r="KX36" s="46">
        <f t="shared" si="71"/>
        <v>0.22916666666666666</v>
      </c>
      <c r="KY36" s="47" t="str">
        <f t="shared" si="160"/>
        <v>non significant</v>
      </c>
      <c r="KZ36" s="45"/>
      <c r="LA36" s="45" t="s">
        <v>230</v>
      </c>
      <c r="LB36" s="45" t="s">
        <v>234</v>
      </c>
      <c r="LC36" s="46">
        <v>9.1289999999999996E-2</v>
      </c>
      <c r="LD36" s="46">
        <v>0.92730000000000001</v>
      </c>
      <c r="LE36" s="46">
        <v>33</v>
      </c>
      <c r="LF36" s="46">
        <f t="shared" si="73"/>
        <v>0.22916666666666666</v>
      </c>
      <c r="LG36" s="47" t="str">
        <f t="shared" si="161"/>
        <v>non significant</v>
      </c>
      <c r="LH36" s="45"/>
      <c r="LI36" s="45" t="s">
        <v>237</v>
      </c>
      <c r="LJ36" s="45" t="s">
        <v>232</v>
      </c>
      <c r="LK36" s="46">
        <v>-0.24018999999999999</v>
      </c>
      <c r="LL36" s="46">
        <v>0.81020000000000003</v>
      </c>
      <c r="LM36" s="46">
        <v>33</v>
      </c>
      <c r="LN36" s="46">
        <f t="shared" si="75"/>
        <v>0.22916666666666666</v>
      </c>
      <c r="LO36" s="47" t="str">
        <f t="shared" si="162"/>
        <v>non significant</v>
      </c>
    </row>
    <row r="37" spans="1:327" ht="24">
      <c r="A37" s="45" t="s">
        <v>230</v>
      </c>
      <c r="B37" s="45" t="s">
        <v>237</v>
      </c>
      <c r="C37" s="46">
        <v>9.1289999999999996E-2</v>
      </c>
      <c r="D37" s="46">
        <v>0.92730000000000001</v>
      </c>
      <c r="E37" s="47">
        <v>34</v>
      </c>
      <c r="F37" s="46">
        <f t="shared" si="0"/>
        <v>0.2361111111111111</v>
      </c>
      <c r="G37" s="47" t="str">
        <f t="shared" si="131"/>
        <v>non significant</v>
      </c>
      <c r="H37" s="47"/>
      <c r="I37" s="45" t="s">
        <v>237</v>
      </c>
      <c r="J37" s="45" t="s">
        <v>236</v>
      </c>
      <c r="K37" s="46">
        <v>0</v>
      </c>
      <c r="L37" s="46">
        <v>1</v>
      </c>
      <c r="M37" s="47">
        <v>34</v>
      </c>
      <c r="N37" s="46">
        <f t="shared" si="1"/>
        <v>0.2361111111111111</v>
      </c>
      <c r="O37" s="47" t="str">
        <f t="shared" si="2"/>
        <v>non significant</v>
      </c>
      <c r="P37" s="47"/>
      <c r="Q37" s="45" t="s">
        <v>241</v>
      </c>
      <c r="R37" s="45" t="s">
        <v>240</v>
      </c>
      <c r="S37" s="46">
        <v>0</v>
      </c>
      <c r="T37" s="46">
        <v>1</v>
      </c>
      <c r="U37" s="47">
        <v>34</v>
      </c>
      <c r="V37" s="46">
        <f t="shared" si="3"/>
        <v>0.2361111111111111</v>
      </c>
      <c r="W37" s="47" t="str">
        <f t="shared" si="4"/>
        <v>non significant</v>
      </c>
      <c r="X37" s="46"/>
      <c r="Y37" s="45" t="s">
        <v>238</v>
      </c>
      <c r="Z37" s="45" t="s">
        <v>239</v>
      </c>
      <c r="AA37" s="46">
        <v>0</v>
      </c>
      <c r="AB37" s="46">
        <v>1</v>
      </c>
      <c r="AC37" s="47">
        <v>34</v>
      </c>
      <c r="AD37" s="46">
        <f t="shared" si="5"/>
        <v>0.2361111111111111</v>
      </c>
      <c r="AE37" s="47" t="str">
        <f t="shared" si="6"/>
        <v>non significant</v>
      </c>
      <c r="AF37" s="47"/>
      <c r="AG37" s="45" t="s">
        <v>238</v>
      </c>
      <c r="AH37" s="45" t="s">
        <v>240</v>
      </c>
      <c r="AI37" s="46">
        <v>8.0060000000000006E-2</v>
      </c>
      <c r="AJ37" s="46">
        <v>0.93620000000000003</v>
      </c>
      <c r="AK37" s="47">
        <v>34</v>
      </c>
      <c r="AL37" s="46">
        <f t="shared" si="7"/>
        <v>0.2361111111111111</v>
      </c>
      <c r="AM37" s="47" t="str">
        <f t="shared" si="8"/>
        <v>non significant</v>
      </c>
      <c r="AN37" s="46"/>
      <c r="AO37" s="45" t="s">
        <v>231</v>
      </c>
      <c r="AP37" s="45" t="s">
        <v>239</v>
      </c>
      <c r="AQ37" s="46">
        <v>0</v>
      </c>
      <c r="AR37" s="46">
        <v>1</v>
      </c>
      <c r="AS37" s="47">
        <v>34</v>
      </c>
      <c r="AT37" s="46">
        <f t="shared" si="9"/>
        <v>0.2361111111111111</v>
      </c>
      <c r="AU37" s="47" t="str">
        <f t="shared" si="10"/>
        <v>non significant</v>
      </c>
      <c r="AV37" s="46"/>
      <c r="AW37" s="45" t="s">
        <v>234</v>
      </c>
      <c r="AX37" s="45" t="s">
        <v>232</v>
      </c>
      <c r="AY37" s="46">
        <v>0.24018999999999999</v>
      </c>
      <c r="AZ37" s="46">
        <v>0.81020000000000003</v>
      </c>
      <c r="BA37" s="47">
        <v>34</v>
      </c>
      <c r="BB37" s="46">
        <f t="shared" si="11"/>
        <v>0.2361111111111111</v>
      </c>
      <c r="BC37" s="47" t="str">
        <f t="shared" si="12"/>
        <v>non significant</v>
      </c>
      <c r="BD37" s="47"/>
      <c r="BE37" s="45" t="s">
        <v>230</v>
      </c>
      <c r="BF37" s="45" t="s">
        <v>237</v>
      </c>
      <c r="BG37" s="46">
        <v>9.1289999999999996E-2</v>
      </c>
      <c r="BH37" s="46">
        <v>0.92730000000000001</v>
      </c>
      <c r="BI37" s="47">
        <v>34</v>
      </c>
      <c r="BJ37" s="46">
        <f t="shared" si="13"/>
        <v>0.2361111111111111</v>
      </c>
      <c r="BK37" s="47" t="str">
        <f t="shared" si="14"/>
        <v>non significant</v>
      </c>
      <c r="BL37" s="46"/>
      <c r="BM37" s="45" t="s">
        <v>235</v>
      </c>
      <c r="BN37" s="45" t="s">
        <v>233</v>
      </c>
      <c r="BO37" s="46">
        <v>0.2088932</v>
      </c>
      <c r="BP37" s="46">
        <v>0.83450000000000002</v>
      </c>
      <c r="BQ37" s="47">
        <v>34</v>
      </c>
      <c r="BR37" s="46">
        <f t="shared" si="15"/>
        <v>0.2361111111111111</v>
      </c>
      <c r="BS37" s="47" t="str">
        <f t="shared" si="16"/>
        <v>non significant</v>
      </c>
      <c r="BT37" s="47"/>
      <c r="BU37" s="45" t="s">
        <v>236</v>
      </c>
      <c r="BV37" s="45" t="s">
        <v>232</v>
      </c>
      <c r="BW37" s="46">
        <v>2.32186</v>
      </c>
      <c r="BX37" s="47" t="s">
        <v>246</v>
      </c>
      <c r="BY37" s="47">
        <v>34</v>
      </c>
      <c r="BZ37" s="46">
        <f t="shared" si="17"/>
        <v>0.2361111111111111</v>
      </c>
      <c r="CA37" s="47" t="str">
        <f t="shared" si="18"/>
        <v>non significant</v>
      </c>
      <c r="CB37" s="47"/>
      <c r="CC37" s="45" t="s">
        <v>237</v>
      </c>
      <c r="CD37" s="45" t="s">
        <v>233</v>
      </c>
      <c r="CE37" s="46">
        <v>-9.1289999999999996E-2</v>
      </c>
      <c r="CF37" s="46">
        <v>0.92730000000000001</v>
      </c>
      <c r="CG37" s="47">
        <v>34</v>
      </c>
      <c r="CH37" s="46">
        <f t="shared" si="19"/>
        <v>0.2361111111111111</v>
      </c>
      <c r="CI37" s="47" t="str">
        <f t="shared" si="132"/>
        <v>non significant</v>
      </c>
      <c r="CJ37" s="47"/>
      <c r="CK37" s="45" t="s">
        <v>231</v>
      </c>
      <c r="CL37" s="45" t="s">
        <v>235</v>
      </c>
      <c r="CM37" s="46">
        <v>0</v>
      </c>
      <c r="CN37" s="46">
        <v>1</v>
      </c>
      <c r="CO37" s="47">
        <v>34</v>
      </c>
      <c r="CP37" s="46">
        <f t="shared" si="21"/>
        <v>0.2361111111111111</v>
      </c>
      <c r="CQ37" s="47" t="str">
        <f t="shared" si="133"/>
        <v>non significant</v>
      </c>
      <c r="CR37" s="46"/>
      <c r="CS37" s="45" t="s">
        <v>237</v>
      </c>
      <c r="CT37" s="45" t="s">
        <v>232</v>
      </c>
      <c r="CU37" s="46">
        <v>-8.0063999999999996E-2</v>
      </c>
      <c r="CV37" s="46">
        <v>0.93620000000000003</v>
      </c>
      <c r="CW37" s="47">
        <v>34</v>
      </c>
      <c r="CX37" s="46">
        <f t="shared" si="23"/>
        <v>0.2361111111111111</v>
      </c>
      <c r="CY37" s="47" t="str">
        <f t="shared" si="134"/>
        <v>non significant</v>
      </c>
      <c r="CZ37" s="46"/>
      <c r="DA37" s="45" t="s">
        <v>241</v>
      </c>
      <c r="DB37" s="45" t="s">
        <v>240</v>
      </c>
      <c r="DC37" s="46">
        <v>8.0060000000000006E-2</v>
      </c>
      <c r="DD37" s="46">
        <v>0.93620000000000003</v>
      </c>
      <c r="DE37" s="47">
        <v>34</v>
      </c>
      <c r="DF37" s="46">
        <f t="shared" si="25"/>
        <v>0.2361111111111111</v>
      </c>
      <c r="DG37" s="47" t="str">
        <f t="shared" si="135"/>
        <v>non significant</v>
      </c>
      <c r="DH37" s="46"/>
      <c r="DI37" s="45" t="s">
        <v>235</v>
      </c>
      <c r="DJ37" s="45" t="s">
        <v>240</v>
      </c>
      <c r="DK37" s="46">
        <v>-9.1289999999999996E-2</v>
      </c>
      <c r="DL37" s="46">
        <v>0.92730000000000001</v>
      </c>
      <c r="DM37" s="47">
        <v>34</v>
      </c>
      <c r="DN37" s="46">
        <f t="shared" si="26"/>
        <v>0.2361111111111111</v>
      </c>
      <c r="DO37" s="47" t="str">
        <f t="shared" si="136"/>
        <v>non significant</v>
      </c>
      <c r="DP37" s="46"/>
      <c r="DQ37" s="45" t="s">
        <v>241</v>
      </c>
      <c r="DR37" s="45" t="s">
        <v>240</v>
      </c>
      <c r="DS37" s="46">
        <v>-8.0060000000000006E-2</v>
      </c>
      <c r="DT37" s="46">
        <v>0.93620000000000003</v>
      </c>
      <c r="DU37" s="47">
        <v>34</v>
      </c>
      <c r="DV37" s="46">
        <f t="shared" si="27"/>
        <v>0.2361111111111111</v>
      </c>
      <c r="DW37" s="47" t="str">
        <f t="shared" si="137"/>
        <v>non significant</v>
      </c>
      <c r="DX37" s="46"/>
      <c r="DY37" s="45" t="s">
        <v>235</v>
      </c>
      <c r="DZ37" s="45" t="s">
        <v>239</v>
      </c>
      <c r="EA37" s="46">
        <v>2.0996000000000001</v>
      </c>
      <c r="EB37" s="47" t="s">
        <v>244</v>
      </c>
      <c r="EC37" s="47">
        <v>34</v>
      </c>
      <c r="ED37" s="46">
        <f t="shared" si="29"/>
        <v>0.2361111111111111</v>
      </c>
      <c r="EE37" s="47" t="str">
        <f t="shared" si="138"/>
        <v>non significant</v>
      </c>
      <c r="EF37" s="47"/>
      <c r="EG37" s="45" t="s">
        <v>233</v>
      </c>
      <c r="EH37" s="45" t="s">
        <v>236</v>
      </c>
      <c r="EI37" s="46">
        <v>-0.27385999999999999</v>
      </c>
      <c r="EJ37" s="46">
        <v>0.78420000000000001</v>
      </c>
      <c r="EK37" s="47">
        <v>34</v>
      </c>
      <c r="EL37" s="46">
        <f t="shared" si="31"/>
        <v>0.2361111111111111</v>
      </c>
      <c r="EM37" s="47" t="str">
        <f t="shared" si="139"/>
        <v>non significant</v>
      </c>
      <c r="EN37" s="47"/>
      <c r="EO37" s="45" t="s">
        <v>231</v>
      </c>
      <c r="EP37" s="45" t="s">
        <v>240</v>
      </c>
      <c r="EQ37" s="46">
        <v>9.1289999999999996E-2</v>
      </c>
      <c r="ER37" s="46">
        <v>0.92730000000000001</v>
      </c>
      <c r="ES37" s="47">
        <v>34</v>
      </c>
      <c r="ET37" s="46">
        <f t="shared" si="33"/>
        <v>0.2361111111111111</v>
      </c>
      <c r="EU37" s="47" t="str">
        <f t="shared" si="140"/>
        <v>non significant</v>
      </c>
      <c r="EV37" s="47"/>
      <c r="EW37" s="45" t="s">
        <v>235</v>
      </c>
      <c r="EX37" s="45" t="s">
        <v>233</v>
      </c>
      <c r="EY37" s="46">
        <v>-0.208893</v>
      </c>
      <c r="EZ37" s="46">
        <v>0.83450000000000002</v>
      </c>
      <c r="FA37" s="47">
        <v>34</v>
      </c>
      <c r="FB37" s="46">
        <f t="shared" si="35"/>
        <v>0.2361111111111111</v>
      </c>
      <c r="FC37" s="47" t="str">
        <f t="shared" si="141"/>
        <v>non significant</v>
      </c>
      <c r="FD37" s="46"/>
      <c r="FE37" s="45" t="s">
        <v>240</v>
      </c>
      <c r="FF37" s="45" t="s">
        <v>239</v>
      </c>
      <c r="FG37" s="46">
        <v>8.0060000000000006E-2</v>
      </c>
      <c r="FH37" s="46">
        <v>0.93620000000000003</v>
      </c>
      <c r="FI37" s="47">
        <v>34</v>
      </c>
      <c r="FJ37" s="46">
        <f t="shared" si="37"/>
        <v>0.2361111111111111</v>
      </c>
      <c r="FK37" s="47" t="str">
        <f t="shared" si="142"/>
        <v>non significant</v>
      </c>
      <c r="FL37" s="46"/>
      <c r="FM37" s="45" t="s">
        <v>231</v>
      </c>
      <c r="FN37" s="45" t="s">
        <v>239</v>
      </c>
      <c r="FO37" s="46">
        <v>-9.1289999999999996E-2</v>
      </c>
      <c r="FP37" s="46">
        <v>0.92730000000000001</v>
      </c>
      <c r="FQ37" s="47">
        <v>34</v>
      </c>
      <c r="FR37" s="46">
        <f t="shared" si="39"/>
        <v>0.2361111111111111</v>
      </c>
      <c r="FS37" s="47" t="str">
        <f t="shared" si="143"/>
        <v>non significant</v>
      </c>
      <c r="FT37" s="47"/>
      <c r="FU37" s="45" t="s">
        <v>238</v>
      </c>
      <c r="FV37" s="45" t="s">
        <v>239</v>
      </c>
      <c r="FW37" s="46">
        <v>-8.0060000000000006E-2</v>
      </c>
      <c r="FX37" s="46">
        <v>0.93620000000000003</v>
      </c>
      <c r="FY37" s="47">
        <v>34</v>
      </c>
      <c r="FZ37" s="46">
        <f t="shared" si="41"/>
        <v>0.2361111111111111</v>
      </c>
      <c r="GA37" s="47" t="str">
        <f t="shared" si="144"/>
        <v>non significant</v>
      </c>
      <c r="GB37" s="46"/>
      <c r="GC37" s="45" t="s">
        <v>237</v>
      </c>
      <c r="GD37" s="45" t="s">
        <v>233</v>
      </c>
      <c r="GE37" s="46">
        <v>9.1289999999999996E-2</v>
      </c>
      <c r="GF37" s="46">
        <v>0.92730000000000001</v>
      </c>
      <c r="GG37" s="47">
        <v>34</v>
      </c>
      <c r="GH37" s="46">
        <f t="shared" si="43"/>
        <v>0.2361111111111111</v>
      </c>
      <c r="GI37" s="47" t="str">
        <f t="shared" si="145"/>
        <v>non significant</v>
      </c>
      <c r="GJ37" s="46"/>
      <c r="GK37" s="45" t="s">
        <v>230</v>
      </c>
      <c r="GL37" s="45" t="s">
        <v>234</v>
      </c>
      <c r="GM37" s="46">
        <v>0</v>
      </c>
      <c r="GN37" s="46">
        <v>1</v>
      </c>
      <c r="GO37" s="47">
        <v>34</v>
      </c>
      <c r="GP37" s="46">
        <f t="shared" si="45"/>
        <v>0.2361111111111111</v>
      </c>
      <c r="GQ37" s="47" t="str">
        <f t="shared" si="146"/>
        <v>non significant</v>
      </c>
      <c r="GR37" s="46"/>
      <c r="GS37" s="45" t="s">
        <v>235</v>
      </c>
      <c r="GT37" s="45" t="s">
        <v>238</v>
      </c>
      <c r="GU37" s="46">
        <v>0</v>
      </c>
      <c r="GV37" s="46">
        <v>1</v>
      </c>
      <c r="GW37" s="47">
        <v>34</v>
      </c>
      <c r="GX37" s="46">
        <f t="shared" si="46"/>
        <v>0.2361111111111111</v>
      </c>
      <c r="GY37" s="47" t="str">
        <f t="shared" si="147"/>
        <v>non significant</v>
      </c>
      <c r="GZ37" s="47"/>
      <c r="HA37" s="45" t="s">
        <v>241</v>
      </c>
      <c r="HB37" s="45" t="s">
        <v>239</v>
      </c>
      <c r="HC37" s="46">
        <v>8.0060000000000006E-2</v>
      </c>
      <c r="HD37" s="46">
        <v>0.93620000000000003</v>
      </c>
      <c r="HE37" s="47">
        <v>34</v>
      </c>
      <c r="HF37" s="46">
        <f t="shared" si="48"/>
        <v>0.2361111111111111</v>
      </c>
      <c r="HG37" s="47" t="str">
        <f t="shared" si="148"/>
        <v>non significant</v>
      </c>
      <c r="HH37" s="46"/>
      <c r="HI37" s="45" t="s">
        <v>241</v>
      </c>
      <c r="HJ37" s="45" t="s">
        <v>239</v>
      </c>
      <c r="HK37" s="46">
        <v>0</v>
      </c>
      <c r="HL37" s="46">
        <v>1</v>
      </c>
      <c r="HM37" s="47">
        <v>34</v>
      </c>
      <c r="HN37" s="46">
        <f t="shared" si="50"/>
        <v>0.2361111111111111</v>
      </c>
      <c r="HO37" s="47" t="str">
        <f t="shared" si="149"/>
        <v>non significant</v>
      </c>
      <c r="HP37" s="47"/>
      <c r="HQ37" s="45" t="s">
        <v>235</v>
      </c>
      <c r="HR37" s="45" t="s">
        <v>239</v>
      </c>
      <c r="HS37" s="46">
        <v>9.1289999999999996E-2</v>
      </c>
      <c r="HT37" s="46">
        <v>0.92730000000000001</v>
      </c>
      <c r="HU37" s="47">
        <v>34</v>
      </c>
      <c r="HV37" s="46">
        <f t="shared" si="52"/>
        <v>0.2361111111111111</v>
      </c>
      <c r="HW37" s="47" t="str">
        <f t="shared" si="150"/>
        <v>non significant</v>
      </c>
      <c r="HX37" s="46"/>
      <c r="HY37" s="45" t="s">
        <v>230</v>
      </c>
      <c r="HZ37" s="45" t="s">
        <v>236</v>
      </c>
      <c r="IA37" s="46">
        <v>9.1289999999999996E-2</v>
      </c>
      <c r="IB37" s="46">
        <v>0.92730000000000001</v>
      </c>
      <c r="IC37" s="47">
        <v>34</v>
      </c>
      <c r="ID37" s="46">
        <f t="shared" si="54"/>
        <v>0.2361111111111111</v>
      </c>
      <c r="IE37" s="47" t="str">
        <f t="shared" si="151"/>
        <v>non significant</v>
      </c>
      <c r="IF37" s="47"/>
      <c r="IG37" s="45" t="s">
        <v>235</v>
      </c>
      <c r="IH37" s="45" t="s">
        <v>233</v>
      </c>
      <c r="II37" s="46">
        <v>0.2088932</v>
      </c>
      <c r="IJ37" s="46">
        <v>0.83450000000000002</v>
      </c>
      <c r="IK37" s="47">
        <v>34</v>
      </c>
      <c r="IL37" s="46">
        <f t="shared" si="56"/>
        <v>0.2361111111111111</v>
      </c>
      <c r="IM37" s="47" t="str">
        <f t="shared" si="152"/>
        <v>non significant</v>
      </c>
      <c r="IN37" s="47"/>
      <c r="IO37" s="45" t="s">
        <v>230</v>
      </c>
      <c r="IP37" s="45" t="s">
        <v>233</v>
      </c>
      <c r="IQ37" s="46">
        <v>0</v>
      </c>
      <c r="IR37" s="46">
        <v>1</v>
      </c>
      <c r="IS37" s="47">
        <v>34</v>
      </c>
      <c r="IT37" s="46">
        <f t="shared" si="58"/>
        <v>0.2361111111111111</v>
      </c>
      <c r="IU37" s="47" t="str">
        <f t="shared" si="153"/>
        <v>non significant</v>
      </c>
      <c r="IV37" s="46"/>
      <c r="IW37" s="45" t="s">
        <v>231</v>
      </c>
      <c r="IX37" s="45" t="s">
        <v>238</v>
      </c>
      <c r="IY37" s="46">
        <v>0</v>
      </c>
      <c r="IZ37" s="46">
        <v>1</v>
      </c>
      <c r="JA37" s="47">
        <v>34</v>
      </c>
      <c r="JB37" s="46">
        <f t="shared" si="60"/>
        <v>0.2361111111111111</v>
      </c>
      <c r="JC37" s="47" t="str">
        <f t="shared" si="154"/>
        <v>non significant</v>
      </c>
      <c r="JD37" s="46"/>
      <c r="JE37" s="45" t="s">
        <v>238</v>
      </c>
      <c r="JF37" s="45" t="s">
        <v>239</v>
      </c>
      <c r="JG37" s="46">
        <v>-8.0060000000000006E-2</v>
      </c>
      <c r="JH37" s="46">
        <v>0.93620000000000003</v>
      </c>
      <c r="JI37" s="47">
        <v>34</v>
      </c>
      <c r="JJ37" s="46">
        <f t="shared" si="62"/>
        <v>0.2361111111111111</v>
      </c>
      <c r="JK37" s="47" t="str">
        <f t="shared" si="155"/>
        <v>non significant</v>
      </c>
      <c r="JL37" s="46"/>
      <c r="JM37" s="45" t="s">
        <v>233</v>
      </c>
      <c r="JN37" s="45" t="s">
        <v>234</v>
      </c>
      <c r="JO37" s="46">
        <v>-9.1289999999999996E-2</v>
      </c>
      <c r="JP37" s="46">
        <v>0.92730000000000001</v>
      </c>
      <c r="JQ37" s="47">
        <v>34</v>
      </c>
      <c r="JR37" s="46">
        <f t="shared" si="64"/>
        <v>0.2361111111111111</v>
      </c>
      <c r="JS37" s="47" t="str">
        <f t="shared" si="156"/>
        <v>non significant</v>
      </c>
      <c r="JT37" s="46"/>
      <c r="JU37" s="45" t="s">
        <v>234</v>
      </c>
      <c r="JV37" s="45" t="s">
        <v>232</v>
      </c>
      <c r="JW37" s="46">
        <v>0.24018999999999999</v>
      </c>
      <c r="JX37" s="46">
        <v>0.81020000000000003</v>
      </c>
      <c r="JY37" s="47">
        <v>34</v>
      </c>
      <c r="JZ37" s="46">
        <f t="shared" si="65"/>
        <v>0.2361111111111111</v>
      </c>
      <c r="KA37" s="47" t="str">
        <f t="shared" si="157"/>
        <v>non significant</v>
      </c>
      <c r="KB37" s="46"/>
      <c r="KC37" s="45" t="s">
        <v>234</v>
      </c>
      <c r="KD37" s="45" t="s">
        <v>232</v>
      </c>
      <c r="KE37" s="46">
        <v>0.24018999999999999</v>
      </c>
      <c r="KF37" s="46">
        <v>0.81020000000000003</v>
      </c>
      <c r="KG37" s="47">
        <v>34</v>
      </c>
      <c r="KH37" s="46">
        <f t="shared" si="67"/>
        <v>0.2361111111111111</v>
      </c>
      <c r="KI37" s="47" t="str">
        <f t="shared" si="158"/>
        <v>non significant</v>
      </c>
      <c r="KJ37" s="46"/>
      <c r="KK37" s="45" t="s">
        <v>233</v>
      </c>
      <c r="KL37" s="45" t="s">
        <v>232</v>
      </c>
      <c r="KM37" s="46">
        <v>-0.27385999999999999</v>
      </c>
      <c r="KN37" s="46">
        <v>0.78420000000000001</v>
      </c>
      <c r="KO37" s="47">
        <v>34</v>
      </c>
      <c r="KP37" s="46">
        <f t="shared" si="69"/>
        <v>0.2361111111111111</v>
      </c>
      <c r="KQ37" s="47" t="str">
        <f t="shared" si="159"/>
        <v>non significant</v>
      </c>
      <c r="KR37" s="45"/>
      <c r="KS37" s="45" t="s">
        <v>235</v>
      </c>
      <c r="KT37" s="45" t="s">
        <v>240</v>
      </c>
      <c r="KU37" s="46">
        <v>9.1289999999999996E-2</v>
      </c>
      <c r="KV37" s="46">
        <v>0.92730000000000001</v>
      </c>
      <c r="KW37" s="47">
        <v>34</v>
      </c>
      <c r="KX37" s="46">
        <f t="shared" si="71"/>
        <v>0.2361111111111111</v>
      </c>
      <c r="KY37" s="47" t="str">
        <f t="shared" si="160"/>
        <v>non significant</v>
      </c>
      <c r="KZ37" s="45"/>
      <c r="LA37" s="45" t="s">
        <v>240</v>
      </c>
      <c r="LB37" s="45" t="s">
        <v>239</v>
      </c>
      <c r="LC37" s="46">
        <v>-8.0060000000000006E-2</v>
      </c>
      <c r="LD37" s="46">
        <v>0.93620000000000003</v>
      </c>
      <c r="LE37" s="47">
        <v>34</v>
      </c>
      <c r="LF37" s="46">
        <f t="shared" si="73"/>
        <v>0.2361111111111111</v>
      </c>
      <c r="LG37" s="47" t="str">
        <f t="shared" si="161"/>
        <v>non significant</v>
      </c>
      <c r="LH37" s="45"/>
      <c r="LI37" s="45" t="s">
        <v>237</v>
      </c>
      <c r="LJ37" s="45" t="s">
        <v>234</v>
      </c>
      <c r="LK37" s="46">
        <v>-0.24018999999999999</v>
      </c>
      <c r="LL37" s="46">
        <v>0.81020000000000003</v>
      </c>
      <c r="LM37" s="47">
        <v>34</v>
      </c>
      <c r="LN37" s="46">
        <f t="shared" si="75"/>
        <v>0.2361111111111111</v>
      </c>
      <c r="LO37" s="47" t="str">
        <f t="shared" si="162"/>
        <v>non significant</v>
      </c>
    </row>
    <row r="38" spans="1:327" ht="24">
      <c r="A38" s="45" t="s">
        <v>233</v>
      </c>
      <c r="B38" s="45" t="s">
        <v>234</v>
      </c>
      <c r="C38" s="46">
        <v>0</v>
      </c>
      <c r="D38" s="46">
        <v>1</v>
      </c>
      <c r="E38" s="46">
        <v>35</v>
      </c>
      <c r="F38" s="46">
        <f t="shared" si="0"/>
        <v>0.24305555555555555</v>
      </c>
      <c r="G38" s="47" t="str">
        <f t="shared" si="131"/>
        <v>non significant</v>
      </c>
      <c r="H38" s="47"/>
      <c r="I38" s="45" t="s">
        <v>237</v>
      </c>
      <c r="J38" s="45" t="s">
        <v>234</v>
      </c>
      <c r="K38" s="46">
        <v>0</v>
      </c>
      <c r="L38" s="46">
        <v>1</v>
      </c>
      <c r="M38" s="46">
        <v>35</v>
      </c>
      <c r="N38" s="46">
        <f t="shared" si="1"/>
        <v>0.24305555555555555</v>
      </c>
      <c r="O38" s="47" t="str">
        <f t="shared" si="2"/>
        <v>non significant</v>
      </c>
      <c r="P38" s="47"/>
      <c r="Q38" s="45" t="s">
        <v>237</v>
      </c>
      <c r="R38" s="45" t="s">
        <v>233</v>
      </c>
      <c r="S38" s="46">
        <v>0</v>
      </c>
      <c r="T38" s="46">
        <v>1</v>
      </c>
      <c r="U38" s="46">
        <v>35</v>
      </c>
      <c r="V38" s="46">
        <f t="shared" si="3"/>
        <v>0.24305555555555555</v>
      </c>
      <c r="W38" s="47" t="str">
        <f t="shared" si="4"/>
        <v>non significant</v>
      </c>
      <c r="X38" s="46"/>
      <c r="Y38" s="45" t="s">
        <v>230</v>
      </c>
      <c r="Z38" s="45" t="s">
        <v>233</v>
      </c>
      <c r="AA38" s="46">
        <v>0</v>
      </c>
      <c r="AB38" s="46">
        <v>1</v>
      </c>
      <c r="AC38" s="46">
        <v>35</v>
      </c>
      <c r="AD38" s="46">
        <f t="shared" si="5"/>
        <v>0.24305555555555555</v>
      </c>
      <c r="AE38" s="47" t="str">
        <f t="shared" si="6"/>
        <v>non significant</v>
      </c>
      <c r="AF38" s="47"/>
      <c r="AG38" s="45" t="s">
        <v>241</v>
      </c>
      <c r="AH38" s="45" t="s">
        <v>235</v>
      </c>
      <c r="AI38" s="46">
        <v>0</v>
      </c>
      <c r="AJ38" s="46">
        <v>1</v>
      </c>
      <c r="AK38" s="46">
        <v>35</v>
      </c>
      <c r="AL38" s="46">
        <f t="shared" si="7"/>
        <v>0.24305555555555555</v>
      </c>
      <c r="AM38" s="47" t="str">
        <f t="shared" si="8"/>
        <v>non significant</v>
      </c>
      <c r="AN38" s="46"/>
      <c r="AO38" s="45" t="s">
        <v>235</v>
      </c>
      <c r="AP38" s="45" t="s">
        <v>233</v>
      </c>
      <c r="AQ38" s="46">
        <v>0</v>
      </c>
      <c r="AR38" s="46">
        <v>1</v>
      </c>
      <c r="AS38" s="46">
        <v>35</v>
      </c>
      <c r="AT38" s="46">
        <f t="shared" si="9"/>
        <v>0.24305555555555555</v>
      </c>
      <c r="AU38" s="47" t="str">
        <f t="shared" si="10"/>
        <v>non significant</v>
      </c>
      <c r="AV38" s="46"/>
      <c r="AW38" s="45" t="s">
        <v>233</v>
      </c>
      <c r="AX38" s="45" t="s">
        <v>234</v>
      </c>
      <c r="AY38" s="46">
        <v>9.1289999999999996E-2</v>
      </c>
      <c r="AZ38" s="46">
        <v>0.92730000000000001</v>
      </c>
      <c r="BA38" s="46">
        <v>35</v>
      </c>
      <c r="BB38" s="46">
        <f t="shared" si="11"/>
        <v>0.24305555555555555</v>
      </c>
      <c r="BC38" s="47" t="str">
        <f t="shared" si="12"/>
        <v>non significant</v>
      </c>
      <c r="BD38" s="46"/>
      <c r="BE38" s="45" t="s">
        <v>238</v>
      </c>
      <c r="BF38" s="45" t="s">
        <v>239</v>
      </c>
      <c r="BG38" s="46">
        <v>8.0060000000000006E-2</v>
      </c>
      <c r="BH38" s="46">
        <v>0.93620000000000003</v>
      </c>
      <c r="BI38" s="46">
        <v>35</v>
      </c>
      <c r="BJ38" s="46">
        <f>BI38/36*0.25</f>
        <v>0.24305555555555555</v>
      </c>
      <c r="BK38" s="47" t="str">
        <f t="shared" si="14"/>
        <v>non significant</v>
      </c>
      <c r="BL38" s="46"/>
      <c r="BM38" s="45" t="s">
        <v>237</v>
      </c>
      <c r="BN38" s="45" t="s">
        <v>236</v>
      </c>
      <c r="BO38" s="46">
        <v>8.0060000000000006E-2</v>
      </c>
      <c r="BP38" s="46">
        <v>0.93620000000000003</v>
      </c>
      <c r="BQ38" s="46">
        <v>35</v>
      </c>
      <c r="BR38" s="46">
        <f t="shared" si="15"/>
        <v>0.24305555555555555</v>
      </c>
      <c r="BS38" s="47" t="str">
        <f t="shared" si="16"/>
        <v>non significant</v>
      </c>
      <c r="BT38" s="46"/>
      <c r="BU38" s="45" t="s">
        <v>235</v>
      </c>
      <c r="BV38" s="45" t="s">
        <v>238</v>
      </c>
      <c r="BW38" s="46">
        <v>2.0996000000000001</v>
      </c>
      <c r="BX38" s="47" t="s">
        <v>244</v>
      </c>
      <c r="BY38" s="46">
        <v>35</v>
      </c>
      <c r="BZ38" s="46">
        <f t="shared" si="17"/>
        <v>0.24305555555555555</v>
      </c>
      <c r="CA38" s="47" t="str">
        <f t="shared" si="18"/>
        <v>non significant</v>
      </c>
      <c r="CB38" s="47"/>
      <c r="CC38" s="45" t="s">
        <v>241</v>
      </c>
      <c r="CD38" s="45" t="s">
        <v>239</v>
      </c>
      <c r="CE38" s="46">
        <v>8.0060000000000006E-2</v>
      </c>
      <c r="CF38" s="46">
        <v>0.93620000000000003</v>
      </c>
      <c r="CG38" s="46">
        <v>35</v>
      </c>
      <c r="CH38" s="46">
        <f t="shared" si="19"/>
        <v>0.24305555555555555</v>
      </c>
      <c r="CI38" s="47" t="str">
        <f t="shared" si="132"/>
        <v>non significant</v>
      </c>
      <c r="CJ38" s="46"/>
      <c r="CK38" s="45" t="s">
        <v>230</v>
      </c>
      <c r="CL38" s="45" t="s">
        <v>233</v>
      </c>
      <c r="CM38" s="46">
        <v>0</v>
      </c>
      <c r="CN38" s="46">
        <v>1</v>
      </c>
      <c r="CO38" s="46">
        <v>35</v>
      </c>
      <c r="CP38" s="46">
        <f t="shared" si="21"/>
        <v>0.24305555555555555</v>
      </c>
      <c r="CQ38" s="47" t="str">
        <f t="shared" si="133"/>
        <v>non significant</v>
      </c>
      <c r="CR38" s="46"/>
      <c r="CS38" s="45" t="s">
        <v>241</v>
      </c>
      <c r="CT38" s="45" t="s">
        <v>237</v>
      </c>
      <c r="CU38" s="46">
        <v>8.0064099999999999E-2</v>
      </c>
      <c r="CV38" s="46">
        <v>0.93620000000000003</v>
      </c>
      <c r="CW38" s="46">
        <v>35</v>
      </c>
      <c r="CX38" s="46">
        <f t="shared" si="23"/>
        <v>0.24305555555555555</v>
      </c>
      <c r="CY38" s="47" t="str">
        <f t="shared" si="134"/>
        <v>non significant</v>
      </c>
      <c r="CZ38" s="46"/>
      <c r="DA38" s="45" t="s">
        <v>237</v>
      </c>
      <c r="DB38" s="45" t="s">
        <v>236</v>
      </c>
      <c r="DC38" s="46">
        <v>0</v>
      </c>
      <c r="DD38" s="46">
        <v>1</v>
      </c>
      <c r="DE38" s="46">
        <v>35</v>
      </c>
      <c r="DF38" s="46">
        <f t="shared" si="25"/>
        <v>0.24305555555555555</v>
      </c>
      <c r="DG38" s="47" t="str">
        <f t="shared" si="135"/>
        <v>non significant</v>
      </c>
      <c r="DH38" s="46"/>
      <c r="DI38" s="45" t="s">
        <v>241</v>
      </c>
      <c r="DJ38" s="45" t="s">
        <v>240</v>
      </c>
      <c r="DK38" s="46">
        <v>8.0060000000000006E-2</v>
      </c>
      <c r="DL38" s="46">
        <v>0.93620000000000003</v>
      </c>
      <c r="DM38" s="46">
        <v>35</v>
      </c>
      <c r="DN38" s="46">
        <f t="shared" si="26"/>
        <v>0.24305555555555555</v>
      </c>
      <c r="DO38" s="47" t="str">
        <f t="shared" si="136"/>
        <v>non significant</v>
      </c>
      <c r="DP38" s="46"/>
      <c r="DQ38" s="45" t="s">
        <v>237</v>
      </c>
      <c r="DR38" s="45" t="s">
        <v>236</v>
      </c>
      <c r="DS38" s="46">
        <v>0</v>
      </c>
      <c r="DT38" s="46">
        <v>1</v>
      </c>
      <c r="DU38" s="46">
        <v>35</v>
      </c>
      <c r="DV38" s="46">
        <f t="shared" si="27"/>
        <v>0.24305555555555555</v>
      </c>
      <c r="DW38" s="47" t="str">
        <f t="shared" si="137"/>
        <v>non significant</v>
      </c>
      <c r="DX38" s="46"/>
      <c r="DY38" s="45" t="s">
        <v>230</v>
      </c>
      <c r="DZ38" s="45" t="s">
        <v>232</v>
      </c>
      <c r="EA38" s="46">
        <v>2.0996000000000001</v>
      </c>
      <c r="EB38" s="47" t="s">
        <v>244</v>
      </c>
      <c r="EC38" s="46">
        <v>35</v>
      </c>
      <c r="ED38" s="46">
        <f t="shared" si="29"/>
        <v>0.24305555555555555</v>
      </c>
      <c r="EE38" s="47" t="str">
        <f t="shared" si="138"/>
        <v>non significant</v>
      </c>
      <c r="EF38" s="46"/>
      <c r="EG38" s="45" t="s">
        <v>241</v>
      </c>
      <c r="EH38" s="45" t="s">
        <v>240</v>
      </c>
      <c r="EI38" s="46">
        <v>8.0060000000000006E-2</v>
      </c>
      <c r="EJ38" s="46">
        <v>0.93620000000000003</v>
      </c>
      <c r="EK38" s="46">
        <v>35</v>
      </c>
      <c r="EL38" s="46">
        <f t="shared" si="31"/>
        <v>0.24305555555555555</v>
      </c>
      <c r="EM38" s="47" t="str">
        <f t="shared" si="139"/>
        <v>non significant</v>
      </c>
      <c r="EN38" s="46"/>
      <c r="EO38" s="45" t="s">
        <v>237</v>
      </c>
      <c r="EP38" s="45" t="s">
        <v>236</v>
      </c>
      <c r="EQ38" s="46">
        <v>0</v>
      </c>
      <c r="ER38" s="46">
        <v>1</v>
      </c>
      <c r="ES38" s="46">
        <v>35</v>
      </c>
      <c r="ET38" s="46">
        <f t="shared" si="33"/>
        <v>0.24305555555555555</v>
      </c>
      <c r="EU38" s="47" t="str">
        <f t="shared" si="140"/>
        <v>non significant</v>
      </c>
      <c r="EV38" s="46"/>
      <c r="EW38" s="45" t="s">
        <v>241</v>
      </c>
      <c r="EX38" s="45" t="s">
        <v>235</v>
      </c>
      <c r="EY38" s="46">
        <v>-9.1289999999999996E-2</v>
      </c>
      <c r="EZ38" s="46">
        <v>0.92730000000000001</v>
      </c>
      <c r="FA38" s="46">
        <v>35</v>
      </c>
      <c r="FB38" s="46">
        <f t="shared" si="35"/>
        <v>0.24305555555555555</v>
      </c>
      <c r="FC38" s="47" t="str">
        <f t="shared" si="141"/>
        <v>non significant</v>
      </c>
      <c r="FD38" s="46"/>
      <c r="FE38" s="45" t="s">
        <v>231</v>
      </c>
      <c r="FF38" s="45" t="s">
        <v>235</v>
      </c>
      <c r="FG38" s="46">
        <v>0</v>
      </c>
      <c r="FH38" s="46">
        <v>1</v>
      </c>
      <c r="FI38" s="46">
        <v>35</v>
      </c>
      <c r="FJ38" s="46">
        <f t="shared" si="37"/>
        <v>0.24305555555555555</v>
      </c>
      <c r="FK38" s="47" t="str">
        <f t="shared" si="142"/>
        <v>non significant</v>
      </c>
      <c r="FL38" s="46"/>
      <c r="FM38" s="45" t="s">
        <v>241</v>
      </c>
      <c r="FN38" s="45" t="s">
        <v>235</v>
      </c>
      <c r="FO38" s="46">
        <v>0</v>
      </c>
      <c r="FP38" s="46">
        <v>1</v>
      </c>
      <c r="FQ38" s="46">
        <v>35</v>
      </c>
      <c r="FR38" s="46">
        <f t="shared" si="39"/>
        <v>0.24305555555555555</v>
      </c>
      <c r="FS38" s="47" t="str">
        <f t="shared" si="143"/>
        <v>non significant</v>
      </c>
      <c r="FT38" s="46"/>
      <c r="FU38" s="45" t="s">
        <v>231</v>
      </c>
      <c r="FV38" s="45" t="s">
        <v>238</v>
      </c>
      <c r="FW38" s="46">
        <v>0</v>
      </c>
      <c r="FX38" s="46">
        <v>1</v>
      </c>
      <c r="FY38" s="46">
        <v>35</v>
      </c>
      <c r="FZ38" s="46">
        <f t="shared" si="41"/>
        <v>0.24305555555555555</v>
      </c>
      <c r="GA38" s="47" t="str">
        <f t="shared" si="144"/>
        <v>non significant</v>
      </c>
      <c r="GB38" s="46"/>
      <c r="GC38" s="45" t="s">
        <v>241</v>
      </c>
      <c r="GD38" s="45" t="s">
        <v>240</v>
      </c>
      <c r="GE38" s="46">
        <v>-8.0060000000000006E-2</v>
      </c>
      <c r="GF38" s="46">
        <v>0.93620000000000003</v>
      </c>
      <c r="GG38" s="46">
        <v>35</v>
      </c>
      <c r="GH38" s="46">
        <f t="shared" si="43"/>
        <v>0.24305555555555555</v>
      </c>
      <c r="GI38" s="47" t="str">
        <f t="shared" si="145"/>
        <v>non significant</v>
      </c>
      <c r="GJ38" s="46"/>
      <c r="GK38" s="45" t="s">
        <v>233</v>
      </c>
      <c r="GL38" s="45" t="s">
        <v>232</v>
      </c>
      <c r="GM38" s="46">
        <v>0</v>
      </c>
      <c r="GN38" s="46">
        <v>1</v>
      </c>
      <c r="GO38" s="46">
        <v>35</v>
      </c>
      <c r="GP38" s="46">
        <f t="shared" si="45"/>
        <v>0.24305555555555555</v>
      </c>
      <c r="GQ38" s="47" t="str">
        <f t="shared" si="146"/>
        <v>non significant</v>
      </c>
      <c r="GR38" s="46"/>
      <c r="GS38" s="45" t="s">
        <v>230</v>
      </c>
      <c r="GT38" s="45" t="s">
        <v>233</v>
      </c>
      <c r="GU38" s="46">
        <v>0</v>
      </c>
      <c r="GV38" s="46">
        <v>1</v>
      </c>
      <c r="GW38" s="46">
        <v>35</v>
      </c>
      <c r="GX38" s="46">
        <f t="shared" si="46"/>
        <v>0.24305555555555555</v>
      </c>
      <c r="GY38" s="47" t="str">
        <f t="shared" si="147"/>
        <v>non significant</v>
      </c>
      <c r="GZ38" s="46"/>
      <c r="HA38" s="45" t="s">
        <v>238</v>
      </c>
      <c r="HB38" s="45" t="s">
        <v>239</v>
      </c>
      <c r="HC38" s="46">
        <v>8.0060000000000006E-2</v>
      </c>
      <c r="HD38" s="46">
        <v>0.93620000000000003</v>
      </c>
      <c r="HE38" s="46">
        <v>35</v>
      </c>
      <c r="HF38" s="46">
        <f t="shared" si="48"/>
        <v>0.24305555555555555</v>
      </c>
      <c r="HG38" s="47" t="str">
        <f t="shared" si="148"/>
        <v>non significant</v>
      </c>
      <c r="HH38" s="46"/>
      <c r="HI38" s="45" t="s">
        <v>230</v>
      </c>
      <c r="HJ38" s="45" t="s">
        <v>233</v>
      </c>
      <c r="HK38" s="46">
        <v>0</v>
      </c>
      <c r="HL38" s="46">
        <v>1</v>
      </c>
      <c r="HM38" s="46">
        <v>35</v>
      </c>
      <c r="HN38" s="46">
        <f t="shared" si="50"/>
        <v>0.24305555555555555</v>
      </c>
      <c r="HO38" s="47" t="str">
        <f t="shared" si="149"/>
        <v>non significant</v>
      </c>
      <c r="HP38" s="46"/>
      <c r="HQ38" s="45" t="s">
        <v>240</v>
      </c>
      <c r="HR38" s="45" t="s">
        <v>239</v>
      </c>
      <c r="HS38" s="46">
        <v>-8.0060000000000006E-2</v>
      </c>
      <c r="HT38" s="46">
        <v>0.93620000000000003</v>
      </c>
      <c r="HU38" s="46">
        <v>35</v>
      </c>
      <c r="HV38" s="46">
        <f t="shared" si="52"/>
        <v>0.24305555555555555</v>
      </c>
      <c r="HW38" s="47" t="str">
        <f t="shared" si="150"/>
        <v>non significant</v>
      </c>
      <c r="HX38" s="46"/>
      <c r="HY38" s="45" t="s">
        <v>240</v>
      </c>
      <c r="HZ38" s="45" t="s">
        <v>239</v>
      </c>
      <c r="IA38" s="46">
        <v>0</v>
      </c>
      <c r="IB38" s="46">
        <v>1</v>
      </c>
      <c r="IC38" s="46">
        <v>35</v>
      </c>
      <c r="ID38" s="46">
        <f t="shared" si="54"/>
        <v>0.24305555555555555</v>
      </c>
      <c r="IE38" s="47" t="str">
        <f t="shared" si="151"/>
        <v>non significant</v>
      </c>
      <c r="IF38" s="46"/>
      <c r="IG38" s="45" t="s">
        <v>231</v>
      </c>
      <c r="IH38" s="45" t="s">
        <v>240</v>
      </c>
      <c r="II38" s="46">
        <v>0</v>
      </c>
      <c r="IJ38" s="46">
        <v>1</v>
      </c>
      <c r="IK38" s="46">
        <v>35</v>
      </c>
      <c r="IL38" s="46">
        <f t="shared" si="56"/>
        <v>0.24305555555555555</v>
      </c>
      <c r="IM38" s="47" t="str">
        <f t="shared" si="152"/>
        <v>non significant</v>
      </c>
      <c r="IN38" s="46"/>
      <c r="IO38" s="45" t="s">
        <v>237</v>
      </c>
      <c r="IP38" s="45" t="s">
        <v>234</v>
      </c>
      <c r="IQ38" s="46">
        <v>0</v>
      </c>
      <c r="IR38" s="46">
        <v>1</v>
      </c>
      <c r="IS38" s="46">
        <v>35</v>
      </c>
      <c r="IT38" s="46">
        <f t="shared" si="58"/>
        <v>0.24305555555555555</v>
      </c>
      <c r="IU38" s="47" t="str">
        <f t="shared" si="153"/>
        <v>non significant</v>
      </c>
      <c r="IV38" s="46"/>
      <c r="IW38" s="45" t="s">
        <v>237</v>
      </c>
      <c r="IX38" s="45" t="s">
        <v>236</v>
      </c>
      <c r="IY38" s="46">
        <v>0</v>
      </c>
      <c r="IZ38" s="46">
        <v>1</v>
      </c>
      <c r="JA38" s="46">
        <v>35</v>
      </c>
      <c r="JB38" s="46">
        <f t="shared" si="60"/>
        <v>0.24305555555555555</v>
      </c>
      <c r="JC38" s="47" t="str">
        <f t="shared" si="154"/>
        <v>non significant</v>
      </c>
      <c r="JD38" s="46"/>
      <c r="JE38" s="45" t="s">
        <v>237</v>
      </c>
      <c r="JF38" s="45" t="s">
        <v>236</v>
      </c>
      <c r="JG38" s="46">
        <v>0</v>
      </c>
      <c r="JH38" s="46">
        <v>1</v>
      </c>
      <c r="JI38" s="46">
        <v>35</v>
      </c>
      <c r="JJ38" s="46">
        <f t="shared" si="62"/>
        <v>0.24305555555555555</v>
      </c>
      <c r="JK38" s="47" t="str">
        <f t="shared" si="155"/>
        <v>non significant</v>
      </c>
      <c r="JL38" s="46"/>
      <c r="JM38" s="45" t="s">
        <v>241</v>
      </c>
      <c r="JN38" s="45" t="s">
        <v>235</v>
      </c>
      <c r="JO38" s="46">
        <v>0</v>
      </c>
      <c r="JP38" s="46">
        <v>1</v>
      </c>
      <c r="JQ38" s="46">
        <v>35</v>
      </c>
      <c r="JR38" s="46">
        <f t="shared" si="64"/>
        <v>0.24305555555555555</v>
      </c>
      <c r="JS38" s="47" t="str">
        <f t="shared" si="156"/>
        <v>non significant</v>
      </c>
      <c r="JT38" s="46"/>
      <c r="JU38" s="45" t="s">
        <v>235</v>
      </c>
      <c r="JV38" s="45" t="s">
        <v>233</v>
      </c>
      <c r="JW38" s="46">
        <v>-0.208893</v>
      </c>
      <c r="JX38" s="46">
        <v>0.83450000000000002</v>
      </c>
      <c r="JY38" s="46">
        <v>35</v>
      </c>
      <c r="JZ38" s="46">
        <f t="shared" si="65"/>
        <v>0.24305555555555555</v>
      </c>
      <c r="KA38" s="47" t="str">
        <f t="shared" si="157"/>
        <v>non significant</v>
      </c>
      <c r="KB38" s="46"/>
      <c r="KC38" s="45" t="s">
        <v>231</v>
      </c>
      <c r="KD38" s="45" t="s">
        <v>235</v>
      </c>
      <c r="KE38" s="46">
        <v>0</v>
      </c>
      <c r="KF38" s="46">
        <v>1</v>
      </c>
      <c r="KG38" s="46">
        <v>35</v>
      </c>
      <c r="KH38" s="46">
        <f t="shared" si="67"/>
        <v>0.24305555555555555</v>
      </c>
      <c r="KI38" s="47" t="str">
        <f t="shared" si="158"/>
        <v>non significant</v>
      </c>
      <c r="KJ38" s="46"/>
      <c r="KK38" s="45" t="s">
        <v>241</v>
      </c>
      <c r="KL38" s="45" t="s">
        <v>240</v>
      </c>
      <c r="KM38" s="46">
        <v>0.24018999999999999</v>
      </c>
      <c r="KN38" s="46">
        <v>0.81020000000000003</v>
      </c>
      <c r="KO38" s="46">
        <v>35</v>
      </c>
      <c r="KP38" s="46">
        <f t="shared" si="69"/>
        <v>0.24305555555555555</v>
      </c>
      <c r="KQ38" s="47" t="str">
        <f t="shared" si="159"/>
        <v>non significant</v>
      </c>
      <c r="KR38" s="45"/>
      <c r="KS38" s="45" t="s">
        <v>237</v>
      </c>
      <c r="KT38" s="45" t="s">
        <v>236</v>
      </c>
      <c r="KU38" s="46">
        <v>-8.0060000000000006E-2</v>
      </c>
      <c r="KV38" s="46">
        <v>0.93620000000000003</v>
      </c>
      <c r="KW38" s="46">
        <v>35</v>
      </c>
      <c r="KX38" s="46">
        <f t="shared" si="71"/>
        <v>0.24305555555555555</v>
      </c>
      <c r="KY38" s="47" t="str">
        <f t="shared" si="160"/>
        <v>non significant</v>
      </c>
      <c r="KZ38" s="45"/>
      <c r="LA38" s="45" t="s">
        <v>237</v>
      </c>
      <c r="LB38" s="45" t="s">
        <v>232</v>
      </c>
      <c r="LC38" s="46">
        <v>8.0060000000000006E-2</v>
      </c>
      <c r="LD38" s="46">
        <v>0.93620000000000003</v>
      </c>
      <c r="LE38" s="46">
        <v>35</v>
      </c>
      <c r="LF38" s="46">
        <f t="shared" si="73"/>
        <v>0.24305555555555555</v>
      </c>
      <c r="LG38" s="47" t="str">
        <f t="shared" si="161"/>
        <v>non significant</v>
      </c>
      <c r="LH38" s="45"/>
      <c r="LI38" s="45" t="s">
        <v>234</v>
      </c>
      <c r="LJ38" s="45" t="s">
        <v>232</v>
      </c>
      <c r="LK38" s="46">
        <v>-0.24018999999999999</v>
      </c>
      <c r="LL38" s="46">
        <v>0.81020000000000003</v>
      </c>
      <c r="LM38" s="46">
        <v>35</v>
      </c>
      <c r="LN38" s="46">
        <f t="shared" si="75"/>
        <v>0.24305555555555555</v>
      </c>
      <c r="LO38" s="47" t="str">
        <f t="shared" si="162"/>
        <v>non significant</v>
      </c>
    </row>
    <row r="39" spans="1:327" ht="24">
      <c r="A39" s="45" t="s">
        <v>235</v>
      </c>
      <c r="B39" s="45" t="s">
        <v>233</v>
      </c>
      <c r="C39" s="46">
        <v>0</v>
      </c>
      <c r="D39" s="46">
        <v>1</v>
      </c>
      <c r="E39" s="47">
        <v>36</v>
      </c>
      <c r="F39" s="46">
        <f t="shared" si="0"/>
        <v>0.25</v>
      </c>
      <c r="G39" s="47" t="str">
        <f t="shared" si="131"/>
        <v>non significant</v>
      </c>
      <c r="H39" s="47"/>
      <c r="I39" s="45" t="s">
        <v>240</v>
      </c>
      <c r="J39" s="45" t="s">
        <v>236</v>
      </c>
      <c r="K39" s="46">
        <v>0</v>
      </c>
      <c r="L39" s="46">
        <v>1</v>
      </c>
      <c r="M39" s="47">
        <v>36</v>
      </c>
      <c r="N39" s="46">
        <f t="shared" si="1"/>
        <v>0.25</v>
      </c>
      <c r="O39" s="47" t="str">
        <f t="shared" si="2"/>
        <v>non significant</v>
      </c>
      <c r="P39" s="47"/>
      <c r="Q39" s="45" t="s">
        <v>236</v>
      </c>
      <c r="R39" s="45" t="s">
        <v>232</v>
      </c>
      <c r="S39" s="46">
        <v>0</v>
      </c>
      <c r="T39" s="46">
        <v>1</v>
      </c>
      <c r="U39" s="47">
        <v>36</v>
      </c>
      <c r="V39" s="46">
        <f t="shared" si="3"/>
        <v>0.25</v>
      </c>
      <c r="W39" s="47" t="str">
        <f t="shared" si="4"/>
        <v>non significant</v>
      </c>
      <c r="X39" s="46"/>
      <c r="Y39" s="45" t="s">
        <v>230</v>
      </c>
      <c r="Z39" s="45" t="s">
        <v>237</v>
      </c>
      <c r="AA39" s="46">
        <v>0</v>
      </c>
      <c r="AB39" s="46">
        <v>1</v>
      </c>
      <c r="AC39" s="47">
        <v>36</v>
      </c>
      <c r="AD39" s="46">
        <f t="shared" si="5"/>
        <v>0.25</v>
      </c>
      <c r="AE39" s="47" t="str">
        <f t="shared" si="6"/>
        <v>non significant</v>
      </c>
      <c r="AF39" s="47"/>
      <c r="AG39" s="45" t="s">
        <v>235</v>
      </c>
      <c r="AH39" s="45" t="s">
        <v>233</v>
      </c>
      <c r="AI39" s="46">
        <v>0</v>
      </c>
      <c r="AJ39" s="46">
        <v>1</v>
      </c>
      <c r="AK39" s="47">
        <v>36</v>
      </c>
      <c r="AL39" s="46">
        <f t="shared" si="7"/>
        <v>0.25</v>
      </c>
      <c r="AM39" s="47" t="str">
        <f t="shared" si="8"/>
        <v>non significant</v>
      </c>
      <c r="AN39" s="46"/>
      <c r="AO39" s="45" t="s">
        <v>231</v>
      </c>
      <c r="AP39" s="45" t="s">
        <v>230</v>
      </c>
      <c r="AQ39" s="46">
        <v>2.297825</v>
      </c>
      <c r="AR39" s="47" t="s">
        <v>247</v>
      </c>
      <c r="AS39" s="47">
        <v>36</v>
      </c>
      <c r="AT39" s="46">
        <f t="shared" si="9"/>
        <v>0.25</v>
      </c>
      <c r="AU39" s="47" t="str">
        <f t="shared" si="10"/>
        <v>non significant</v>
      </c>
      <c r="AV39" s="48"/>
      <c r="AW39" s="45" t="s">
        <v>235</v>
      </c>
      <c r="AX39" s="45" t="s">
        <v>233</v>
      </c>
      <c r="AY39" s="46">
        <v>0</v>
      </c>
      <c r="AZ39" s="46">
        <v>1</v>
      </c>
      <c r="BA39" s="47">
        <v>36</v>
      </c>
      <c r="BB39" s="46">
        <f t="shared" si="11"/>
        <v>0.25</v>
      </c>
      <c r="BC39" s="47" t="str">
        <f t="shared" si="12"/>
        <v>non significant</v>
      </c>
      <c r="BD39" s="47"/>
      <c r="BE39" s="45" t="s">
        <v>230</v>
      </c>
      <c r="BF39" s="45" t="s">
        <v>233</v>
      </c>
      <c r="BG39" s="46">
        <v>0</v>
      </c>
      <c r="BH39" s="46">
        <v>1</v>
      </c>
      <c r="BI39" s="47">
        <v>36</v>
      </c>
      <c r="BJ39" s="46">
        <f t="shared" si="13"/>
        <v>0.25</v>
      </c>
      <c r="BK39" s="47" t="str">
        <f t="shared" si="14"/>
        <v>non significant</v>
      </c>
      <c r="BL39" s="46"/>
      <c r="BM39" s="45" t="s">
        <v>231</v>
      </c>
      <c r="BN39" s="45" t="s">
        <v>240</v>
      </c>
      <c r="BO39" s="46">
        <v>0</v>
      </c>
      <c r="BP39" s="46">
        <v>1</v>
      </c>
      <c r="BQ39" s="47">
        <v>36</v>
      </c>
      <c r="BR39" s="46">
        <f t="shared" si="15"/>
        <v>0.25</v>
      </c>
      <c r="BS39" s="47" t="str">
        <f t="shared" si="16"/>
        <v>non significant</v>
      </c>
      <c r="BT39" s="46"/>
      <c r="BU39" s="45" t="s">
        <v>237</v>
      </c>
      <c r="BV39" s="45" t="s">
        <v>232</v>
      </c>
      <c r="BW39" s="46">
        <v>2.0015999999999998</v>
      </c>
      <c r="BX39" s="47" t="s">
        <v>242</v>
      </c>
      <c r="BY39" s="47">
        <v>36</v>
      </c>
      <c r="BZ39" s="46">
        <f t="shared" si="17"/>
        <v>0.25</v>
      </c>
      <c r="CA39" s="47" t="str">
        <f t="shared" si="18"/>
        <v>non significant</v>
      </c>
      <c r="CB39" s="47"/>
      <c r="CC39" s="45" t="s">
        <v>237</v>
      </c>
      <c r="CD39" s="45" t="s">
        <v>236</v>
      </c>
      <c r="CE39" s="46">
        <v>8.0060000000000006E-2</v>
      </c>
      <c r="CF39" s="46">
        <v>0.93620000000000003</v>
      </c>
      <c r="CG39" s="47">
        <v>36</v>
      </c>
      <c r="CH39" s="46">
        <f t="shared" si="19"/>
        <v>0.25</v>
      </c>
      <c r="CI39" s="47" t="str">
        <f t="shared" si="132"/>
        <v>non significant</v>
      </c>
      <c r="CJ39" s="46"/>
      <c r="CK39" s="45" t="s">
        <v>237</v>
      </c>
      <c r="CL39" s="45" t="s">
        <v>236</v>
      </c>
      <c r="CM39" s="46">
        <v>0</v>
      </c>
      <c r="CN39" s="46">
        <v>1</v>
      </c>
      <c r="CO39" s="47">
        <v>36</v>
      </c>
      <c r="CP39" s="46">
        <f t="shared" si="21"/>
        <v>0.25</v>
      </c>
      <c r="CQ39" s="47" t="str">
        <f t="shared" si="133"/>
        <v>non significant</v>
      </c>
      <c r="CR39" s="46"/>
      <c r="CS39" s="45" t="s">
        <v>234</v>
      </c>
      <c r="CT39" s="45" t="s">
        <v>236</v>
      </c>
      <c r="CU39" s="46">
        <v>0</v>
      </c>
      <c r="CV39" s="46">
        <v>1</v>
      </c>
      <c r="CW39" s="47">
        <v>36</v>
      </c>
      <c r="CX39" s="46">
        <f t="shared" si="23"/>
        <v>0.25</v>
      </c>
      <c r="CY39" s="47" t="str">
        <f t="shared" si="134"/>
        <v>non significant</v>
      </c>
      <c r="CZ39" s="46"/>
      <c r="DA39" s="45" t="s">
        <v>233</v>
      </c>
      <c r="DB39" s="45" t="s">
        <v>232</v>
      </c>
      <c r="DC39" s="46">
        <v>0</v>
      </c>
      <c r="DD39" s="46">
        <v>1</v>
      </c>
      <c r="DE39" s="47">
        <v>36</v>
      </c>
      <c r="DF39" s="46">
        <f t="shared" si="25"/>
        <v>0.25</v>
      </c>
      <c r="DG39" s="47" t="str">
        <f t="shared" si="135"/>
        <v>non significant</v>
      </c>
      <c r="DH39" s="47"/>
      <c r="DI39" s="45" t="s">
        <v>233</v>
      </c>
      <c r="DJ39" s="45" t="s">
        <v>232</v>
      </c>
      <c r="DK39" s="46">
        <v>0</v>
      </c>
      <c r="DL39" s="46">
        <v>1</v>
      </c>
      <c r="DM39" s="47">
        <v>36</v>
      </c>
      <c r="DN39" s="46">
        <f t="shared" si="26"/>
        <v>0.25</v>
      </c>
      <c r="DO39" s="47" t="str">
        <f t="shared" si="136"/>
        <v>non significant</v>
      </c>
      <c r="DP39" s="47"/>
      <c r="DQ39" s="45" t="s">
        <v>235</v>
      </c>
      <c r="DR39" s="45" t="s">
        <v>233</v>
      </c>
      <c r="DS39" s="46">
        <v>0</v>
      </c>
      <c r="DT39" s="46">
        <v>1</v>
      </c>
      <c r="DU39" s="47">
        <v>36</v>
      </c>
      <c r="DV39" s="46">
        <f t="shared" si="27"/>
        <v>0.25</v>
      </c>
      <c r="DW39" s="47" t="str">
        <f t="shared" si="137"/>
        <v>non significant</v>
      </c>
      <c r="DX39" s="46"/>
      <c r="DY39" s="45" t="s">
        <v>238</v>
      </c>
      <c r="DZ39" s="45" t="s">
        <v>240</v>
      </c>
      <c r="EA39" s="46">
        <v>-2.0015999999999998</v>
      </c>
      <c r="EB39" s="47" t="s">
        <v>242</v>
      </c>
      <c r="EC39" s="47">
        <v>36</v>
      </c>
      <c r="ED39" s="46">
        <f t="shared" si="29"/>
        <v>0.25</v>
      </c>
      <c r="EE39" s="47" t="str">
        <f t="shared" si="138"/>
        <v>non significant</v>
      </c>
      <c r="EF39" s="46"/>
      <c r="EG39" s="45" t="s">
        <v>235</v>
      </c>
      <c r="EH39" s="45" t="s">
        <v>233</v>
      </c>
      <c r="EI39" s="46">
        <v>0</v>
      </c>
      <c r="EJ39" s="46">
        <v>1</v>
      </c>
      <c r="EK39" s="47">
        <v>36</v>
      </c>
      <c r="EL39" s="46">
        <f t="shared" si="31"/>
        <v>0.25</v>
      </c>
      <c r="EM39" s="47" t="str">
        <f t="shared" si="139"/>
        <v>non significant</v>
      </c>
      <c r="EN39" s="46"/>
      <c r="EO39" s="45" t="s">
        <v>237</v>
      </c>
      <c r="EP39" s="45" t="s">
        <v>233</v>
      </c>
      <c r="EQ39" s="46">
        <v>0</v>
      </c>
      <c r="ER39" s="46">
        <v>1</v>
      </c>
      <c r="ES39" s="47">
        <v>36</v>
      </c>
      <c r="ET39" s="46">
        <f t="shared" si="33"/>
        <v>0.25</v>
      </c>
      <c r="EU39" s="47" t="str">
        <f t="shared" si="140"/>
        <v>non significant</v>
      </c>
      <c r="EV39" s="46"/>
      <c r="EW39" s="45" t="s">
        <v>231</v>
      </c>
      <c r="EX39" s="45" t="s">
        <v>238</v>
      </c>
      <c r="EY39" s="46">
        <v>0</v>
      </c>
      <c r="EZ39" s="46">
        <v>1</v>
      </c>
      <c r="FA39" s="47">
        <v>36</v>
      </c>
      <c r="FB39" s="46">
        <f t="shared" si="35"/>
        <v>0.25</v>
      </c>
      <c r="FC39" s="47" t="str">
        <f t="shared" si="141"/>
        <v>non significant</v>
      </c>
      <c r="FD39" s="47"/>
      <c r="FE39" s="45" t="s">
        <v>230</v>
      </c>
      <c r="FF39" s="45" t="s">
        <v>233</v>
      </c>
      <c r="FG39" s="46">
        <v>0</v>
      </c>
      <c r="FH39" s="46">
        <v>1</v>
      </c>
      <c r="FI39" s="47">
        <v>36</v>
      </c>
      <c r="FJ39" s="46">
        <f t="shared" si="37"/>
        <v>0.25</v>
      </c>
      <c r="FK39" s="47" t="str">
        <f t="shared" si="142"/>
        <v>non significant</v>
      </c>
      <c r="FL39" s="46"/>
      <c r="FM39" s="45" t="s">
        <v>238</v>
      </c>
      <c r="FN39" s="45" t="s">
        <v>240</v>
      </c>
      <c r="FO39" s="46">
        <v>0</v>
      </c>
      <c r="FP39" s="46">
        <v>1</v>
      </c>
      <c r="FQ39" s="47">
        <v>36</v>
      </c>
      <c r="FR39" s="46">
        <f t="shared" si="39"/>
        <v>0.25</v>
      </c>
      <c r="FS39" s="47" t="str">
        <f t="shared" si="143"/>
        <v>non significant</v>
      </c>
      <c r="FT39" s="47"/>
      <c r="FU39" s="45" t="s">
        <v>235</v>
      </c>
      <c r="FV39" s="45" t="s">
        <v>233</v>
      </c>
      <c r="FW39" s="46">
        <v>0</v>
      </c>
      <c r="FX39" s="46">
        <v>1</v>
      </c>
      <c r="FY39" s="47">
        <v>36</v>
      </c>
      <c r="FZ39" s="46">
        <f t="shared" si="41"/>
        <v>0.25</v>
      </c>
      <c r="GA39" s="47" t="str">
        <f t="shared" si="144"/>
        <v>non significant</v>
      </c>
      <c r="GB39" s="47"/>
      <c r="GC39" s="45" t="s">
        <v>231</v>
      </c>
      <c r="GD39" s="45" t="s">
        <v>241</v>
      </c>
      <c r="GE39" s="46">
        <v>0</v>
      </c>
      <c r="GF39" s="46">
        <v>1</v>
      </c>
      <c r="GG39" s="47">
        <v>36</v>
      </c>
      <c r="GH39" s="46">
        <f t="shared" si="43"/>
        <v>0.25</v>
      </c>
      <c r="GI39" s="47" t="str">
        <f t="shared" si="145"/>
        <v>non significant</v>
      </c>
      <c r="GJ39" s="47"/>
      <c r="GK39" s="45" t="s">
        <v>235</v>
      </c>
      <c r="GL39" s="45" t="s">
        <v>233</v>
      </c>
      <c r="GM39" s="46">
        <v>0</v>
      </c>
      <c r="GN39" s="46">
        <v>1</v>
      </c>
      <c r="GO39" s="47">
        <v>36</v>
      </c>
      <c r="GP39" s="46">
        <f t="shared" si="45"/>
        <v>0.25</v>
      </c>
      <c r="GQ39" s="47" t="str">
        <f t="shared" si="146"/>
        <v>non significant</v>
      </c>
      <c r="GR39" s="47"/>
      <c r="GS39" s="45" t="s">
        <v>237</v>
      </c>
      <c r="GT39" s="45" t="s">
        <v>234</v>
      </c>
      <c r="GU39" s="46">
        <v>0</v>
      </c>
      <c r="GV39" s="46">
        <v>1</v>
      </c>
      <c r="GW39" s="47">
        <v>36</v>
      </c>
      <c r="GX39" s="46">
        <f t="shared" si="46"/>
        <v>0.25</v>
      </c>
      <c r="GY39" s="47" t="str">
        <f t="shared" si="147"/>
        <v>non significant</v>
      </c>
      <c r="GZ39" s="46"/>
      <c r="HA39" s="45" t="s">
        <v>231</v>
      </c>
      <c r="HB39" s="45" t="s">
        <v>230</v>
      </c>
      <c r="HC39" s="46">
        <v>0</v>
      </c>
      <c r="HD39" s="46">
        <v>1</v>
      </c>
      <c r="HE39" s="47">
        <v>36</v>
      </c>
      <c r="HF39" s="46">
        <f t="shared" si="48"/>
        <v>0.25</v>
      </c>
      <c r="HG39" s="47" t="str">
        <f t="shared" si="148"/>
        <v>non significant</v>
      </c>
      <c r="HH39" s="46"/>
      <c r="HI39" s="45" t="s">
        <v>237</v>
      </c>
      <c r="HJ39" s="45" t="s">
        <v>234</v>
      </c>
      <c r="HK39" s="46">
        <v>0</v>
      </c>
      <c r="HL39" s="46">
        <v>1</v>
      </c>
      <c r="HM39" s="47">
        <v>36</v>
      </c>
      <c r="HN39" s="46">
        <f t="shared" si="50"/>
        <v>0.25</v>
      </c>
      <c r="HO39" s="47" t="str">
        <f t="shared" si="149"/>
        <v>non significant</v>
      </c>
      <c r="HP39" s="46"/>
      <c r="HQ39" s="45" t="s">
        <v>239</v>
      </c>
      <c r="HR39" s="45" t="s">
        <v>232</v>
      </c>
      <c r="HS39" s="46">
        <v>8.0064099999999999E-2</v>
      </c>
      <c r="HT39" s="46">
        <v>0.93620000000000003</v>
      </c>
      <c r="HU39" s="47">
        <v>36</v>
      </c>
      <c r="HV39" s="46">
        <f t="shared" si="52"/>
        <v>0.25</v>
      </c>
      <c r="HW39" s="47" t="str">
        <f t="shared" si="150"/>
        <v>non significant</v>
      </c>
      <c r="HX39" s="47"/>
      <c r="HY39" s="45" t="s">
        <v>237</v>
      </c>
      <c r="HZ39" s="45" t="s">
        <v>234</v>
      </c>
      <c r="IA39" s="46">
        <v>0</v>
      </c>
      <c r="IB39" s="46">
        <v>1</v>
      </c>
      <c r="IC39" s="47">
        <v>36</v>
      </c>
      <c r="ID39" s="46">
        <f t="shared" si="54"/>
        <v>0.25</v>
      </c>
      <c r="IE39" s="47" t="str">
        <f t="shared" si="151"/>
        <v>non significant</v>
      </c>
      <c r="IF39" s="46"/>
      <c r="IG39" s="45" t="s">
        <v>237</v>
      </c>
      <c r="IH39" s="45" t="s">
        <v>236</v>
      </c>
      <c r="II39" s="46">
        <v>0</v>
      </c>
      <c r="IJ39" s="46">
        <v>1</v>
      </c>
      <c r="IK39" s="47">
        <v>36</v>
      </c>
      <c r="IL39" s="46">
        <f t="shared" si="56"/>
        <v>0.25</v>
      </c>
      <c r="IM39" s="47" t="str">
        <f t="shared" si="152"/>
        <v>non significant</v>
      </c>
      <c r="IN39" s="46"/>
      <c r="IO39" s="45" t="s">
        <v>235</v>
      </c>
      <c r="IP39" s="45" t="s">
        <v>233</v>
      </c>
      <c r="IQ39" s="46">
        <v>0</v>
      </c>
      <c r="IR39" s="46">
        <v>1</v>
      </c>
      <c r="IS39" s="47">
        <v>36</v>
      </c>
      <c r="IT39" s="46">
        <f t="shared" si="58"/>
        <v>0.25</v>
      </c>
      <c r="IU39" s="47" t="str">
        <f t="shared" si="153"/>
        <v>non significant</v>
      </c>
      <c r="IV39" s="46"/>
      <c r="IW39" s="45" t="s">
        <v>235</v>
      </c>
      <c r="IX39" s="45" t="s">
        <v>233</v>
      </c>
      <c r="IY39" s="46">
        <v>0</v>
      </c>
      <c r="IZ39" s="46">
        <v>1</v>
      </c>
      <c r="JA39" s="47">
        <v>36</v>
      </c>
      <c r="JB39" s="46">
        <f t="shared" si="60"/>
        <v>0.25</v>
      </c>
      <c r="JC39" s="47" t="str">
        <f t="shared" si="154"/>
        <v>non significant</v>
      </c>
      <c r="JD39" s="47"/>
      <c r="JE39" s="45" t="s">
        <v>233</v>
      </c>
      <c r="JF39" s="45" t="s">
        <v>232</v>
      </c>
      <c r="JG39" s="46">
        <v>0</v>
      </c>
      <c r="JH39" s="46">
        <v>1</v>
      </c>
      <c r="JI39" s="47">
        <v>36</v>
      </c>
      <c r="JJ39" s="46">
        <f t="shared" si="62"/>
        <v>0.25</v>
      </c>
      <c r="JK39" s="47" t="str">
        <f t="shared" si="155"/>
        <v>non significant</v>
      </c>
      <c r="JL39" s="48"/>
      <c r="JM39" s="45" t="s">
        <v>235</v>
      </c>
      <c r="JN39" s="45" t="s">
        <v>233</v>
      </c>
      <c r="JO39" s="46">
        <v>0</v>
      </c>
      <c r="JP39" s="46">
        <v>1</v>
      </c>
      <c r="JQ39" s="47">
        <v>36</v>
      </c>
      <c r="JR39" s="46">
        <f t="shared" si="64"/>
        <v>0.25</v>
      </c>
      <c r="JS39" s="47" t="str">
        <f t="shared" si="156"/>
        <v>non significant</v>
      </c>
      <c r="JT39" s="46"/>
      <c r="JU39" s="45" t="s">
        <v>240</v>
      </c>
      <c r="JV39" s="45" t="s">
        <v>239</v>
      </c>
      <c r="JW39" s="46">
        <v>8.0060000000000006E-2</v>
      </c>
      <c r="JX39" s="46">
        <v>0.93620000000000003</v>
      </c>
      <c r="JY39" s="47">
        <v>36</v>
      </c>
      <c r="JZ39" s="46">
        <f t="shared" si="65"/>
        <v>0.25</v>
      </c>
      <c r="KA39" s="47" t="str">
        <f t="shared" si="157"/>
        <v>non significant</v>
      </c>
      <c r="KB39" s="46"/>
      <c r="KC39" s="45" t="s">
        <v>235</v>
      </c>
      <c r="KD39" s="45" t="s">
        <v>240</v>
      </c>
      <c r="KE39" s="46">
        <v>0</v>
      </c>
      <c r="KF39" s="46">
        <v>1</v>
      </c>
      <c r="KG39" s="47">
        <v>36</v>
      </c>
      <c r="KH39" s="46">
        <f t="shared" si="67"/>
        <v>0.25</v>
      </c>
      <c r="KI39" s="47" t="str">
        <f t="shared" si="158"/>
        <v>non significant</v>
      </c>
      <c r="KJ39" s="46"/>
      <c r="KK39" s="45" t="s">
        <v>230</v>
      </c>
      <c r="KL39" s="45" t="s">
        <v>234</v>
      </c>
      <c r="KM39" s="46">
        <v>9.1289999999999996E-2</v>
      </c>
      <c r="KN39" s="46">
        <v>0.92730000000000001</v>
      </c>
      <c r="KO39" s="47">
        <v>36</v>
      </c>
      <c r="KP39" s="46">
        <f t="shared" si="69"/>
        <v>0.25</v>
      </c>
      <c r="KQ39" s="47" t="str">
        <f t="shared" si="159"/>
        <v>non significant</v>
      </c>
      <c r="KR39" s="45"/>
      <c r="KS39" s="45" t="s">
        <v>231</v>
      </c>
      <c r="KT39" s="45" t="s">
        <v>239</v>
      </c>
      <c r="KU39" s="46">
        <v>0</v>
      </c>
      <c r="KV39" s="46">
        <v>1</v>
      </c>
      <c r="KW39" s="47">
        <v>36</v>
      </c>
      <c r="KX39" s="46">
        <f t="shared" si="71"/>
        <v>0.25</v>
      </c>
      <c r="KY39" s="47" t="str">
        <f t="shared" si="160"/>
        <v>non significant</v>
      </c>
      <c r="KZ39" s="45"/>
      <c r="LA39" s="45" t="s">
        <v>241</v>
      </c>
      <c r="LB39" s="45" t="s">
        <v>237</v>
      </c>
      <c r="LC39" s="46">
        <v>-8.0063999999999996E-2</v>
      </c>
      <c r="LD39" s="46">
        <v>0.93620000000000003</v>
      </c>
      <c r="LE39" s="47">
        <v>36</v>
      </c>
      <c r="LF39" s="46">
        <f t="shared" si="73"/>
        <v>0.25</v>
      </c>
      <c r="LG39" s="47" t="str">
        <f t="shared" si="161"/>
        <v>non significant</v>
      </c>
      <c r="LH39" s="45"/>
      <c r="LI39" s="45" t="s">
        <v>230</v>
      </c>
      <c r="LJ39" s="45" t="s">
        <v>237</v>
      </c>
      <c r="LK39" s="46">
        <v>0</v>
      </c>
      <c r="LL39" s="46">
        <v>1</v>
      </c>
      <c r="LM39" s="47">
        <v>36</v>
      </c>
      <c r="LN39" s="46">
        <f t="shared" si="75"/>
        <v>0.25</v>
      </c>
      <c r="LO39" s="47" t="str">
        <f t="shared" si="162"/>
        <v>non significant</v>
      </c>
    </row>
    <row r="40" spans="1:327">
      <c r="A40" s="45"/>
      <c r="B40" s="45"/>
      <c r="C40" s="46"/>
      <c r="D40" s="46"/>
      <c r="E40" s="47"/>
      <c r="F40" s="47"/>
      <c r="G40" s="47"/>
      <c r="H40" s="47"/>
      <c r="I40" s="45"/>
      <c r="J40" s="45"/>
      <c r="K40" s="46"/>
      <c r="L40" s="46"/>
      <c r="M40" s="46"/>
      <c r="N40" s="46"/>
      <c r="O40" s="46"/>
      <c r="P40" s="46"/>
      <c r="Q40" s="45"/>
      <c r="R40" s="45"/>
      <c r="S40" s="34"/>
      <c r="T40" s="34"/>
      <c r="U40" s="46"/>
      <c r="V40" s="46"/>
      <c r="W40" s="46"/>
      <c r="X40" s="46"/>
      <c r="Y40" s="45"/>
      <c r="Z40" s="45"/>
      <c r="AC40" s="47"/>
      <c r="AD40" s="47"/>
      <c r="AE40" s="47"/>
      <c r="AF40" s="47"/>
      <c r="AG40" s="45"/>
      <c r="AH40" s="45"/>
      <c r="AK40" s="48"/>
      <c r="AL40" s="48"/>
      <c r="AM40" s="47"/>
      <c r="AN40" s="48"/>
      <c r="AO40" s="45"/>
      <c r="AP40" s="45"/>
      <c r="AU40" s="47"/>
      <c r="AV40" s="47"/>
      <c r="AW40" s="45"/>
      <c r="AX40" s="45"/>
      <c r="BA40" s="47"/>
      <c r="BB40" s="47"/>
      <c r="BC40" s="47"/>
      <c r="BD40" s="47"/>
      <c r="BE40" s="45"/>
      <c r="BF40" s="45"/>
      <c r="BI40" s="47"/>
      <c r="BJ40" s="47"/>
      <c r="BK40" s="47"/>
      <c r="BL40" s="47"/>
      <c r="BM40" s="45"/>
      <c r="BN40" s="45"/>
      <c r="BQ40" s="47"/>
      <c r="BR40" s="47"/>
      <c r="BS40" s="47"/>
      <c r="BT40" s="47"/>
      <c r="BU40" s="45"/>
      <c r="BV40" s="45"/>
      <c r="BY40" s="47"/>
      <c r="BZ40" s="47"/>
      <c r="CA40" s="47"/>
      <c r="CB40" s="47"/>
      <c r="CC40" s="45"/>
      <c r="CD40" s="45"/>
      <c r="CG40" s="46"/>
      <c r="CH40" s="47"/>
      <c r="CI40" s="47"/>
      <c r="CJ40" s="46"/>
      <c r="CK40" s="45"/>
      <c r="CL40" s="45"/>
      <c r="CO40" s="46"/>
      <c r="CP40" s="47"/>
      <c r="CQ40" s="47"/>
      <c r="CR40" s="46"/>
      <c r="CS40" s="45"/>
      <c r="CT40" s="45"/>
      <c r="CW40" s="46"/>
      <c r="CX40" s="47"/>
      <c r="CY40" s="47"/>
      <c r="CZ40" s="46"/>
      <c r="DA40" s="45"/>
      <c r="DB40" s="45"/>
      <c r="DE40" s="47"/>
      <c r="DF40" s="47"/>
      <c r="DG40" s="47"/>
      <c r="DH40" s="47"/>
      <c r="DI40" s="45"/>
      <c r="DJ40" s="45"/>
      <c r="DM40" s="46"/>
      <c r="DN40" s="47"/>
      <c r="DO40" s="47"/>
      <c r="DP40" s="46"/>
      <c r="DQ40" s="45"/>
      <c r="DR40" s="45"/>
      <c r="DU40" s="47"/>
      <c r="DV40" s="47"/>
      <c r="DW40" s="47"/>
      <c r="DX40" s="47"/>
      <c r="DY40" s="45"/>
      <c r="DZ40" s="45"/>
      <c r="EC40" s="47"/>
      <c r="ED40" s="47"/>
      <c r="EE40" s="47"/>
      <c r="EF40" s="47"/>
      <c r="EG40" s="45"/>
      <c r="EH40" s="45"/>
      <c r="EK40" s="47"/>
      <c r="EL40" s="47"/>
      <c r="EM40" s="47"/>
      <c r="EN40" s="47"/>
      <c r="EO40" s="45"/>
      <c r="EP40" s="45"/>
      <c r="ES40" s="47"/>
      <c r="ET40" s="47"/>
      <c r="EU40" s="47"/>
      <c r="EV40" s="47"/>
      <c r="EW40" s="45"/>
      <c r="EX40" s="45"/>
      <c r="FA40" s="47"/>
      <c r="FB40" s="47"/>
      <c r="FC40" s="47"/>
      <c r="FD40" s="47"/>
      <c r="FE40" s="45"/>
      <c r="FF40" s="45"/>
      <c r="FI40" s="47"/>
      <c r="FJ40" s="47"/>
      <c r="FK40" s="47"/>
      <c r="FL40" s="47"/>
      <c r="FM40" s="45"/>
      <c r="FN40" s="45"/>
      <c r="FQ40" s="47"/>
      <c r="FR40" s="47"/>
      <c r="FS40" s="47"/>
      <c r="FT40" s="47"/>
      <c r="FU40" s="45"/>
      <c r="FV40" s="45"/>
      <c r="FY40" s="48"/>
      <c r="FZ40" s="47"/>
      <c r="GA40" s="47"/>
      <c r="GB40" s="48"/>
      <c r="GC40" s="45"/>
      <c r="GD40" s="45"/>
      <c r="GG40" s="47"/>
      <c r="GH40" s="47"/>
      <c r="GI40" s="47"/>
      <c r="GJ40" s="47"/>
      <c r="GK40" s="45"/>
      <c r="GL40" s="45"/>
      <c r="GO40" s="48"/>
      <c r="GP40" s="47"/>
      <c r="GQ40" s="47"/>
      <c r="GR40" s="48"/>
      <c r="GS40" s="45"/>
      <c r="GT40" s="45"/>
      <c r="GW40" s="46"/>
      <c r="GX40" s="47"/>
      <c r="GY40" s="47"/>
      <c r="GZ40" s="46"/>
      <c r="HA40" s="45"/>
      <c r="HB40" s="45"/>
      <c r="HE40" s="46"/>
      <c r="HF40" s="47"/>
      <c r="HG40" s="47"/>
      <c r="HH40" s="46"/>
      <c r="HI40" s="45"/>
      <c r="HJ40" s="45"/>
      <c r="HM40" s="47"/>
      <c r="HN40" s="47"/>
      <c r="HO40" s="47"/>
      <c r="HP40" s="47"/>
      <c r="HQ40" s="45"/>
      <c r="HR40" s="45"/>
      <c r="HU40" s="46"/>
      <c r="HV40" s="47"/>
      <c r="HW40" s="47"/>
      <c r="HX40" s="46"/>
      <c r="HY40" s="45"/>
      <c r="HZ40" s="45"/>
      <c r="IC40" s="47"/>
      <c r="ID40" s="47"/>
      <c r="IE40" s="47"/>
      <c r="IF40" s="47"/>
      <c r="IG40" s="45"/>
      <c r="IH40" s="45"/>
      <c r="IK40" s="47"/>
      <c r="IL40" s="47"/>
      <c r="IM40" s="47"/>
      <c r="IN40" s="47"/>
      <c r="IO40" s="45"/>
      <c r="IP40" s="45"/>
      <c r="IS40" s="47"/>
      <c r="IT40" s="47"/>
      <c r="IU40" s="47"/>
      <c r="IV40" s="47"/>
      <c r="IW40" s="45"/>
      <c r="IX40" s="45"/>
      <c r="JA40" s="47"/>
      <c r="JB40" s="47"/>
      <c r="JC40" s="47"/>
      <c r="JD40" s="47"/>
      <c r="JE40" s="45"/>
      <c r="JF40" s="45"/>
      <c r="JI40" s="48"/>
      <c r="JJ40" s="47"/>
      <c r="JK40" s="47"/>
      <c r="JL40" s="48"/>
      <c r="JM40" s="45"/>
      <c r="JN40" s="45"/>
      <c r="JQ40" s="47"/>
      <c r="JR40" s="47"/>
      <c r="JS40" s="47"/>
      <c r="JT40" s="47"/>
      <c r="JU40" s="45"/>
      <c r="JV40" s="45"/>
      <c r="JY40" s="46"/>
      <c r="JZ40" s="47"/>
      <c r="KA40" s="47"/>
      <c r="KB40" s="46"/>
      <c r="KC40" s="45"/>
      <c r="KD40" s="45"/>
      <c r="KG40" s="47"/>
      <c r="KH40" s="47"/>
      <c r="KI40" s="47"/>
      <c r="KJ40" s="47"/>
      <c r="KK40" s="45"/>
      <c r="KL40" s="45"/>
      <c r="KP40" s="47"/>
      <c r="KQ40" s="47"/>
      <c r="KR40" s="45"/>
      <c r="KS40" s="45"/>
      <c r="KT40" s="45"/>
      <c r="KX40" s="47"/>
      <c r="KY40" s="47"/>
      <c r="KZ40" s="45"/>
      <c r="LA40" s="45"/>
      <c r="LB40" s="45"/>
      <c r="LF40" s="47"/>
      <c r="LG40" s="47"/>
      <c r="LH40" s="45"/>
      <c r="LI40" s="45"/>
      <c r="LJ40" s="45"/>
      <c r="LN40" s="47"/>
      <c r="LO40" s="47"/>
    </row>
    <row r="41" spans="1:327">
      <c r="A41" s="45"/>
      <c r="B41" s="45"/>
      <c r="C41" s="46"/>
      <c r="D41" s="46"/>
      <c r="E41" s="46"/>
      <c r="F41" s="46"/>
      <c r="G41" s="46"/>
      <c r="H41" s="46"/>
      <c r="I41" s="45"/>
      <c r="J41" s="45"/>
      <c r="K41" s="46"/>
      <c r="L41" s="46"/>
      <c r="M41" s="46"/>
      <c r="N41" s="46"/>
      <c r="O41" s="46"/>
      <c r="P41" s="46"/>
      <c r="Q41" s="45"/>
      <c r="R41" s="45"/>
      <c r="U41" s="46"/>
      <c r="V41" s="46"/>
      <c r="W41" s="46"/>
      <c r="X41" s="46"/>
      <c r="Y41" s="45"/>
      <c r="Z41" s="45"/>
      <c r="AC41" s="46"/>
      <c r="AD41" s="46"/>
      <c r="AE41" s="46"/>
      <c r="AF41" s="46"/>
      <c r="AG41" s="45"/>
      <c r="AH41" s="45"/>
      <c r="AK41" s="46"/>
      <c r="AL41" s="46"/>
      <c r="AM41" s="46"/>
      <c r="AN41" s="46"/>
      <c r="AO41" s="45"/>
      <c r="AP41" s="45"/>
      <c r="AU41" s="46"/>
      <c r="AV41" s="46"/>
      <c r="AW41" s="45"/>
      <c r="AX41" s="45"/>
      <c r="BA41" s="46"/>
      <c r="BB41" s="46"/>
      <c r="BC41" s="46"/>
      <c r="BD41" s="46"/>
      <c r="BE41" s="45"/>
      <c r="BF41" s="45"/>
      <c r="BI41" s="46"/>
      <c r="BJ41" s="46"/>
      <c r="BK41" s="46"/>
      <c r="BL41" s="46"/>
      <c r="BM41" s="45"/>
      <c r="BN41" s="45"/>
      <c r="BQ41" s="46"/>
      <c r="BR41" s="46"/>
      <c r="BS41" s="46"/>
      <c r="BT41" s="46"/>
      <c r="BU41" s="45"/>
      <c r="BV41" s="45"/>
      <c r="BY41" s="46"/>
      <c r="BZ41" s="46"/>
      <c r="CA41" s="46"/>
      <c r="CB41" s="46"/>
      <c r="CC41" s="45"/>
      <c r="CD41" s="45"/>
      <c r="CG41" s="46"/>
      <c r="CH41" s="46"/>
      <c r="CI41" s="46"/>
      <c r="CJ41" s="46"/>
      <c r="CK41" s="45"/>
      <c r="CL41" s="45"/>
      <c r="CO41" s="46"/>
      <c r="CP41" s="46"/>
      <c r="CQ41" s="46"/>
      <c r="CR41" s="46"/>
      <c r="CS41" s="45"/>
      <c r="CT41" s="45"/>
      <c r="CW41" s="46"/>
      <c r="CX41" s="46"/>
      <c r="CY41" s="46"/>
      <c r="CZ41" s="46"/>
      <c r="DA41" s="45"/>
      <c r="DB41" s="45"/>
      <c r="DE41" s="46"/>
      <c r="DF41" s="46"/>
      <c r="DG41" s="46"/>
      <c r="DH41" s="46"/>
      <c r="DI41" s="45"/>
      <c r="DJ41" s="45"/>
      <c r="DM41" s="46"/>
      <c r="DN41" s="46"/>
      <c r="DO41" s="46"/>
      <c r="DP41" s="46"/>
      <c r="DQ41" s="45"/>
      <c r="DR41" s="45"/>
      <c r="DU41" s="46"/>
      <c r="DV41" s="46"/>
      <c r="DW41" s="46"/>
      <c r="DX41" s="46"/>
      <c r="DY41" s="45"/>
      <c r="DZ41" s="45"/>
      <c r="EC41" s="46"/>
      <c r="ED41" s="46"/>
      <c r="EE41" s="46"/>
      <c r="EF41" s="46"/>
      <c r="EG41" s="45"/>
      <c r="EH41" s="45"/>
      <c r="EI41" s="34"/>
      <c r="EJ41" s="45"/>
      <c r="EK41" s="46"/>
      <c r="EL41" s="46"/>
      <c r="EM41" s="46"/>
      <c r="EN41" s="46"/>
      <c r="EO41" s="45"/>
      <c r="EP41" s="45"/>
      <c r="ES41" s="46"/>
      <c r="ET41" s="46"/>
      <c r="EU41" s="46"/>
      <c r="EV41" s="46"/>
      <c r="EW41" s="45"/>
      <c r="EX41" s="45"/>
      <c r="FA41" s="46"/>
      <c r="FB41" s="46"/>
      <c r="FC41" s="46"/>
      <c r="FD41" s="46"/>
      <c r="FE41" s="45"/>
      <c r="FF41" s="45"/>
      <c r="FI41" s="46"/>
      <c r="FJ41" s="46"/>
      <c r="FK41" s="46"/>
      <c r="FL41" s="46"/>
      <c r="FM41" s="45"/>
      <c r="FN41" s="45"/>
      <c r="FQ41" s="46"/>
      <c r="FR41" s="46"/>
      <c r="FS41" s="46"/>
      <c r="FT41" s="46"/>
      <c r="FU41" s="45"/>
      <c r="FV41" s="45"/>
      <c r="FY41" s="46"/>
      <c r="FZ41" s="46"/>
      <c r="GA41" s="46"/>
      <c r="GB41" s="46"/>
      <c r="GC41" s="45"/>
      <c r="GD41" s="45"/>
      <c r="GG41" s="46"/>
      <c r="GH41" s="46"/>
      <c r="GI41" s="46"/>
      <c r="GJ41" s="46"/>
      <c r="GK41" s="45"/>
      <c r="GL41" s="45"/>
      <c r="GM41" s="34"/>
      <c r="GN41" s="45"/>
      <c r="GO41" s="46"/>
      <c r="GP41" s="46"/>
      <c r="GQ41" s="46"/>
      <c r="GR41" s="46"/>
      <c r="GS41" s="45"/>
      <c r="GT41" s="45"/>
      <c r="GW41" s="46"/>
      <c r="GX41" s="46"/>
      <c r="GY41" s="46"/>
      <c r="GZ41" s="46"/>
      <c r="HA41" s="45"/>
      <c r="HB41" s="45"/>
      <c r="HE41" s="46"/>
      <c r="HF41" s="46"/>
      <c r="HG41" s="46"/>
      <c r="HH41" s="46"/>
      <c r="HI41" s="45"/>
      <c r="HJ41" s="45"/>
      <c r="HM41" s="46"/>
      <c r="HN41" s="46"/>
      <c r="HO41" s="46"/>
      <c r="HP41" s="46"/>
      <c r="HQ41" s="45"/>
      <c r="HR41" s="45"/>
      <c r="HU41" s="46"/>
      <c r="HV41" s="46"/>
      <c r="HW41" s="46"/>
      <c r="HX41" s="46"/>
      <c r="HY41" s="45"/>
      <c r="HZ41" s="45"/>
      <c r="IC41" s="46"/>
      <c r="ID41" s="46"/>
      <c r="IE41" s="46"/>
      <c r="IF41" s="46"/>
      <c r="IG41" s="45"/>
      <c r="IH41" s="45"/>
      <c r="IK41" s="46"/>
      <c r="IL41" s="46"/>
      <c r="IM41" s="46"/>
      <c r="IN41" s="46"/>
      <c r="IO41" s="45"/>
      <c r="IP41" s="45"/>
      <c r="IS41" s="46"/>
      <c r="IT41" s="46"/>
      <c r="IU41" s="46"/>
      <c r="IV41" s="46"/>
      <c r="IW41" s="45"/>
      <c r="IX41" s="45"/>
      <c r="JA41" s="46"/>
      <c r="JB41" s="46"/>
      <c r="JC41" s="46"/>
      <c r="JD41" s="46"/>
      <c r="JE41" s="45"/>
      <c r="JF41" s="45"/>
      <c r="JI41" s="46"/>
      <c r="JJ41" s="46"/>
      <c r="JK41" s="46"/>
      <c r="JL41" s="46"/>
      <c r="JM41" s="45"/>
      <c r="JN41" s="45"/>
      <c r="JQ41" s="46"/>
      <c r="JR41" s="46"/>
      <c r="JS41" s="46"/>
      <c r="JT41" s="46"/>
      <c r="JU41" s="45"/>
      <c r="JV41" s="45"/>
      <c r="JY41" s="47"/>
      <c r="JZ41" s="46"/>
      <c r="KA41" s="46"/>
      <c r="KB41" s="47"/>
      <c r="KC41" s="45"/>
      <c r="KD41" s="45"/>
      <c r="KG41" s="46"/>
      <c r="KH41" s="46"/>
      <c r="KI41" s="46"/>
      <c r="KJ41" s="46"/>
      <c r="KK41" s="45"/>
      <c r="KL41" s="45"/>
      <c r="KP41" s="46"/>
      <c r="KQ41" s="46"/>
      <c r="KR41" s="45"/>
      <c r="KS41" s="45"/>
      <c r="KT41" s="45"/>
      <c r="KX41" s="46"/>
      <c r="KY41" s="46"/>
      <c r="KZ41" s="45"/>
      <c r="LA41" s="45"/>
      <c r="LB41" s="45"/>
      <c r="LF41" s="46"/>
      <c r="LG41" s="46"/>
      <c r="LH41" s="45"/>
      <c r="LI41" s="45"/>
      <c r="LJ41" s="45"/>
      <c r="LN41" s="46"/>
      <c r="LO41" s="46"/>
    </row>
    <row r="42" spans="1:327">
      <c r="A42" s="45"/>
      <c r="B42" s="45"/>
      <c r="C42" s="46"/>
      <c r="D42" s="48"/>
      <c r="E42" s="48"/>
      <c r="F42" s="48"/>
      <c r="G42" s="48"/>
      <c r="H42" s="48"/>
      <c r="I42" s="48"/>
      <c r="J42" s="48"/>
      <c r="K42" s="46"/>
      <c r="L42" s="48"/>
      <c r="M42" s="48"/>
      <c r="N42" s="48"/>
      <c r="O42" s="48"/>
      <c r="P42" s="48"/>
      <c r="Q42" s="48"/>
      <c r="R42" s="48"/>
    </row>
    <row r="43" spans="1:327">
      <c r="A43" s="45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327">
      <c r="A44" s="45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</row>
    <row r="45" spans="1:327">
      <c r="A45" s="45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327">
      <c r="A46" s="45"/>
      <c r="B46" s="45"/>
      <c r="C46" s="46"/>
      <c r="D46" s="47"/>
      <c r="E46" s="47"/>
      <c r="F46" s="47"/>
      <c r="G46" s="47"/>
      <c r="H46" s="47"/>
      <c r="I46" s="47"/>
      <c r="J46" s="47"/>
      <c r="K46" s="46"/>
      <c r="L46" s="47"/>
      <c r="M46" s="47"/>
      <c r="N46" s="47"/>
      <c r="O46" s="47"/>
      <c r="P46" s="47"/>
      <c r="Q46" s="47"/>
      <c r="R46" s="47"/>
    </row>
    <row r="47" spans="1:327">
      <c r="A47" s="45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327">
      <c r="A48" s="45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1:26">
      <c r="A49" s="45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1:26">
      <c r="A50" s="45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26">
      <c r="A51" s="45"/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34"/>
      <c r="T51" s="34"/>
      <c r="U51" s="34"/>
      <c r="V51" s="34"/>
      <c r="W51" s="34"/>
      <c r="X51" s="34"/>
      <c r="Y51" s="34"/>
      <c r="Z51" s="34"/>
    </row>
    <row r="52" spans="1:26">
      <c r="A52" s="45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34"/>
      <c r="T52" s="34"/>
      <c r="U52" s="34"/>
      <c r="V52" s="34"/>
      <c r="W52" s="34"/>
      <c r="X52" s="34"/>
      <c r="Y52" s="34"/>
      <c r="Z52" s="34"/>
    </row>
    <row r="53" spans="1:26">
      <c r="A53" s="45"/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34"/>
      <c r="T53" s="34"/>
      <c r="U53" s="34"/>
      <c r="V53" s="34"/>
      <c r="W53" s="34"/>
      <c r="X53" s="34"/>
      <c r="Y53" s="34"/>
      <c r="Z53" s="34"/>
    </row>
    <row r="54" spans="1:26">
      <c r="A54" s="45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34"/>
      <c r="T54" s="34"/>
      <c r="U54" s="34"/>
      <c r="V54" s="34"/>
      <c r="W54" s="34"/>
      <c r="X54" s="34"/>
      <c r="Y54" s="34"/>
      <c r="Z54" s="34"/>
    </row>
    <row r="55" spans="1:26">
      <c r="A55" s="45"/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34"/>
      <c r="T55" s="34"/>
      <c r="U55" s="34"/>
      <c r="V55" s="34"/>
      <c r="W55" s="34"/>
      <c r="X55" s="34"/>
      <c r="Y55" s="34"/>
      <c r="Z55" s="34"/>
    </row>
    <row r="56" spans="1:26">
      <c r="A56" s="45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34"/>
      <c r="T56" s="34"/>
      <c r="U56" s="34"/>
      <c r="V56" s="34"/>
      <c r="W56" s="34"/>
      <c r="X56" s="34"/>
      <c r="Y56" s="34"/>
      <c r="Z56" s="34"/>
    </row>
    <row r="57" spans="1:26">
      <c r="A57" s="45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34"/>
      <c r="T57" s="34"/>
      <c r="U57" s="34"/>
      <c r="V57" s="34"/>
      <c r="W57" s="34"/>
      <c r="X57" s="34"/>
      <c r="Y57" s="34"/>
      <c r="Z57" s="34"/>
    </row>
    <row r="58" spans="1:26">
      <c r="A58" s="45"/>
      <c r="B58" s="4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34"/>
      <c r="T58" s="34"/>
      <c r="U58" s="34"/>
      <c r="V58" s="34"/>
      <c r="W58" s="34"/>
      <c r="X58" s="34"/>
      <c r="Y58" s="34"/>
      <c r="Z58" s="34"/>
    </row>
    <row r="59" spans="1:26">
      <c r="A59" s="45"/>
      <c r="B59" s="45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34"/>
      <c r="T59" s="34"/>
      <c r="U59" s="34"/>
      <c r="V59" s="34"/>
      <c r="W59" s="34"/>
      <c r="X59" s="34"/>
      <c r="Y59" s="34"/>
      <c r="Z59" s="34"/>
    </row>
    <row r="60" spans="1:26">
      <c r="A60" s="45"/>
      <c r="B60" s="45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34"/>
      <c r="T60" s="34"/>
      <c r="U60" s="34"/>
      <c r="V60" s="34"/>
      <c r="W60" s="34"/>
      <c r="X60" s="34"/>
      <c r="Y60" s="34"/>
      <c r="Z60" s="34"/>
    </row>
    <row r="61" spans="1:26">
      <c r="A61" s="45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34"/>
      <c r="T61" s="34"/>
      <c r="U61" s="34"/>
      <c r="V61" s="34"/>
      <c r="W61" s="34"/>
      <c r="X61" s="34"/>
      <c r="Y61" s="34"/>
      <c r="Z61" s="34"/>
    </row>
    <row r="62" spans="1:26">
      <c r="K62" s="46"/>
      <c r="L62" s="48"/>
      <c r="M62" s="48"/>
      <c r="N62" s="48"/>
      <c r="O62" s="48"/>
      <c r="P62" s="48"/>
      <c r="Q62" s="48"/>
      <c r="R62" s="48"/>
      <c r="S62" s="34"/>
      <c r="T62" s="34"/>
      <c r="U62" s="34"/>
      <c r="V62" s="34"/>
      <c r="W62" s="34"/>
      <c r="X62" s="34"/>
      <c r="Y62" s="34"/>
      <c r="Z62" s="34"/>
    </row>
    <row r="63" spans="1:26">
      <c r="A63" s="45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47"/>
      <c r="M63" s="47"/>
      <c r="N63" s="47"/>
      <c r="O63" s="47"/>
      <c r="P63" s="47"/>
      <c r="Q63" s="47"/>
      <c r="R63" s="47"/>
      <c r="S63" s="34"/>
      <c r="T63" s="34"/>
      <c r="U63" s="34"/>
      <c r="V63" s="34"/>
      <c r="W63" s="34"/>
      <c r="X63" s="34"/>
      <c r="Y63" s="34"/>
      <c r="Z63" s="34"/>
    </row>
    <row r="64" spans="1:26">
      <c r="C64" s="42"/>
      <c r="D64" s="42"/>
      <c r="E64" s="42"/>
      <c r="F64" s="42"/>
      <c r="G64" s="42"/>
      <c r="H64" s="42"/>
      <c r="I64" s="42"/>
      <c r="J64" s="42"/>
      <c r="S64" s="34"/>
      <c r="T64" s="34"/>
      <c r="U64" s="34"/>
      <c r="V64" s="34"/>
      <c r="W64" s="34"/>
      <c r="X64" s="34"/>
      <c r="Y64" s="34"/>
      <c r="Z64" s="34"/>
    </row>
    <row r="65" spans="3:26">
      <c r="C65" s="46"/>
      <c r="D65" s="46"/>
      <c r="E65" s="46"/>
      <c r="F65" s="46"/>
      <c r="G65" s="46"/>
      <c r="H65" s="46"/>
      <c r="I65" s="46"/>
      <c r="J65" s="46"/>
      <c r="S65" s="34"/>
      <c r="T65" s="34"/>
      <c r="U65" s="34"/>
      <c r="V65" s="34"/>
      <c r="W65" s="34"/>
      <c r="X65" s="34"/>
      <c r="Y65" s="34"/>
      <c r="Z65" s="34"/>
    </row>
    <row r="66" spans="3:26">
      <c r="C66" s="46"/>
      <c r="D66" s="46"/>
      <c r="E66" s="46"/>
      <c r="F66" s="46"/>
      <c r="G66" s="46"/>
      <c r="H66" s="46"/>
      <c r="I66" s="46"/>
      <c r="J66" s="46"/>
      <c r="S66" s="34"/>
      <c r="T66" s="34"/>
      <c r="U66" s="34"/>
      <c r="V66" s="34"/>
      <c r="W66" s="34"/>
      <c r="X66" s="34"/>
      <c r="Y66" s="34"/>
      <c r="Z66" s="34"/>
    </row>
    <row r="67" spans="3:26">
      <c r="C67" s="46"/>
      <c r="D67" s="46"/>
      <c r="E67" s="46"/>
      <c r="F67" s="46"/>
      <c r="G67" s="46"/>
      <c r="H67" s="46"/>
      <c r="I67" s="46"/>
      <c r="J67" s="46"/>
      <c r="S67" s="34"/>
      <c r="T67" s="34"/>
      <c r="U67" s="34"/>
      <c r="V67" s="34"/>
      <c r="W67" s="34"/>
      <c r="X67" s="34"/>
      <c r="Y67" s="34"/>
      <c r="Z67" s="34"/>
    </row>
    <row r="68" spans="3:26">
      <c r="C68" s="42"/>
      <c r="D68" s="42"/>
      <c r="E68" s="42"/>
      <c r="F68" s="42"/>
      <c r="G68" s="42"/>
      <c r="H68" s="42"/>
      <c r="I68" s="42"/>
      <c r="J68" s="42"/>
      <c r="S68" s="34"/>
      <c r="T68" s="34"/>
      <c r="U68" s="34"/>
      <c r="V68" s="34"/>
      <c r="W68" s="34"/>
      <c r="X68" s="34"/>
      <c r="Y68" s="34"/>
      <c r="Z68" s="34"/>
    </row>
  </sheetData>
  <mergeCells count="42">
    <mergeCell ref="LC2:LD2"/>
    <mergeCell ref="LK2:LL2"/>
    <mergeCell ref="KE2:KF2"/>
    <mergeCell ref="KM2:KN2"/>
    <mergeCell ref="KU2:KV2"/>
    <mergeCell ref="IY2:IZ2"/>
    <mergeCell ref="JG2:JH2"/>
    <mergeCell ref="JO2:JP2"/>
    <mergeCell ref="JW2:JX2"/>
    <mergeCell ref="HK2:HL2"/>
    <mergeCell ref="HS2:HT2"/>
    <mergeCell ref="IA2:IB2"/>
    <mergeCell ref="II2:IJ2"/>
    <mergeCell ref="IQ2:IR2"/>
    <mergeCell ref="FW2:FX2"/>
    <mergeCell ref="GE2:GF2"/>
    <mergeCell ref="GM2:GN2"/>
    <mergeCell ref="GU2:GV2"/>
    <mergeCell ref="HC2:HD2"/>
    <mergeCell ref="EI2:EJ2"/>
    <mergeCell ref="EQ2:ER2"/>
    <mergeCell ref="EY2:EZ2"/>
    <mergeCell ref="FG2:FH2"/>
    <mergeCell ref="FO2:FP2"/>
    <mergeCell ref="AI2:AJ2"/>
    <mergeCell ref="AQ2:AR2"/>
    <mergeCell ref="BG2:BH2"/>
    <mergeCell ref="BO2:BP2"/>
    <mergeCell ref="CE2:CF2"/>
    <mergeCell ref="C2:D2"/>
    <mergeCell ref="A1:M1"/>
    <mergeCell ref="K2:L2"/>
    <mergeCell ref="S2:T2"/>
    <mergeCell ref="AY2:AZ2"/>
    <mergeCell ref="AA2:AB2"/>
    <mergeCell ref="BW2:BX2"/>
    <mergeCell ref="CU2:CV2"/>
    <mergeCell ref="CM2:CN2"/>
    <mergeCell ref="DS2:DT2"/>
    <mergeCell ref="DC2:DD2"/>
    <mergeCell ref="DK2:DL2"/>
    <mergeCell ref="EA2:EB2"/>
  </mergeCells>
  <phoneticPr fontId="6"/>
  <conditionalFormatting sqref="G4:G39">
    <cfRule type="cellIs" dxfId="104" priority="105" operator="equal">
      <formula>"significant"</formula>
    </cfRule>
  </conditionalFormatting>
  <conditionalFormatting sqref="O5:O39">
    <cfRule type="cellIs" dxfId="103" priority="104" operator="equal">
      <formula>"significant"</formula>
    </cfRule>
  </conditionalFormatting>
  <conditionalFormatting sqref="W5:W8 W11:W39">
    <cfRule type="cellIs" dxfId="102" priority="103" operator="equal">
      <formula>"significant"</formula>
    </cfRule>
  </conditionalFormatting>
  <conditionalFormatting sqref="AE4:AE6 AE9:AE39">
    <cfRule type="cellIs" dxfId="101" priority="102" operator="equal">
      <formula>"significant"</formula>
    </cfRule>
  </conditionalFormatting>
  <conditionalFormatting sqref="AM4:AM39">
    <cfRule type="cellIs" dxfId="100" priority="101" operator="equal">
      <formula>"significant"</formula>
    </cfRule>
  </conditionalFormatting>
  <conditionalFormatting sqref="AU4:AU39">
    <cfRule type="cellIs" dxfId="99" priority="100" operator="equal">
      <formula>"significant"</formula>
    </cfRule>
  </conditionalFormatting>
  <conditionalFormatting sqref="BC5 BC8 BC10:BC14 BC17:BC39">
    <cfRule type="cellIs" dxfId="98" priority="99" operator="equal">
      <formula>"significant"</formula>
    </cfRule>
  </conditionalFormatting>
  <conditionalFormatting sqref="BK4:BK39">
    <cfRule type="cellIs" dxfId="97" priority="98" operator="equal">
      <formula>"significant"</formula>
    </cfRule>
  </conditionalFormatting>
  <conditionalFormatting sqref="BS5 BS10:BS39">
    <cfRule type="cellIs" dxfId="96" priority="97" operator="equal">
      <formula>"significant"</formula>
    </cfRule>
  </conditionalFormatting>
  <conditionalFormatting sqref="CA4:CA39">
    <cfRule type="cellIs" dxfId="95" priority="96" operator="equal">
      <formula>"significant"</formula>
    </cfRule>
  </conditionalFormatting>
  <conditionalFormatting sqref="CI4:CI39">
    <cfRule type="cellIs" dxfId="94" priority="95" operator="equal">
      <formula>"significant"</formula>
    </cfRule>
  </conditionalFormatting>
  <conditionalFormatting sqref="CQ4:CQ39">
    <cfRule type="cellIs" dxfId="93" priority="94" operator="equal">
      <formula>"significant"</formula>
    </cfRule>
  </conditionalFormatting>
  <conditionalFormatting sqref="CY4:CY39">
    <cfRule type="cellIs" dxfId="92" priority="93" operator="equal">
      <formula>"significant"</formula>
    </cfRule>
  </conditionalFormatting>
  <conditionalFormatting sqref="DG6:DG8 DG11:DG13 DG15:DG39">
    <cfRule type="cellIs" dxfId="91" priority="92" operator="equal">
      <formula>"significant"</formula>
    </cfRule>
  </conditionalFormatting>
  <conditionalFormatting sqref="DO11:DO39">
    <cfRule type="cellIs" dxfId="90" priority="91" operator="equal">
      <formula>"significant"</formula>
    </cfRule>
  </conditionalFormatting>
  <conditionalFormatting sqref="DW4:DW39">
    <cfRule type="cellIs" dxfId="89" priority="90" operator="equal">
      <formula>"significant"</formula>
    </cfRule>
  </conditionalFormatting>
  <conditionalFormatting sqref="EE4:EE39">
    <cfRule type="cellIs" dxfId="88" priority="89" operator="equal">
      <formula>"significant"</formula>
    </cfRule>
  </conditionalFormatting>
  <conditionalFormatting sqref="EM5:EM6 EM8 EM11:EM39">
    <cfRule type="cellIs" dxfId="87" priority="88" operator="equal">
      <formula>"significant"</formula>
    </cfRule>
  </conditionalFormatting>
  <conditionalFormatting sqref="EU5 EU7 EU9:EU39">
    <cfRule type="cellIs" dxfId="86" priority="87" operator="equal">
      <formula>"significant"</formula>
    </cfRule>
  </conditionalFormatting>
  <conditionalFormatting sqref="FC4:FC39">
    <cfRule type="cellIs" dxfId="85" priority="86" operator="equal">
      <formula>"significant"</formula>
    </cfRule>
  </conditionalFormatting>
  <conditionalFormatting sqref="FK4:FK39">
    <cfRule type="cellIs" dxfId="84" priority="85" operator="equal">
      <formula>"significant"</formula>
    </cfRule>
  </conditionalFormatting>
  <conditionalFormatting sqref="FS5 FS8:FS39">
    <cfRule type="cellIs" dxfId="83" priority="84" operator="equal">
      <formula>"significant"</formula>
    </cfRule>
  </conditionalFormatting>
  <conditionalFormatting sqref="GA5:GA6 GA11 GA13:GA39">
    <cfRule type="cellIs" dxfId="82" priority="83" operator="equal">
      <formula>"significant"</formula>
    </cfRule>
  </conditionalFormatting>
  <conditionalFormatting sqref="GI5:GI7 GI9:GI39">
    <cfRule type="cellIs" dxfId="81" priority="82" operator="equal">
      <formula>"significant"</formula>
    </cfRule>
  </conditionalFormatting>
  <conditionalFormatting sqref="GQ4 GQ7:GQ13 GQ15:GQ39">
    <cfRule type="cellIs" dxfId="80" priority="81" operator="equal">
      <formula>"significant"</formula>
    </cfRule>
  </conditionalFormatting>
  <conditionalFormatting sqref="GY4:GY39">
    <cfRule type="cellIs" dxfId="79" priority="80" operator="equal">
      <formula>"significant"</formula>
    </cfRule>
  </conditionalFormatting>
  <conditionalFormatting sqref="HG4:HG39">
    <cfRule type="cellIs" dxfId="78" priority="79" operator="equal">
      <formula>"significant"</formula>
    </cfRule>
  </conditionalFormatting>
  <conditionalFormatting sqref="HO4:HO39">
    <cfRule type="cellIs" dxfId="77" priority="78" operator="equal">
      <formula>"significant"</formula>
    </cfRule>
  </conditionalFormatting>
  <conditionalFormatting sqref="HW4:HW39">
    <cfRule type="cellIs" dxfId="76" priority="77" operator="equal">
      <formula>"significant"</formula>
    </cfRule>
  </conditionalFormatting>
  <conditionalFormatting sqref="IE4:IE39">
    <cfRule type="cellIs" dxfId="75" priority="76" operator="equal">
      <formula>"significant"</formula>
    </cfRule>
  </conditionalFormatting>
  <conditionalFormatting sqref="IM5:IM39">
    <cfRule type="cellIs" dxfId="74" priority="75" operator="equal">
      <formula>"significant"</formula>
    </cfRule>
  </conditionalFormatting>
  <conditionalFormatting sqref="IU4:IU39">
    <cfRule type="cellIs" dxfId="73" priority="74" operator="equal">
      <formula>"significant"</formula>
    </cfRule>
  </conditionalFormatting>
  <conditionalFormatting sqref="JC4:JC39">
    <cfRule type="cellIs" dxfId="72" priority="73" operator="equal">
      <formula>"significant"</formula>
    </cfRule>
  </conditionalFormatting>
  <conditionalFormatting sqref="JK4:JK17 JK22:JK39">
    <cfRule type="cellIs" dxfId="71" priority="72" operator="equal">
      <formula>"significant"</formula>
    </cfRule>
  </conditionalFormatting>
  <conditionalFormatting sqref="JS6:JS39">
    <cfRule type="cellIs" dxfId="70" priority="71" operator="equal">
      <formula>"significant"</formula>
    </cfRule>
  </conditionalFormatting>
  <conditionalFormatting sqref="KA4:KA39">
    <cfRule type="cellIs" dxfId="69" priority="70" operator="equal">
      <formula>"significant"</formula>
    </cfRule>
  </conditionalFormatting>
  <conditionalFormatting sqref="KI5:KI39">
    <cfRule type="cellIs" dxfId="65" priority="66" operator="equal">
      <formula>"significant"</formula>
    </cfRule>
  </conditionalFormatting>
  <conditionalFormatting sqref="KQ4:KQ39">
    <cfRule type="cellIs" dxfId="64" priority="65" operator="equal">
      <formula>"significant"</formula>
    </cfRule>
  </conditionalFormatting>
  <conditionalFormatting sqref="KY4:KY39">
    <cfRule type="cellIs" dxfId="63" priority="64" operator="equal">
      <formula>"significant"</formula>
    </cfRule>
  </conditionalFormatting>
  <conditionalFormatting sqref="LG4:LG39">
    <cfRule type="cellIs" dxfId="62" priority="63" operator="equal">
      <formula>"significant"</formula>
    </cfRule>
  </conditionalFormatting>
  <conditionalFormatting sqref="LO4:LO39">
    <cfRule type="cellIs" dxfId="61" priority="62" operator="equal">
      <formula>"significant"</formula>
    </cfRule>
  </conditionalFormatting>
  <conditionalFormatting sqref="O4">
    <cfRule type="cellIs" dxfId="60" priority="61" operator="equal">
      <formula>"significant"</formula>
    </cfRule>
  </conditionalFormatting>
  <conditionalFormatting sqref="W9">
    <cfRule type="cellIs" dxfId="59" priority="60" operator="equal">
      <formula>"significant"</formula>
    </cfRule>
  </conditionalFormatting>
  <conditionalFormatting sqref="W10">
    <cfRule type="cellIs" dxfId="58" priority="59" operator="equal">
      <formula>"significant"</formula>
    </cfRule>
  </conditionalFormatting>
  <conditionalFormatting sqref="W4">
    <cfRule type="cellIs" dxfId="57" priority="58" operator="equal">
      <formula>"significant"</formula>
    </cfRule>
  </conditionalFormatting>
  <conditionalFormatting sqref="AE7">
    <cfRule type="cellIs" dxfId="56" priority="57" operator="equal">
      <formula>"significant"</formula>
    </cfRule>
  </conditionalFormatting>
  <conditionalFormatting sqref="AE8">
    <cfRule type="cellIs" dxfId="55" priority="56" operator="equal">
      <formula>"significant"</formula>
    </cfRule>
  </conditionalFormatting>
  <conditionalFormatting sqref="BC4">
    <cfRule type="cellIs" dxfId="54" priority="55" operator="equal">
      <formula>"significant"</formula>
    </cfRule>
  </conditionalFormatting>
  <conditionalFormatting sqref="BC6:BC7">
    <cfRule type="cellIs" dxfId="53" priority="54" operator="equal">
      <formula>"significant"</formula>
    </cfRule>
  </conditionalFormatting>
  <conditionalFormatting sqref="BC9">
    <cfRule type="cellIs" dxfId="52" priority="53" operator="equal">
      <formula>"significant"</formula>
    </cfRule>
  </conditionalFormatting>
  <conditionalFormatting sqref="BC15">
    <cfRule type="cellIs" dxfId="51" priority="52" operator="equal">
      <formula>"significant"</formula>
    </cfRule>
  </conditionalFormatting>
  <conditionalFormatting sqref="BC16">
    <cfRule type="cellIs" dxfId="50" priority="51" operator="equal">
      <formula>"significant"</formula>
    </cfRule>
  </conditionalFormatting>
  <conditionalFormatting sqref="BS4">
    <cfRule type="cellIs" dxfId="49" priority="50" operator="equal">
      <formula>"significant"</formula>
    </cfRule>
  </conditionalFormatting>
  <conditionalFormatting sqref="BS6">
    <cfRule type="cellIs" dxfId="48" priority="49" operator="equal">
      <formula>"significant"</formula>
    </cfRule>
  </conditionalFormatting>
  <conditionalFormatting sqref="BS7">
    <cfRule type="cellIs" dxfId="47" priority="48" operator="equal">
      <formula>"significant"</formula>
    </cfRule>
  </conditionalFormatting>
  <conditionalFormatting sqref="BS8">
    <cfRule type="cellIs" dxfId="46" priority="47" operator="equal">
      <formula>"significant"</formula>
    </cfRule>
  </conditionalFormatting>
  <conditionalFormatting sqref="BS9">
    <cfRule type="cellIs" dxfId="45" priority="46" operator="equal">
      <formula>"significant"</formula>
    </cfRule>
  </conditionalFormatting>
  <conditionalFormatting sqref="DG4">
    <cfRule type="cellIs" dxfId="44" priority="45" operator="equal">
      <formula>"significant"</formula>
    </cfRule>
  </conditionalFormatting>
  <conditionalFormatting sqref="DG5">
    <cfRule type="cellIs" dxfId="43" priority="44" operator="equal">
      <formula>"significant"</formula>
    </cfRule>
  </conditionalFormatting>
  <conditionalFormatting sqref="DG9">
    <cfRule type="cellIs" dxfId="42" priority="43" operator="equal">
      <formula>"significant"</formula>
    </cfRule>
  </conditionalFormatting>
  <conditionalFormatting sqref="DG10">
    <cfRule type="cellIs" dxfId="41" priority="42" operator="equal">
      <formula>"significant"</formula>
    </cfRule>
  </conditionalFormatting>
  <conditionalFormatting sqref="DG14">
    <cfRule type="cellIs" dxfId="40" priority="41" operator="equal">
      <formula>"significant"</formula>
    </cfRule>
  </conditionalFormatting>
  <conditionalFormatting sqref="DO4">
    <cfRule type="cellIs" dxfId="39" priority="40" operator="equal">
      <formula>"significant"</formula>
    </cfRule>
  </conditionalFormatting>
  <conditionalFormatting sqref="DO5">
    <cfRule type="cellIs" dxfId="38" priority="39" operator="equal">
      <formula>"significant"</formula>
    </cfRule>
  </conditionalFormatting>
  <conditionalFormatting sqref="DO6">
    <cfRule type="cellIs" dxfId="37" priority="38" operator="equal">
      <formula>"significant"</formula>
    </cfRule>
  </conditionalFormatting>
  <conditionalFormatting sqref="DO7">
    <cfRule type="cellIs" dxfId="36" priority="37" operator="equal">
      <formula>"significant"</formula>
    </cfRule>
  </conditionalFormatting>
  <conditionalFormatting sqref="DO8">
    <cfRule type="cellIs" dxfId="35" priority="36" operator="equal">
      <formula>"significant"</formula>
    </cfRule>
  </conditionalFormatting>
  <conditionalFormatting sqref="DO9">
    <cfRule type="cellIs" dxfId="34" priority="35" operator="equal">
      <formula>"significant"</formula>
    </cfRule>
  </conditionalFormatting>
  <conditionalFormatting sqref="DO10">
    <cfRule type="cellIs" dxfId="33" priority="34" operator="equal">
      <formula>"significant"</formula>
    </cfRule>
  </conditionalFormatting>
  <conditionalFormatting sqref="EM4">
    <cfRule type="cellIs" dxfId="32" priority="33" operator="equal">
      <formula>"significant"</formula>
    </cfRule>
  </conditionalFormatting>
  <conditionalFormatting sqref="EM7">
    <cfRule type="cellIs" dxfId="31" priority="32" operator="equal">
      <formula>"significant"</formula>
    </cfRule>
  </conditionalFormatting>
  <conditionalFormatting sqref="EM9">
    <cfRule type="cellIs" dxfId="30" priority="31" operator="equal">
      <formula>"significant"</formula>
    </cfRule>
  </conditionalFormatting>
  <conditionalFormatting sqref="EM10">
    <cfRule type="cellIs" dxfId="29" priority="30" operator="equal">
      <formula>"significant"</formula>
    </cfRule>
  </conditionalFormatting>
  <conditionalFormatting sqref="EU4">
    <cfRule type="cellIs" dxfId="28" priority="29" operator="equal">
      <formula>"significant"</formula>
    </cfRule>
  </conditionalFormatting>
  <conditionalFormatting sqref="EU6">
    <cfRule type="cellIs" dxfId="27" priority="28" operator="equal">
      <formula>"significant"</formula>
    </cfRule>
  </conditionalFormatting>
  <conditionalFormatting sqref="EU8">
    <cfRule type="cellIs" dxfId="26" priority="27" operator="equal">
      <formula>"significant"</formula>
    </cfRule>
  </conditionalFormatting>
  <conditionalFormatting sqref="FS4">
    <cfRule type="cellIs" dxfId="25" priority="26" operator="equal">
      <formula>"significant"</formula>
    </cfRule>
  </conditionalFormatting>
  <conditionalFormatting sqref="FS6">
    <cfRule type="cellIs" dxfId="24" priority="25" operator="equal">
      <formula>"significant"</formula>
    </cfRule>
  </conditionalFormatting>
  <conditionalFormatting sqref="FS7">
    <cfRule type="cellIs" dxfId="23" priority="24" operator="equal">
      <formula>"significant"</formula>
    </cfRule>
  </conditionalFormatting>
  <conditionalFormatting sqref="GA4">
    <cfRule type="cellIs" dxfId="22" priority="23" operator="equal">
      <formula>"significant"</formula>
    </cfRule>
  </conditionalFormatting>
  <conditionalFormatting sqref="GA7">
    <cfRule type="cellIs" dxfId="21" priority="22" operator="equal">
      <formula>"significant"</formula>
    </cfRule>
  </conditionalFormatting>
  <conditionalFormatting sqref="GA8">
    <cfRule type="cellIs" dxfId="20" priority="21" operator="equal">
      <formula>"significant"</formula>
    </cfRule>
  </conditionalFormatting>
  <conditionalFormatting sqref="GA9">
    <cfRule type="cellIs" dxfId="19" priority="20" operator="equal">
      <formula>"significant"</formula>
    </cfRule>
  </conditionalFormatting>
  <conditionalFormatting sqref="GA10">
    <cfRule type="cellIs" dxfId="18" priority="19" operator="equal">
      <formula>"significant"</formula>
    </cfRule>
  </conditionalFormatting>
  <conditionalFormatting sqref="GA12">
    <cfRule type="cellIs" dxfId="17" priority="18" operator="equal">
      <formula>"significant"</formula>
    </cfRule>
  </conditionalFormatting>
  <conditionalFormatting sqref="GI4">
    <cfRule type="cellIs" dxfId="16" priority="17" operator="equal">
      <formula>"significant"</formula>
    </cfRule>
  </conditionalFormatting>
  <conditionalFormatting sqref="GI8">
    <cfRule type="cellIs" dxfId="15" priority="16" operator="equal">
      <formula>"significant"</formula>
    </cfRule>
  </conditionalFormatting>
  <conditionalFormatting sqref="GQ5">
    <cfRule type="cellIs" dxfId="14" priority="15" operator="equal">
      <formula>"significant"</formula>
    </cfRule>
  </conditionalFormatting>
  <conditionalFormatting sqref="GQ6">
    <cfRule type="cellIs" dxfId="13" priority="14" operator="equal">
      <formula>"significant"</formula>
    </cfRule>
  </conditionalFormatting>
  <conditionalFormatting sqref="GQ14">
    <cfRule type="cellIs" dxfId="12" priority="13" operator="equal">
      <formula>"significant"</formula>
    </cfRule>
  </conditionalFormatting>
  <conditionalFormatting sqref="IM4">
    <cfRule type="cellIs" dxfId="11" priority="12" operator="equal">
      <formula>"significant"</formula>
    </cfRule>
  </conditionalFormatting>
  <conditionalFormatting sqref="JK18">
    <cfRule type="cellIs" dxfId="10" priority="11" operator="equal">
      <formula>"significant"</formula>
    </cfRule>
  </conditionalFormatting>
  <conditionalFormatting sqref="JK19">
    <cfRule type="cellIs" dxfId="9" priority="10" operator="equal">
      <formula>"significant"</formula>
    </cfRule>
  </conditionalFormatting>
  <conditionalFormatting sqref="JK20">
    <cfRule type="cellIs" dxfId="8" priority="9" operator="equal">
      <formula>"significant"</formula>
    </cfRule>
  </conditionalFormatting>
  <conditionalFormatting sqref="JK21">
    <cfRule type="cellIs" dxfId="7" priority="8" operator="equal">
      <formula>"significant"</formula>
    </cfRule>
  </conditionalFormatting>
  <conditionalFormatting sqref="JS4">
    <cfRule type="cellIs" dxfId="6" priority="7" operator="equal">
      <formula>"significant"</formula>
    </cfRule>
  </conditionalFormatting>
  <conditionalFormatting sqref="JS5">
    <cfRule type="cellIs" dxfId="5" priority="6" operator="equal">
      <formula>"significant"</formula>
    </cfRule>
  </conditionalFormatting>
  <conditionalFormatting sqref="KI4">
    <cfRule type="cellIs" dxfId="0" priority="1" operator="equal">
      <formula>"significant"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BA397-0014-4756-869D-360290C40DB1}">
  <dimension ref="A1:M46"/>
  <sheetViews>
    <sheetView workbookViewId="0">
      <selection activeCell="H1" sqref="H1"/>
    </sheetView>
  </sheetViews>
  <sheetFormatPr defaultColWidth="8.77734375" defaultRowHeight="14.4"/>
  <cols>
    <col min="1" max="1" width="15.77734375" bestFit="1" customWidth="1"/>
    <col min="2" max="2" width="66.77734375" bestFit="1" customWidth="1"/>
    <col min="3" max="4" width="10.44140625" customWidth="1"/>
  </cols>
  <sheetData>
    <row r="1" spans="1:13" ht="42" customHeight="1">
      <c r="A1" s="92" t="s">
        <v>355</v>
      </c>
      <c r="B1" s="92"/>
      <c r="C1" s="92"/>
      <c r="D1" s="92"/>
      <c r="E1" s="92"/>
      <c r="F1" s="49"/>
      <c r="G1" s="49"/>
      <c r="H1" s="49"/>
      <c r="I1" s="49"/>
      <c r="J1" s="49"/>
      <c r="K1" s="49"/>
      <c r="L1" s="49"/>
      <c r="M1" s="49"/>
    </row>
    <row r="2" spans="1:13" ht="15" thickBot="1"/>
    <row r="3" spans="1:13" s="44" customFormat="1" ht="29.4" thickBot="1">
      <c r="A3" s="50" t="s">
        <v>254</v>
      </c>
      <c r="B3" s="50" t="s">
        <v>255</v>
      </c>
      <c r="C3" s="50" t="s">
        <v>256</v>
      </c>
      <c r="D3" s="51" t="s">
        <v>257</v>
      </c>
      <c r="E3" s="50" t="s">
        <v>258</v>
      </c>
    </row>
    <row r="4" spans="1:13" s="44" customFormat="1" ht="16.2">
      <c r="A4" s="52" t="s">
        <v>174</v>
      </c>
      <c r="B4" s="53" t="s">
        <v>259</v>
      </c>
      <c r="C4" s="53" t="s">
        <v>260</v>
      </c>
      <c r="D4" s="54" t="s">
        <v>261</v>
      </c>
      <c r="E4" s="53" t="s">
        <v>310</v>
      </c>
    </row>
    <row r="5" spans="1:13" s="44" customFormat="1" ht="16.2">
      <c r="A5" s="52" t="s">
        <v>175</v>
      </c>
      <c r="B5" s="53" t="s">
        <v>262</v>
      </c>
      <c r="C5" s="53" t="s">
        <v>260</v>
      </c>
      <c r="D5" s="54" t="s">
        <v>261</v>
      </c>
      <c r="E5" s="53" t="s">
        <v>310</v>
      </c>
    </row>
    <row r="6" spans="1:13" s="44" customFormat="1" ht="16.8" thickBot="1">
      <c r="A6" s="55" t="s">
        <v>178</v>
      </c>
      <c r="B6" s="56" t="s">
        <v>263</v>
      </c>
      <c r="C6" s="56" t="s">
        <v>264</v>
      </c>
      <c r="D6" s="57" t="s">
        <v>261</v>
      </c>
      <c r="E6" s="56" t="s">
        <v>310</v>
      </c>
    </row>
    <row r="7" spans="1:13" s="44" customFormat="1">
      <c r="A7" s="52" t="s">
        <v>166</v>
      </c>
      <c r="B7" s="53" t="s">
        <v>265</v>
      </c>
      <c r="C7" s="53" t="s">
        <v>260</v>
      </c>
      <c r="D7" s="54" t="s">
        <v>266</v>
      </c>
      <c r="E7" s="53" t="s">
        <v>267</v>
      </c>
    </row>
    <row r="8" spans="1:13" s="44" customFormat="1">
      <c r="A8" s="58" t="s">
        <v>181</v>
      </c>
      <c r="B8" s="59" t="s">
        <v>325</v>
      </c>
      <c r="C8" s="59" t="s">
        <v>269</v>
      </c>
      <c r="D8" s="60" t="s">
        <v>266</v>
      </c>
      <c r="E8" s="59" t="s">
        <v>268</v>
      </c>
    </row>
    <row r="9" spans="1:13" s="44" customFormat="1" ht="15" thickBot="1">
      <c r="A9" s="55" t="s">
        <v>327</v>
      </c>
      <c r="B9" s="56" t="s">
        <v>326</v>
      </c>
      <c r="C9" s="56" t="s">
        <v>269</v>
      </c>
      <c r="D9" s="57" t="s">
        <v>266</v>
      </c>
      <c r="E9" s="56" t="s">
        <v>268</v>
      </c>
    </row>
    <row r="10" spans="1:13" s="44" customFormat="1">
      <c r="A10" s="52" t="s">
        <v>15</v>
      </c>
      <c r="B10" s="53" t="s">
        <v>311</v>
      </c>
      <c r="C10" s="53" t="s">
        <v>260</v>
      </c>
      <c r="D10" s="54" t="s">
        <v>270</v>
      </c>
      <c r="E10" s="53" t="s">
        <v>271</v>
      </c>
    </row>
    <row r="11" spans="1:13" s="44" customFormat="1" ht="16.2">
      <c r="A11" s="52" t="s">
        <v>19</v>
      </c>
      <c r="B11" s="53" t="s">
        <v>272</v>
      </c>
      <c r="C11" s="53" t="s">
        <v>260</v>
      </c>
      <c r="D11" s="54" t="s">
        <v>270</v>
      </c>
      <c r="E11" s="53" t="s">
        <v>312</v>
      </c>
    </row>
    <row r="12" spans="1:13" s="44" customFormat="1" ht="16.8" thickBot="1">
      <c r="A12" s="55" t="s">
        <v>26</v>
      </c>
      <c r="B12" s="56" t="s">
        <v>273</v>
      </c>
      <c r="C12" s="56" t="s">
        <v>274</v>
      </c>
      <c r="D12" s="57" t="s">
        <v>270</v>
      </c>
      <c r="E12" s="56" t="s">
        <v>313</v>
      </c>
    </row>
    <row r="13" spans="1:13" s="44" customFormat="1">
      <c r="A13" s="52" t="s">
        <v>17</v>
      </c>
      <c r="B13" s="53" t="s">
        <v>275</v>
      </c>
      <c r="C13" s="53" t="s">
        <v>260</v>
      </c>
      <c r="D13" s="54" t="s">
        <v>276</v>
      </c>
      <c r="E13" s="53" t="s">
        <v>277</v>
      </c>
    </row>
    <row r="14" spans="1:13" s="44" customFormat="1">
      <c r="A14" s="52" t="s">
        <v>16</v>
      </c>
      <c r="B14" s="53" t="s">
        <v>314</v>
      </c>
      <c r="C14" s="53" t="s">
        <v>260</v>
      </c>
      <c r="D14" s="54" t="s">
        <v>276</v>
      </c>
      <c r="E14" s="53" t="s">
        <v>278</v>
      </c>
    </row>
    <row r="15" spans="1:13" s="44" customFormat="1">
      <c r="A15" s="52" t="s">
        <v>27</v>
      </c>
      <c r="B15" s="53" t="s">
        <v>279</v>
      </c>
      <c r="C15" s="53" t="s">
        <v>276</v>
      </c>
      <c r="D15" s="54" t="s">
        <v>276</v>
      </c>
      <c r="E15" s="53" t="s">
        <v>277</v>
      </c>
    </row>
    <row r="16" spans="1:13" s="44" customFormat="1">
      <c r="A16" s="52" t="s">
        <v>28</v>
      </c>
      <c r="B16" s="53" t="s">
        <v>280</v>
      </c>
      <c r="C16" s="53" t="s">
        <v>276</v>
      </c>
      <c r="D16" s="54" t="s">
        <v>276</v>
      </c>
      <c r="E16" s="53" t="s">
        <v>277</v>
      </c>
    </row>
    <row r="17" spans="1:5" s="44" customFormat="1">
      <c r="A17" s="52" t="s">
        <v>29</v>
      </c>
      <c r="B17" s="53" t="s">
        <v>281</v>
      </c>
      <c r="C17" s="53" t="s">
        <v>276</v>
      </c>
      <c r="D17" s="54" t="s">
        <v>276</v>
      </c>
      <c r="E17" s="53" t="s">
        <v>277</v>
      </c>
    </row>
    <row r="18" spans="1:5" s="44" customFormat="1">
      <c r="A18" s="52" t="s">
        <v>30</v>
      </c>
      <c r="B18" s="53" t="s">
        <v>282</v>
      </c>
      <c r="C18" s="53" t="s">
        <v>283</v>
      </c>
      <c r="D18" s="54" t="s">
        <v>276</v>
      </c>
      <c r="E18" s="53" t="s">
        <v>267</v>
      </c>
    </row>
    <row r="19" spans="1:5" s="44" customFormat="1">
      <c r="A19" s="52" t="s">
        <v>329</v>
      </c>
      <c r="B19" s="53" t="s">
        <v>331</v>
      </c>
      <c r="C19" s="53" t="s">
        <v>269</v>
      </c>
      <c r="D19" s="54" t="s">
        <v>276</v>
      </c>
      <c r="E19" s="53"/>
    </row>
    <row r="20" spans="1:5" s="44" customFormat="1" ht="15" thickBot="1">
      <c r="A20" s="55" t="s">
        <v>330</v>
      </c>
      <c r="B20" s="56" t="s">
        <v>332</v>
      </c>
      <c r="C20" s="56" t="s">
        <v>269</v>
      </c>
      <c r="D20" s="57" t="s">
        <v>276</v>
      </c>
      <c r="E20" s="56"/>
    </row>
    <row r="21" spans="1:5" s="44" customFormat="1">
      <c r="A21" s="52" t="s">
        <v>20</v>
      </c>
      <c r="B21" s="53" t="s">
        <v>284</v>
      </c>
      <c r="C21" s="53" t="s">
        <v>260</v>
      </c>
      <c r="D21" s="54" t="s">
        <v>285</v>
      </c>
      <c r="E21" s="53" t="s">
        <v>271</v>
      </c>
    </row>
    <row r="22" spans="1:5" s="44" customFormat="1">
      <c r="A22" s="52" t="s">
        <v>21</v>
      </c>
      <c r="B22" s="53" t="s">
        <v>286</v>
      </c>
      <c r="C22" s="53" t="s">
        <v>260</v>
      </c>
      <c r="D22" s="54" t="s">
        <v>285</v>
      </c>
      <c r="E22" s="53" t="s">
        <v>271</v>
      </c>
    </row>
    <row r="23" spans="1:5" s="44" customFormat="1">
      <c r="A23" s="52" t="s">
        <v>315</v>
      </c>
      <c r="B23" s="53" t="s">
        <v>287</v>
      </c>
      <c r="C23" s="53" t="s">
        <v>260</v>
      </c>
      <c r="D23" s="54" t="s">
        <v>285</v>
      </c>
      <c r="E23" s="53" t="s">
        <v>271</v>
      </c>
    </row>
    <row r="24" spans="1:5" s="44" customFormat="1">
      <c r="A24" s="52" t="s">
        <v>163</v>
      </c>
      <c r="B24" s="53" t="s">
        <v>288</v>
      </c>
      <c r="C24" s="53" t="s">
        <v>260</v>
      </c>
      <c r="D24" s="54" t="s">
        <v>285</v>
      </c>
      <c r="E24" s="53" t="s">
        <v>271</v>
      </c>
    </row>
    <row r="25" spans="1:5" s="44" customFormat="1">
      <c r="A25" s="52" t="s">
        <v>11</v>
      </c>
      <c r="B25" s="53" t="s">
        <v>289</v>
      </c>
      <c r="C25" s="53" t="s">
        <v>260</v>
      </c>
      <c r="D25" s="54" t="s">
        <v>285</v>
      </c>
      <c r="E25" s="53" t="s">
        <v>268</v>
      </c>
    </row>
    <row r="26" spans="1:5" s="44" customFormat="1">
      <c r="A26" s="52" t="s">
        <v>162</v>
      </c>
      <c r="B26" s="53" t="s">
        <v>290</v>
      </c>
      <c r="C26" s="53" t="s">
        <v>260</v>
      </c>
      <c r="D26" s="54" t="s">
        <v>285</v>
      </c>
      <c r="E26" s="53" t="s">
        <v>271</v>
      </c>
    </row>
    <row r="27" spans="1:5" s="44" customFormat="1">
      <c r="A27" s="52" t="s">
        <v>161</v>
      </c>
      <c r="B27" s="53" t="s">
        <v>291</v>
      </c>
      <c r="C27" s="53" t="s">
        <v>260</v>
      </c>
      <c r="D27" s="54" t="s">
        <v>285</v>
      </c>
      <c r="E27" s="53" t="s">
        <v>271</v>
      </c>
    </row>
    <row r="28" spans="1:5" s="44" customFormat="1">
      <c r="A28" s="52" t="s">
        <v>10</v>
      </c>
      <c r="B28" s="53" t="s">
        <v>292</v>
      </c>
      <c r="C28" s="53" t="s">
        <v>260</v>
      </c>
      <c r="D28" s="54" t="s">
        <v>285</v>
      </c>
      <c r="E28" s="53" t="s">
        <v>268</v>
      </c>
    </row>
    <row r="29" spans="1:5" s="44" customFormat="1">
      <c r="A29" s="52" t="s">
        <v>12</v>
      </c>
      <c r="B29" s="53" t="s">
        <v>293</v>
      </c>
      <c r="C29" s="53" t="s">
        <v>260</v>
      </c>
      <c r="D29" s="54" t="s">
        <v>285</v>
      </c>
      <c r="E29" s="53" t="s">
        <v>271</v>
      </c>
    </row>
    <row r="30" spans="1:5" s="44" customFormat="1">
      <c r="A30" s="52" t="s">
        <v>333</v>
      </c>
      <c r="B30" s="53" t="s">
        <v>316</v>
      </c>
      <c r="C30" s="53" t="s">
        <v>260</v>
      </c>
      <c r="D30" s="54" t="s">
        <v>285</v>
      </c>
      <c r="E30" s="53" t="s">
        <v>271</v>
      </c>
    </row>
    <row r="31" spans="1:5" s="44" customFormat="1">
      <c r="A31" s="52" t="s">
        <v>13</v>
      </c>
      <c r="B31" s="53" t="s">
        <v>294</v>
      </c>
      <c r="C31" s="53" t="s">
        <v>260</v>
      </c>
      <c r="D31" s="54" t="s">
        <v>285</v>
      </c>
      <c r="E31" s="53" t="s">
        <v>271</v>
      </c>
    </row>
    <row r="32" spans="1:5" s="44" customFormat="1">
      <c r="A32" s="52" t="s">
        <v>177</v>
      </c>
      <c r="B32" s="53" t="s">
        <v>295</v>
      </c>
      <c r="C32" s="53" t="s">
        <v>260</v>
      </c>
      <c r="D32" s="54" t="s">
        <v>285</v>
      </c>
      <c r="E32" s="53" t="s">
        <v>271</v>
      </c>
    </row>
    <row r="33" spans="1:5" s="44" customFormat="1">
      <c r="A33" s="52" t="s">
        <v>179</v>
      </c>
      <c r="B33" s="53" t="s">
        <v>296</v>
      </c>
      <c r="C33" s="53" t="s">
        <v>264</v>
      </c>
      <c r="D33" s="54" t="s">
        <v>285</v>
      </c>
      <c r="E33" s="53" t="s">
        <v>271</v>
      </c>
    </row>
    <row r="34" spans="1:5" s="44" customFormat="1">
      <c r="A34" s="52" t="s">
        <v>297</v>
      </c>
      <c r="B34" s="53" t="s">
        <v>298</v>
      </c>
      <c r="C34" s="53" t="s">
        <v>274</v>
      </c>
      <c r="D34" s="54" t="s">
        <v>285</v>
      </c>
      <c r="E34" s="53" t="s">
        <v>271</v>
      </c>
    </row>
    <row r="35" spans="1:5" s="44" customFormat="1" ht="15" thickBot="1">
      <c r="A35" s="55" t="s">
        <v>25</v>
      </c>
      <c r="B35" s="56" t="s">
        <v>299</v>
      </c>
      <c r="C35" s="56" t="s">
        <v>274</v>
      </c>
      <c r="D35" s="57" t="s">
        <v>285</v>
      </c>
      <c r="E35" s="56" t="s">
        <v>271</v>
      </c>
    </row>
    <row r="36" spans="1:5" s="44" customFormat="1" ht="29.4" thickBot="1">
      <c r="A36" s="55" t="s">
        <v>172</v>
      </c>
      <c r="B36" s="56" t="s">
        <v>300</v>
      </c>
      <c r="C36" s="56" t="s">
        <v>260</v>
      </c>
      <c r="D36" s="57" t="s">
        <v>301</v>
      </c>
      <c r="E36" s="56" t="s">
        <v>302</v>
      </c>
    </row>
    <row r="37" spans="1:5" s="44" customFormat="1" ht="28.8">
      <c r="A37" s="52" t="s">
        <v>164</v>
      </c>
      <c r="B37" s="53" t="s">
        <v>317</v>
      </c>
      <c r="C37" s="53" t="s">
        <v>260</v>
      </c>
      <c r="D37" s="54" t="s">
        <v>303</v>
      </c>
      <c r="E37" s="53" t="s">
        <v>271</v>
      </c>
    </row>
    <row r="38" spans="1:5" s="44" customFormat="1" ht="29.4" thickBot="1">
      <c r="A38" s="55" t="s">
        <v>14</v>
      </c>
      <c r="B38" s="56" t="s">
        <v>304</v>
      </c>
      <c r="C38" s="56" t="s">
        <v>260</v>
      </c>
      <c r="D38" s="57" t="s">
        <v>303</v>
      </c>
      <c r="E38" s="56" t="s">
        <v>271</v>
      </c>
    </row>
    <row r="39" spans="1:5" s="44" customFormat="1" ht="15" thickBot="1">
      <c r="A39" s="55" t="s">
        <v>18</v>
      </c>
      <c r="B39" s="56" t="s">
        <v>305</v>
      </c>
      <c r="C39" s="56" t="s">
        <v>260</v>
      </c>
      <c r="D39" s="57" t="s">
        <v>306</v>
      </c>
      <c r="E39" s="56" t="s">
        <v>268</v>
      </c>
    </row>
    <row r="40" spans="1:5" s="44" customFormat="1" ht="16.2">
      <c r="A40" s="52" t="s">
        <v>22</v>
      </c>
      <c r="B40" s="53" t="s">
        <v>307</v>
      </c>
      <c r="C40" s="53" t="s">
        <v>260</v>
      </c>
      <c r="D40" s="54" t="s">
        <v>308</v>
      </c>
      <c r="E40" s="53" t="s">
        <v>318</v>
      </c>
    </row>
    <row r="41" spans="1:5" s="44" customFormat="1" ht="16.2">
      <c r="A41" s="52" t="s">
        <v>176</v>
      </c>
      <c r="B41" s="53" t="s">
        <v>309</v>
      </c>
      <c r="C41" s="53" t="s">
        <v>260</v>
      </c>
      <c r="D41" s="54" t="s">
        <v>308</v>
      </c>
      <c r="E41" s="53" t="s">
        <v>318</v>
      </c>
    </row>
    <row r="42" spans="1:5" s="44" customFormat="1" ht="16.2">
      <c r="A42" s="52" t="s">
        <v>167</v>
      </c>
      <c r="B42" s="53" t="s">
        <v>319</v>
      </c>
      <c r="C42" s="53" t="s">
        <v>260</v>
      </c>
      <c r="D42" s="54" t="s">
        <v>308</v>
      </c>
      <c r="E42" s="53" t="s">
        <v>320</v>
      </c>
    </row>
    <row r="43" spans="1:5" s="44" customFormat="1" ht="16.2">
      <c r="A43" s="52" t="s">
        <v>169</v>
      </c>
      <c r="B43" s="53" t="s">
        <v>321</v>
      </c>
      <c r="C43" s="53" t="s">
        <v>260</v>
      </c>
      <c r="D43" s="54" t="s">
        <v>308</v>
      </c>
      <c r="E43" s="53" t="s">
        <v>320</v>
      </c>
    </row>
    <row r="44" spans="1:5" s="44" customFormat="1" ht="16.2">
      <c r="A44" s="52" t="s">
        <v>168</v>
      </c>
      <c r="B44" s="53" t="s">
        <v>322</v>
      </c>
      <c r="C44" s="53" t="s">
        <v>260</v>
      </c>
      <c r="D44" s="54" t="s">
        <v>308</v>
      </c>
      <c r="E44" s="53" t="s">
        <v>320</v>
      </c>
    </row>
    <row r="45" spans="1:5" s="44" customFormat="1" ht="16.2">
      <c r="A45" s="52" t="s">
        <v>170</v>
      </c>
      <c r="B45" s="53" t="s">
        <v>323</v>
      </c>
      <c r="C45" s="53" t="s">
        <v>260</v>
      </c>
      <c r="D45" s="54" t="s">
        <v>308</v>
      </c>
      <c r="E45" s="53" t="s">
        <v>320</v>
      </c>
    </row>
    <row r="46" spans="1:5" s="44" customFormat="1" ht="16.8" thickBot="1">
      <c r="A46" s="55" t="s">
        <v>171</v>
      </c>
      <c r="B46" s="56" t="s">
        <v>324</v>
      </c>
      <c r="C46" s="56" t="s">
        <v>260</v>
      </c>
      <c r="D46" s="57" t="s">
        <v>308</v>
      </c>
      <c r="E46" s="56" t="s">
        <v>320</v>
      </c>
    </row>
  </sheetData>
  <mergeCells count="1">
    <mergeCell ref="A1:E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6"/>
  <sheetViews>
    <sheetView workbookViewId="0">
      <selection activeCell="H6" sqref="H6"/>
    </sheetView>
  </sheetViews>
  <sheetFormatPr defaultColWidth="8.77734375" defaultRowHeight="14.4"/>
  <cols>
    <col min="1" max="1" width="14.109375" bestFit="1" customWidth="1"/>
    <col min="2" max="2" width="14.44140625" bestFit="1" customWidth="1"/>
    <col min="3" max="3" width="8.109375" bestFit="1" customWidth="1"/>
    <col min="5" max="5" width="15" customWidth="1"/>
    <col min="6" max="6" width="15.109375" customWidth="1"/>
    <col min="7" max="7" width="15" customWidth="1"/>
    <col min="8" max="8" width="17.109375" style="1" customWidth="1"/>
  </cols>
  <sheetData>
    <row r="1" spans="1:13" ht="48" customHeight="1">
      <c r="A1" s="80" t="s">
        <v>356</v>
      </c>
      <c r="B1" s="80"/>
      <c r="C1" s="80"/>
      <c r="D1" s="80"/>
      <c r="E1" s="80"/>
      <c r="F1" s="80"/>
      <c r="G1" s="80"/>
      <c r="H1" s="63"/>
      <c r="I1" s="14"/>
      <c r="J1" s="14"/>
      <c r="K1" s="14"/>
      <c r="L1" s="14"/>
      <c r="M1" s="14"/>
    </row>
    <row r="2" spans="1:13" ht="36" customHeight="1">
      <c r="A2" s="81" t="s">
        <v>357</v>
      </c>
      <c r="B2" s="81"/>
      <c r="C2" s="81"/>
      <c r="D2" s="81"/>
      <c r="E2" s="81"/>
      <c r="F2" s="81"/>
      <c r="G2" s="76"/>
      <c r="H2" s="63"/>
      <c r="I2" s="14"/>
      <c r="J2" s="14"/>
      <c r="K2" s="14"/>
      <c r="L2" s="14"/>
      <c r="M2" s="14"/>
    </row>
    <row r="3" spans="1:13" ht="34.799999999999997" customHeight="1">
      <c r="A3" s="7" t="s">
        <v>32</v>
      </c>
      <c r="B3" s="7" t="s">
        <v>33</v>
      </c>
      <c r="C3" s="7" t="s">
        <v>34</v>
      </c>
      <c r="D3" s="7" t="s">
        <v>35</v>
      </c>
      <c r="E3" s="61" t="s">
        <v>36</v>
      </c>
      <c r="F3" s="8" t="s">
        <v>37</v>
      </c>
      <c r="G3" s="16"/>
      <c r="H3" s="16"/>
    </row>
    <row r="4" spans="1:13">
      <c r="A4" t="s">
        <v>38</v>
      </c>
      <c r="B4" t="s">
        <v>39</v>
      </c>
      <c r="C4" t="s">
        <v>40</v>
      </c>
      <c r="D4" s="9" t="s">
        <v>41</v>
      </c>
      <c r="E4" s="62">
        <v>4.0000000000000001E-3</v>
      </c>
      <c r="F4" s="10">
        <f t="shared" ref="F4:F67" si="0">E4*1000</f>
        <v>4</v>
      </c>
      <c r="G4" s="1"/>
    </row>
    <row r="5" spans="1:13">
      <c r="A5" t="s">
        <v>38</v>
      </c>
      <c r="B5" t="s">
        <v>39</v>
      </c>
      <c r="C5" t="s">
        <v>40</v>
      </c>
      <c r="D5" s="9" t="s">
        <v>41</v>
      </c>
      <c r="E5" s="62">
        <v>4.0000000000000001E-3</v>
      </c>
      <c r="F5" s="10">
        <f t="shared" si="0"/>
        <v>4</v>
      </c>
      <c r="G5" s="1"/>
    </row>
    <row r="6" spans="1:13">
      <c r="A6" t="s">
        <v>38</v>
      </c>
      <c r="B6" t="s">
        <v>39</v>
      </c>
      <c r="C6" t="s">
        <v>40</v>
      </c>
      <c r="D6" s="9" t="s">
        <v>41</v>
      </c>
      <c r="E6" s="62">
        <v>3.0000000000000001E-3</v>
      </c>
      <c r="F6" s="10">
        <f t="shared" si="0"/>
        <v>3</v>
      </c>
    </row>
    <row r="7" spans="1:13">
      <c r="A7" t="s">
        <v>38</v>
      </c>
      <c r="B7" t="s">
        <v>39</v>
      </c>
      <c r="C7" t="s">
        <v>40</v>
      </c>
      <c r="D7" s="9" t="s">
        <v>41</v>
      </c>
      <c r="E7" s="62">
        <v>4.0000000000000001E-3</v>
      </c>
      <c r="F7" s="10">
        <f t="shared" si="0"/>
        <v>4</v>
      </c>
    </row>
    <row r="8" spans="1:13">
      <c r="A8" t="s">
        <v>38</v>
      </c>
      <c r="B8" t="s">
        <v>42</v>
      </c>
      <c r="C8" t="s">
        <v>40</v>
      </c>
      <c r="D8" s="9" t="s">
        <v>41</v>
      </c>
      <c r="E8" s="62">
        <v>4.0000000000000001E-3</v>
      </c>
      <c r="F8" s="10">
        <f t="shared" si="0"/>
        <v>4</v>
      </c>
    </row>
    <row r="9" spans="1:13">
      <c r="A9" t="s">
        <v>38</v>
      </c>
      <c r="B9" t="s">
        <v>42</v>
      </c>
      <c r="C9" t="s">
        <v>40</v>
      </c>
      <c r="D9" s="9" t="s">
        <v>41</v>
      </c>
      <c r="E9" s="62">
        <v>2E-3</v>
      </c>
      <c r="F9" s="10">
        <f t="shared" si="0"/>
        <v>2</v>
      </c>
    </row>
    <row r="10" spans="1:13">
      <c r="A10" t="s">
        <v>38</v>
      </c>
      <c r="B10" t="s">
        <v>42</v>
      </c>
      <c r="C10" t="s">
        <v>40</v>
      </c>
      <c r="D10" s="9" t="s">
        <v>41</v>
      </c>
      <c r="E10" s="62">
        <v>2E-3</v>
      </c>
      <c r="F10" s="10">
        <f t="shared" si="0"/>
        <v>2</v>
      </c>
    </row>
    <row r="11" spans="1:13">
      <c r="A11" t="s">
        <v>38</v>
      </c>
      <c r="B11" t="s">
        <v>42</v>
      </c>
      <c r="C11" t="s">
        <v>40</v>
      </c>
      <c r="D11" s="9" t="s">
        <v>41</v>
      </c>
      <c r="E11" s="62">
        <v>3.0000000000000001E-3</v>
      </c>
      <c r="F11" s="10">
        <f t="shared" si="0"/>
        <v>3</v>
      </c>
    </row>
    <row r="12" spans="1:13">
      <c r="A12" t="s">
        <v>38</v>
      </c>
      <c r="B12" t="s">
        <v>39</v>
      </c>
      <c r="C12" t="s">
        <v>40</v>
      </c>
      <c r="D12" s="9" t="s">
        <v>43</v>
      </c>
      <c r="E12" s="62">
        <v>4.0000000000000001E-3</v>
      </c>
      <c r="F12" s="10">
        <f t="shared" si="0"/>
        <v>4</v>
      </c>
    </row>
    <row r="13" spans="1:13">
      <c r="A13" t="s">
        <v>38</v>
      </c>
      <c r="B13" t="s">
        <v>39</v>
      </c>
      <c r="C13" t="s">
        <v>40</v>
      </c>
      <c r="D13" s="9" t="s">
        <v>43</v>
      </c>
      <c r="E13" s="62">
        <v>3.0000000000000001E-3</v>
      </c>
      <c r="F13" s="10">
        <f t="shared" si="0"/>
        <v>3</v>
      </c>
    </row>
    <row r="14" spans="1:13">
      <c r="A14" t="s">
        <v>38</v>
      </c>
      <c r="B14" t="s">
        <v>39</v>
      </c>
      <c r="C14" t="s">
        <v>40</v>
      </c>
      <c r="D14" s="9" t="s">
        <v>43</v>
      </c>
      <c r="E14" s="62">
        <v>4.0000000000000001E-3</v>
      </c>
      <c r="F14" s="10">
        <f t="shared" si="0"/>
        <v>4</v>
      </c>
    </row>
    <row r="15" spans="1:13">
      <c r="A15" t="s">
        <v>38</v>
      </c>
      <c r="B15" t="s">
        <v>39</v>
      </c>
      <c r="C15" t="s">
        <v>40</v>
      </c>
      <c r="D15" s="9" t="s">
        <v>43</v>
      </c>
      <c r="E15" s="62">
        <v>3.0000000000000001E-3</v>
      </c>
      <c r="F15" s="10">
        <f t="shared" si="0"/>
        <v>3</v>
      </c>
    </row>
    <row r="16" spans="1:13">
      <c r="A16" t="s">
        <v>38</v>
      </c>
      <c r="B16" t="s">
        <v>42</v>
      </c>
      <c r="C16" t="s">
        <v>40</v>
      </c>
      <c r="D16" s="9" t="s">
        <v>43</v>
      </c>
      <c r="E16" s="62">
        <v>3.0000000000000001E-3</v>
      </c>
      <c r="F16" s="10">
        <f t="shared" si="0"/>
        <v>3</v>
      </c>
    </row>
    <row r="17" spans="1:6">
      <c r="A17" t="s">
        <v>38</v>
      </c>
      <c r="B17" t="s">
        <v>42</v>
      </c>
      <c r="C17" t="s">
        <v>40</v>
      </c>
      <c r="D17" s="9" t="s">
        <v>43</v>
      </c>
      <c r="E17" s="62">
        <v>3.0000000000000001E-3</v>
      </c>
      <c r="F17" s="10">
        <f t="shared" si="0"/>
        <v>3</v>
      </c>
    </row>
    <row r="18" spans="1:6">
      <c r="A18" t="s">
        <v>38</v>
      </c>
      <c r="B18" t="s">
        <v>42</v>
      </c>
      <c r="C18" t="s">
        <v>40</v>
      </c>
      <c r="D18" s="9" t="s">
        <v>43</v>
      </c>
      <c r="E18" s="62">
        <v>3.0000000000000001E-3</v>
      </c>
      <c r="F18" s="10">
        <f t="shared" si="0"/>
        <v>3</v>
      </c>
    </row>
    <row r="19" spans="1:6">
      <c r="A19" t="s">
        <v>38</v>
      </c>
      <c r="B19" t="s">
        <v>42</v>
      </c>
      <c r="C19" t="s">
        <v>40</v>
      </c>
      <c r="D19" s="9" t="s">
        <v>43</v>
      </c>
      <c r="E19" s="62">
        <v>3.0000000000000001E-3</v>
      </c>
      <c r="F19" s="10">
        <f t="shared" si="0"/>
        <v>3</v>
      </c>
    </row>
    <row r="20" spans="1:6">
      <c r="A20" t="s">
        <v>44</v>
      </c>
      <c r="B20" t="s">
        <v>39</v>
      </c>
      <c r="C20" t="s">
        <v>40</v>
      </c>
      <c r="D20" s="9" t="s">
        <v>43</v>
      </c>
      <c r="E20" s="62">
        <v>5.0000000000000001E-3</v>
      </c>
      <c r="F20" s="10">
        <f t="shared" si="0"/>
        <v>5</v>
      </c>
    </row>
    <row r="21" spans="1:6">
      <c r="A21" t="s">
        <v>44</v>
      </c>
      <c r="B21" t="s">
        <v>39</v>
      </c>
      <c r="C21" t="s">
        <v>40</v>
      </c>
      <c r="D21" s="9" t="s">
        <v>43</v>
      </c>
      <c r="E21" s="62">
        <v>5.0000000000000001E-3</v>
      </c>
      <c r="F21" s="10">
        <f t="shared" si="0"/>
        <v>5</v>
      </c>
    </row>
    <row r="22" spans="1:6">
      <c r="A22" t="s">
        <v>44</v>
      </c>
      <c r="B22" t="s">
        <v>39</v>
      </c>
      <c r="C22" t="s">
        <v>40</v>
      </c>
      <c r="D22" s="9" t="s">
        <v>43</v>
      </c>
      <c r="E22" s="62">
        <v>5.0000000000000001E-3</v>
      </c>
      <c r="F22" s="10">
        <f t="shared" si="0"/>
        <v>5</v>
      </c>
    </row>
    <row r="23" spans="1:6">
      <c r="A23" t="s">
        <v>44</v>
      </c>
      <c r="B23" t="s">
        <v>39</v>
      </c>
      <c r="C23" t="s">
        <v>40</v>
      </c>
      <c r="D23" s="9" t="s">
        <v>43</v>
      </c>
      <c r="E23" s="62">
        <v>7.0000000000000001E-3</v>
      </c>
      <c r="F23" s="10">
        <f t="shared" si="0"/>
        <v>7</v>
      </c>
    </row>
    <row r="24" spans="1:6">
      <c r="A24" t="s">
        <v>44</v>
      </c>
      <c r="B24" t="s">
        <v>42</v>
      </c>
      <c r="C24" t="s">
        <v>40</v>
      </c>
      <c r="D24" s="9" t="s">
        <v>43</v>
      </c>
      <c r="E24" s="62">
        <v>8.0000000000000002E-3</v>
      </c>
      <c r="F24" s="10">
        <f t="shared" si="0"/>
        <v>8</v>
      </c>
    </row>
    <row r="25" spans="1:6">
      <c r="A25" t="s">
        <v>44</v>
      </c>
      <c r="B25" t="s">
        <v>42</v>
      </c>
      <c r="C25" t="s">
        <v>40</v>
      </c>
      <c r="D25" s="9" t="s">
        <v>43</v>
      </c>
      <c r="E25" s="62">
        <v>7.0000000000000001E-3</v>
      </c>
      <c r="F25" s="10">
        <f t="shared" si="0"/>
        <v>7</v>
      </c>
    </row>
    <row r="26" spans="1:6">
      <c r="A26" t="s">
        <v>44</v>
      </c>
      <c r="B26" t="s">
        <v>42</v>
      </c>
      <c r="C26" t="s">
        <v>40</v>
      </c>
      <c r="D26" s="9" t="s">
        <v>43</v>
      </c>
      <c r="E26" s="62">
        <v>6.0000000000000001E-3</v>
      </c>
      <c r="F26" s="10">
        <f t="shared" si="0"/>
        <v>6</v>
      </c>
    </row>
    <row r="27" spans="1:6">
      <c r="A27" t="s">
        <v>44</v>
      </c>
      <c r="B27" t="s">
        <v>39</v>
      </c>
      <c r="C27" t="s">
        <v>40</v>
      </c>
      <c r="D27" s="9" t="s">
        <v>41</v>
      </c>
      <c r="E27" s="62">
        <v>4.0000000000000001E-3</v>
      </c>
      <c r="F27" s="10">
        <f t="shared" si="0"/>
        <v>4</v>
      </c>
    </row>
    <row r="28" spans="1:6">
      <c r="A28" t="s">
        <v>44</v>
      </c>
      <c r="B28" t="s">
        <v>39</v>
      </c>
      <c r="C28" t="s">
        <v>40</v>
      </c>
      <c r="D28" s="9" t="s">
        <v>41</v>
      </c>
      <c r="E28" s="62">
        <v>3.0000000000000001E-3</v>
      </c>
      <c r="F28" s="10">
        <f t="shared" si="0"/>
        <v>3</v>
      </c>
    </row>
    <row r="29" spans="1:6">
      <c r="A29" t="s">
        <v>44</v>
      </c>
      <c r="B29" t="s">
        <v>39</v>
      </c>
      <c r="C29" t="s">
        <v>40</v>
      </c>
      <c r="D29" s="9" t="s">
        <v>41</v>
      </c>
      <c r="E29" s="62">
        <v>4.0000000000000001E-3</v>
      </c>
      <c r="F29" s="10">
        <f t="shared" si="0"/>
        <v>4</v>
      </c>
    </row>
    <row r="30" spans="1:6">
      <c r="A30" t="s">
        <v>44</v>
      </c>
      <c r="B30" t="s">
        <v>42</v>
      </c>
      <c r="C30" t="s">
        <v>40</v>
      </c>
      <c r="D30" s="9" t="s">
        <v>41</v>
      </c>
      <c r="E30" s="62">
        <v>6.0000000000000001E-3</v>
      </c>
      <c r="F30" s="10">
        <f t="shared" si="0"/>
        <v>6</v>
      </c>
    </row>
    <row r="31" spans="1:6">
      <c r="A31" t="s">
        <v>44</v>
      </c>
      <c r="B31" t="s">
        <v>42</v>
      </c>
      <c r="C31" t="s">
        <v>40</v>
      </c>
      <c r="D31" s="9" t="s">
        <v>41</v>
      </c>
      <c r="E31" s="62">
        <v>6.0000000000000001E-3</v>
      </c>
      <c r="F31" s="10">
        <f t="shared" si="0"/>
        <v>6</v>
      </c>
    </row>
    <row r="32" spans="1:6">
      <c r="A32" t="s">
        <v>44</v>
      </c>
      <c r="B32" t="s">
        <v>42</v>
      </c>
      <c r="C32" t="s">
        <v>40</v>
      </c>
      <c r="D32" s="9" t="s">
        <v>41</v>
      </c>
      <c r="E32" s="62">
        <v>6.0000000000000001E-3</v>
      </c>
      <c r="F32" s="10">
        <f t="shared" si="0"/>
        <v>6</v>
      </c>
    </row>
    <row r="33" spans="1:6">
      <c r="A33" t="s">
        <v>44</v>
      </c>
      <c r="B33" t="s">
        <v>42</v>
      </c>
      <c r="C33" t="s">
        <v>40</v>
      </c>
      <c r="D33" s="9" t="s">
        <v>41</v>
      </c>
      <c r="E33" s="62">
        <v>5.0000000000000001E-3</v>
      </c>
      <c r="F33" s="10">
        <f t="shared" si="0"/>
        <v>5</v>
      </c>
    </row>
    <row r="34" spans="1:6">
      <c r="A34" t="s">
        <v>73</v>
      </c>
      <c r="B34" t="s">
        <v>39</v>
      </c>
      <c r="C34" t="s">
        <v>40</v>
      </c>
      <c r="D34" s="9" t="s">
        <v>43</v>
      </c>
      <c r="E34" s="62">
        <v>7.0000000000000001E-3</v>
      </c>
      <c r="F34" s="10">
        <f t="shared" si="0"/>
        <v>7</v>
      </c>
    </row>
    <row r="35" spans="1:6">
      <c r="A35" t="s">
        <v>73</v>
      </c>
      <c r="B35" t="s">
        <v>39</v>
      </c>
      <c r="C35" t="s">
        <v>40</v>
      </c>
      <c r="D35" s="9" t="s">
        <v>43</v>
      </c>
      <c r="E35" s="62">
        <v>7.0000000000000001E-3</v>
      </c>
      <c r="F35" s="10">
        <f t="shared" si="0"/>
        <v>7</v>
      </c>
    </row>
    <row r="36" spans="1:6">
      <c r="A36" t="s">
        <v>73</v>
      </c>
      <c r="B36" t="s">
        <v>39</v>
      </c>
      <c r="C36" t="s">
        <v>40</v>
      </c>
      <c r="D36" s="9" t="s">
        <v>43</v>
      </c>
      <c r="E36" s="62">
        <v>6.0000000000000001E-3</v>
      </c>
      <c r="F36" s="10">
        <f t="shared" si="0"/>
        <v>6</v>
      </c>
    </row>
    <row r="37" spans="1:6">
      <c r="A37" t="s">
        <v>73</v>
      </c>
      <c r="B37" t="s">
        <v>42</v>
      </c>
      <c r="C37" t="s">
        <v>40</v>
      </c>
      <c r="D37" s="9" t="s">
        <v>43</v>
      </c>
      <c r="E37" s="62">
        <v>7.0000000000000001E-3</v>
      </c>
      <c r="F37" s="10">
        <f t="shared" si="0"/>
        <v>7</v>
      </c>
    </row>
    <row r="38" spans="1:6">
      <c r="A38" t="s">
        <v>73</v>
      </c>
      <c r="B38" t="s">
        <v>42</v>
      </c>
      <c r="C38" t="s">
        <v>40</v>
      </c>
      <c r="D38" s="9" t="s">
        <v>43</v>
      </c>
      <c r="E38" s="62">
        <v>7.0000000000000001E-3</v>
      </c>
      <c r="F38" s="10">
        <f t="shared" si="0"/>
        <v>7</v>
      </c>
    </row>
    <row r="39" spans="1:6">
      <c r="A39" t="s">
        <v>73</v>
      </c>
      <c r="B39" t="s">
        <v>42</v>
      </c>
      <c r="C39" t="s">
        <v>40</v>
      </c>
      <c r="D39" s="9" t="s">
        <v>43</v>
      </c>
      <c r="E39" s="62">
        <v>5.0000000000000001E-3</v>
      </c>
      <c r="F39" s="10">
        <f t="shared" si="0"/>
        <v>5</v>
      </c>
    </row>
    <row r="40" spans="1:6">
      <c r="A40" t="s">
        <v>73</v>
      </c>
      <c r="B40" t="s">
        <v>45</v>
      </c>
      <c r="C40" t="s">
        <v>40</v>
      </c>
      <c r="D40" s="9" t="s">
        <v>41</v>
      </c>
      <c r="E40" s="62">
        <v>8.0000000000000002E-3</v>
      </c>
      <c r="F40" s="10">
        <f t="shared" si="0"/>
        <v>8</v>
      </c>
    </row>
    <row r="41" spans="1:6">
      <c r="A41" t="s">
        <v>73</v>
      </c>
      <c r="B41" t="s">
        <v>45</v>
      </c>
      <c r="C41" t="s">
        <v>40</v>
      </c>
      <c r="D41" s="9" t="s">
        <v>41</v>
      </c>
      <c r="E41" s="62">
        <v>7.0000000000000001E-3</v>
      </c>
      <c r="F41" s="10">
        <f t="shared" si="0"/>
        <v>7</v>
      </c>
    </row>
    <row r="42" spans="1:6">
      <c r="A42" t="s">
        <v>73</v>
      </c>
      <c r="B42" t="s">
        <v>39</v>
      </c>
      <c r="C42" t="s">
        <v>40</v>
      </c>
      <c r="D42" s="9" t="s">
        <v>41</v>
      </c>
      <c r="E42" s="62">
        <v>5.0000000000000001E-3</v>
      </c>
      <c r="F42" s="10">
        <f t="shared" si="0"/>
        <v>5</v>
      </c>
    </row>
    <row r="43" spans="1:6">
      <c r="A43" t="s">
        <v>73</v>
      </c>
      <c r="B43" t="s">
        <v>42</v>
      </c>
      <c r="C43" t="s">
        <v>40</v>
      </c>
      <c r="D43" s="9" t="s">
        <v>41</v>
      </c>
      <c r="E43" s="62">
        <v>5.0000000000000001E-3</v>
      </c>
      <c r="F43" s="10">
        <f t="shared" si="0"/>
        <v>5</v>
      </c>
    </row>
    <row r="44" spans="1:6">
      <c r="A44" t="s">
        <v>73</v>
      </c>
      <c r="B44" t="s">
        <v>42</v>
      </c>
      <c r="C44" t="s">
        <v>40</v>
      </c>
      <c r="D44" s="9" t="s">
        <v>41</v>
      </c>
      <c r="E44" s="62">
        <v>5.0000000000000001E-3</v>
      </c>
      <c r="F44" s="10">
        <f t="shared" si="0"/>
        <v>5</v>
      </c>
    </row>
    <row r="45" spans="1:6">
      <c r="A45" t="s">
        <v>73</v>
      </c>
      <c r="B45" t="s">
        <v>42</v>
      </c>
      <c r="C45" t="s">
        <v>40</v>
      </c>
      <c r="D45" s="9" t="s">
        <v>41</v>
      </c>
      <c r="E45" s="62">
        <v>5.0000000000000001E-3</v>
      </c>
      <c r="F45" s="10">
        <f t="shared" si="0"/>
        <v>5</v>
      </c>
    </row>
    <row r="46" spans="1:6">
      <c r="A46" t="s">
        <v>75</v>
      </c>
      <c r="B46" t="s">
        <v>39</v>
      </c>
      <c r="C46" t="s">
        <v>40</v>
      </c>
      <c r="D46" s="9" t="s">
        <v>41</v>
      </c>
      <c r="E46" s="62">
        <v>4.0000000000000001E-3</v>
      </c>
      <c r="F46" s="10">
        <f t="shared" si="0"/>
        <v>4</v>
      </c>
    </row>
    <row r="47" spans="1:6">
      <c r="A47" t="s">
        <v>75</v>
      </c>
      <c r="B47" t="s">
        <v>39</v>
      </c>
      <c r="C47" t="s">
        <v>40</v>
      </c>
      <c r="D47" s="9" t="s">
        <v>41</v>
      </c>
      <c r="E47" s="62">
        <v>4.0000000000000001E-3</v>
      </c>
      <c r="F47" s="10">
        <f t="shared" si="0"/>
        <v>4</v>
      </c>
    </row>
    <row r="48" spans="1:6">
      <c r="A48" t="s">
        <v>75</v>
      </c>
      <c r="B48" t="s">
        <v>39</v>
      </c>
      <c r="C48" t="s">
        <v>40</v>
      </c>
      <c r="D48" s="9" t="s">
        <v>41</v>
      </c>
      <c r="E48" s="62">
        <v>5.0000000000000001E-3</v>
      </c>
      <c r="F48" s="10">
        <f t="shared" si="0"/>
        <v>5</v>
      </c>
    </row>
    <row r="49" spans="1:6">
      <c r="A49" t="s">
        <v>75</v>
      </c>
      <c r="B49" t="s">
        <v>42</v>
      </c>
      <c r="C49" t="s">
        <v>40</v>
      </c>
      <c r="D49" s="9" t="s">
        <v>41</v>
      </c>
      <c r="E49" s="62">
        <v>6.0000000000000001E-3</v>
      </c>
      <c r="F49" s="10">
        <f t="shared" si="0"/>
        <v>6</v>
      </c>
    </row>
    <row r="50" spans="1:6">
      <c r="A50" t="s">
        <v>75</v>
      </c>
      <c r="B50" t="s">
        <v>42</v>
      </c>
      <c r="C50" t="s">
        <v>40</v>
      </c>
      <c r="D50" s="9" t="s">
        <v>41</v>
      </c>
      <c r="E50" s="62">
        <v>4.0000000000000001E-3</v>
      </c>
      <c r="F50" s="10">
        <f t="shared" si="0"/>
        <v>4</v>
      </c>
    </row>
    <row r="51" spans="1:6">
      <c r="A51" t="s">
        <v>75</v>
      </c>
      <c r="B51" t="s">
        <v>42</v>
      </c>
      <c r="C51" t="s">
        <v>40</v>
      </c>
      <c r="D51" s="9" t="s">
        <v>41</v>
      </c>
      <c r="E51" s="62">
        <v>5.0000000000000001E-3</v>
      </c>
      <c r="F51" s="10">
        <f t="shared" si="0"/>
        <v>5</v>
      </c>
    </row>
    <row r="52" spans="1:6">
      <c r="A52" t="s">
        <v>75</v>
      </c>
      <c r="B52" t="s">
        <v>39</v>
      </c>
      <c r="C52" t="s">
        <v>40</v>
      </c>
      <c r="D52" s="9" t="s">
        <v>43</v>
      </c>
      <c r="E52" s="62">
        <v>4.0000000000000001E-3</v>
      </c>
      <c r="F52" s="10">
        <f t="shared" si="0"/>
        <v>4</v>
      </c>
    </row>
    <row r="53" spans="1:6">
      <c r="A53" t="s">
        <v>75</v>
      </c>
      <c r="B53" t="s">
        <v>39</v>
      </c>
      <c r="C53" t="s">
        <v>40</v>
      </c>
      <c r="D53" s="9" t="s">
        <v>43</v>
      </c>
      <c r="E53" s="62">
        <v>4.0000000000000001E-3</v>
      </c>
      <c r="F53" s="10">
        <f t="shared" si="0"/>
        <v>4</v>
      </c>
    </row>
    <row r="54" spans="1:6">
      <c r="A54" t="s">
        <v>75</v>
      </c>
      <c r="B54" t="s">
        <v>39</v>
      </c>
      <c r="C54" t="s">
        <v>40</v>
      </c>
      <c r="D54" s="9" t="s">
        <v>43</v>
      </c>
      <c r="E54" s="62">
        <v>5.0000000000000001E-3</v>
      </c>
      <c r="F54" s="10">
        <f t="shared" si="0"/>
        <v>5</v>
      </c>
    </row>
    <row r="55" spans="1:6">
      <c r="A55" t="s">
        <v>75</v>
      </c>
      <c r="B55" t="s">
        <v>42</v>
      </c>
      <c r="C55" t="s">
        <v>40</v>
      </c>
      <c r="D55" s="9" t="s">
        <v>43</v>
      </c>
      <c r="E55" s="62">
        <v>7.0000000000000001E-3</v>
      </c>
      <c r="F55" s="10">
        <f t="shared" si="0"/>
        <v>7</v>
      </c>
    </row>
    <row r="56" spans="1:6">
      <c r="A56" t="s">
        <v>75</v>
      </c>
      <c r="B56" t="s">
        <v>42</v>
      </c>
      <c r="C56" t="s">
        <v>40</v>
      </c>
      <c r="D56" s="9" t="s">
        <v>43</v>
      </c>
      <c r="E56" s="62">
        <v>5.0000000000000001E-3</v>
      </c>
      <c r="F56" s="10">
        <f t="shared" si="0"/>
        <v>5</v>
      </c>
    </row>
    <row r="57" spans="1:6">
      <c r="A57" t="s">
        <v>75</v>
      </c>
      <c r="B57" t="s">
        <v>42</v>
      </c>
      <c r="C57" t="s">
        <v>40</v>
      </c>
      <c r="D57" s="9" t="s">
        <v>43</v>
      </c>
      <c r="E57" s="62">
        <v>6.0000000000000001E-3</v>
      </c>
      <c r="F57" s="10">
        <f t="shared" si="0"/>
        <v>6</v>
      </c>
    </row>
    <row r="58" spans="1:6">
      <c r="A58" t="s">
        <v>46</v>
      </c>
      <c r="B58" t="s">
        <v>42</v>
      </c>
      <c r="C58" t="s">
        <v>47</v>
      </c>
      <c r="D58" t="s">
        <v>41</v>
      </c>
      <c r="E58" s="62">
        <v>4.4066400000000001E-4</v>
      </c>
      <c r="F58" s="10">
        <f t="shared" si="0"/>
        <v>0.440664</v>
      </c>
    </row>
    <row r="59" spans="1:6">
      <c r="A59" t="s">
        <v>46</v>
      </c>
      <c r="B59" t="s">
        <v>42</v>
      </c>
      <c r="C59" t="s">
        <v>47</v>
      </c>
      <c r="D59" t="s">
        <v>41</v>
      </c>
      <c r="E59" s="62">
        <v>3.6840199999999999E-4</v>
      </c>
      <c r="F59" s="10">
        <f t="shared" si="0"/>
        <v>0.36840200000000001</v>
      </c>
    </row>
    <row r="60" spans="1:6">
      <c r="A60" t="s">
        <v>46</v>
      </c>
      <c r="B60" t="s">
        <v>42</v>
      </c>
      <c r="C60" t="s">
        <v>47</v>
      </c>
      <c r="D60" t="s">
        <v>41</v>
      </c>
      <c r="E60" s="62">
        <v>5.8457699999999997E-4</v>
      </c>
      <c r="F60" s="10">
        <f t="shared" si="0"/>
        <v>0.58457700000000001</v>
      </c>
    </row>
    <row r="61" spans="1:6">
      <c r="A61" t="s">
        <v>46</v>
      </c>
      <c r="B61" t="s">
        <v>48</v>
      </c>
      <c r="C61" t="s">
        <v>47</v>
      </c>
      <c r="D61" t="s">
        <v>41</v>
      </c>
      <c r="E61" s="62">
        <v>1.83229E-4</v>
      </c>
      <c r="F61" s="10">
        <f t="shared" si="0"/>
        <v>0.183229</v>
      </c>
    </row>
    <row r="62" spans="1:6">
      <c r="A62" t="s">
        <v>46</v>
      </c>
      <c r="B62" t="s">
        <v>48</v>
      </c>
      <c r="C62" t="s">
        <v>47</v>
      </c>
      <c r="D62" t="s">
        <v>41</v>
      </c>
      <c r="E62" s="62">
        <v>2.1194599999999999E-4</v>
      </c>
      <c r="F62" s="10">
        <f t="shared" si="0"/>
        <v>0.211946</v>
      </c>
    </row>
    <row r="63" spans="1:6">
      <c r="A63" t="s">
        <v>46</v>
      </c>
      <c r="B63" t="s">
        <v>48</v>
      </c>
      <c r="C63" t="s">
        <v>47</v>
      </c>
      <c r="D63" t="s">
        <v>41</v>
      </c>
      <c r="E63" s="62">
        <v>2.7734400000000001E-4</v>
      </c>
      <c r="F63" s="10">
        <f t="shared" si="0"/>
        <v>0.27734399999999998</v>
      </c>
    </row>
    <row r="64" spans="1:6">
      <c r="A64" t="s">
        <v>46</v>
      </c>
      <c r="B64" t="s">
        <v>42</v>
      </c>
      <c r="C64" t="s">
        <v>47</v>
      </c>
      <c r="D64" t="s">
        <v>43</v>
      </c>
      <c r="E64" s="62">
        <v>5.7632400000000002E-4</v>
      </c>
      <c r="F64" s="10">
        <f t="shared" si="0"/>
        <v>0.57632400000000006</v>
      </c>
    </row>
    <row r="65" spans="1:6">
      <c r="A65" t="s">
        <v>46</v>
      </c>
      <c r="B65" t="s">
        <v>42</v>
      </c>
      <c r="C65" t="s">
        <v>47</v>
      </c>
      <c r="D65" t="s">
        <v>43</v>
      </c>
      <c r="E65" s="62">
        <v>5.1303999999999998E-4</v>
      </c>
      <c r="F65" s="10">
        <f t="shared" si="0"/>
        <v>0.51303999999999994</v>
      </c>
    </row>
    <row r="66" spans="1:6">
      <c r="A66" t="s">
        <v>46</v>
      </c>
      <c r="B66" t="s">
        <v>42</v>
      </c>
      <c r="C66" t="s">
        <v>47</v>
      </c>
      <c r="D66" t="s">
        <v>43</v>
      </c>
      <c r="E66" s="62">
        <v>7.2635500000000003E-4</v>
      </c>
      <c r="F66" s="10">
        <f t="shared" si="0"/>
        <v>0.72635500000000008</v>
      </c>
    </row>
    <row r="67" spans="1:6">
      <c r="A67" t="s">
        <v>46</v>
      </c>
      <c r="B67" t="s">
        <v>48</v>
      </c>
      <c r="C67" t="s">
        <v>47</v>
      </c>
      <c r="D67" t="s">
        <v>43</v>
      </c>
      <c r="E67" s="62">
        <v>5.8032600000000004E-4</v>
      </c>
      <c r="F67" s="10">
        <f t="shared" si="0"/>
        <v>0.58032600000000001</v>
      </c>
    </row>
    <row r="68" spans="1:6">
      <c r="A68" t="s">
        <v>46</v>
      </c>
      <c r="B68" t="s">
        <v>48</v>
      </c>
      <c r="C68" t="s">
        <v>47</v>
      </c>
      <c r="D68" t="s">
        <v>43</v>
      </c>
      <c r="E68" s="62">
        <v>5.6866399999999998E-4</v>
      </c>
      <c r="F68" s="10">
        <f t="shared" ref="F68:F131" si="1">E68*1000</f>
        <v>0.56866399999999995</v>
      </c>
    </row>
    <row r="69" spans="1:6">
      <c r="A69" t="s">
        <v>46</v>
      </c>
      <c r="B69" t="s">
        <v>48</v>
      </c>
      <c r="C69" t="s">
        <v>47</v>
      </c>
      <c r="D69" t="s">
        <v>43</v>
      </c>
      <c r="E69" s="62">
        <v>5.6866399999999998E-4</v>
      </c>
      <c r="F69" s="10">
        <f t="shared" si="1"/>
        <v>0.56866399999999995</v>
      </c>
    </row>
    <row r="70" spans="1:6">
      <c r="A70" t="s">
        <v>49</v>
      </c>
      <c r="B70" t="s">
        <v>39</v>
      </c>
      <c r="C70" t="s">
        <v>47</v>
      </c>
      <c r="D70" s="9" t="s">
        <v>43</v>
      </c>
      <c r="E70" s="62">
        <v>1.0755E-4</v>
      </c>
      <c r="F70" s="10">
        <f t="shared" si="1"/>
        <v>0.10754999999999999</v>
      </c>
    </row>
    <row r="71" spans="1:6">
      <c r="A71" t="s">
        <v>49</v>
      </c>
      <c r="B71" t="s">
        <v>39</v>
      </c>
      <c r="C71" t="s">
        <v>47</v>
      </c>
      <c r="D71" s="9" t="s">
        <v>43</v>
      </c>
      <c r="E71" s="62">
        <v>5.2510999999999999E-5</v>
      </c>
      <c r="F71" s="10">
        <f t="shared" si="1"/>
        <v>5.2511000000000002E-2</v>
      </c>
    </row>
    <row r="72" spans="1:6">
      <c r="A72" t="s">
        <v>49</v>
      </c>
      <c r="B72" t="s">
        <v>39</v>
      </c>
      <c r="C72" t="s">
        <v>47</v>
      </c>
      <c r="D72" s="9" t="s">
        <v>43</v>
      </c>
      <c r="E72" s="62">
        <v>4.7144999999999997E-5</v>
      </c>
      <c r="F72" s="10">
        <f t="shared" si="1"/>
        <v>4.7144999999999999E-2</v>
      </c>
    </row>
    <row r="73" spans="1:6">
      <c r="A73" t="s">
        <v>49</v>
      </c>
      <c r="B73" t="s">
        <v>39</v>
      </c>
      <c r="C73" t="s">
        <v>47</v>
      </c>
      <c r="D73" s="9" t="s">
        <v>43</v>
      </c>
      <c r="E73" s="62">
        <v>3.3186999999999999E-5</v>
      </c>
      <c r="F73" s="10">
        <f t="shared" si="1"/>
        <v>3.3187000000000001E-2</v>
      </c>
    </row>
    <row r="74" spans="1:6">
      <c r="A74" t="s">
        <v>49</v>
      </c>
      <c r="B74" t="s">
        <v>39</v>
      </c>
      <c r="C74" t="s">
        <v>47</v>
      </c>
      <c r="D74" s="9" t="s">
        <v>43</v>
      </c>
      <c r="E74" s="62">
        <v>3.7045999999999997E-5</v>
      </c>
      <c r="F74" s="10">
        <f t="shared" si="1"/>
        <v>3.7045999999999996E-2</v>
      </c>
    </row>
    <row r="75" spans="1:6">
      <c r="A75" t="s">
        <v>49</v>
      </c>
      <c r="B75" t="s">
        <v>42</v>
      </c>
      <c r="C75" t="s">
        <v>47</v>
      </c>
      <c r="D75" s="9" t="s">
        <v>43</v>
      </c>
      <c r="E75" s="62">
        <v>1.64754E-4</v>
      </c>
      <c r="F75" s="10">
        <f t="shared" si="1"/>
        <v>0.16475400000000001</v>
      </c>
    </row>
    <row r="76" spans="1:6">
      <c r="A76" t="s">
        <v>49</v>
      </c>
      <c r="B76" t="s">
        <v>48</v>
      </c>
      <c r="C76" t="s">
        <v>47</v>
      </c>
      <c r="D76" s="9" t="s">
        <v>43</v>
      </c>
      <c r="E76" s="62">
        <v>6.2371699999999998E-4</v>
      </c>
      <c r="F76" s="10">
        <f t="shared" si="1"/>
        <v>0.62371699999999997</v>
      </c>
    </row>
    <row r="77" spans="1:6">
      <c r="A77" t="s">
        <v>49</v>
      </c>
      <c r="B77" t="s">
        <v>42</v>
      </c>
      <c r="C77" t="s">
        <v>47</v>
      </c>
      <c r="D77" s="9" t="s">
        <v>43</v>
      </c>
      <c r="E77" s="62">
        <v>4.4795399999999997E-4</v>
      </c>
      <c r="F77" s="10">
        <f t="shared" si="1"/>
        <v>0.44795399999999996</v>
      </c>
    </row>
    <row r="78" spans="1:6">
      <c r="A78" t="s">
        <v>49</v>
      </c>
      <c r="B78" t="s">
        <v>48</v>
      </c>
      <c r="C78" t="s">
        <v>47</v>
      </c>
      <c r="D78" s="9" t="s">
        <v>43</v>
      </c>
      <c r="E78" s="62">
        <v>1.9320399999999999E-4</v>
      </c>
      <c r="F78" s="10">
        <f t="shared" si="1"/>
        <v>0.19320399999999999</v>
      </c>
    </row>
    <row r="79" spans="1:6">
      <c r="A79" t="s">
        <v>49</v>
      </c>
      <c r="B79" t="s">
        <v>42</v>
      </c>
      <c r="C79" t="s">
        <v>47</v>
      </c>
      <c r="D79" s="9" t="s">
        <v>43</v>
      </c>
      <c r="E79" s="62">
        <v>1.0270800000000001E-4</v>
      </c>
      <c r="F79" s="10">
        <f t="shared" si="1"/>
        <v>0.10270800000000001</v>
      </c>
    </row>
    <row r="80" spans="1:6">
      <c r="A80" t="s">
        <v>49</v>
      </c>
      <c r="B80" t="s">
        <v>48</v>
      </c>
      <c r="C80" t="s">
        <v>47</v>
      </c>
      <c r="D80" s="9" t="s">
        <v>43</v>
      </c>
      <c r="E80" s="62">
        <v>5.6109000000000001E-5</v>
      </c>
      <c r="F80" s="10">
        <f t="shared" si="1"/>
        <v>5.6108999999999999E-2</v>
      </c>
    </row>
    <row r="81" spans="1:6">
      <c r="A81" t="s">
        <v>49</v>
      </c>
      <c r="B81" t="s">
        <v>42</v>
      </c>
      <c r="C81" t="s">
        <v>47</v>
      </c>
      <c r="D81" s="9" t="s">
        <v>43</v>
      </c>
      <c r="E81" s="62">
        <v>1.4168300000000001E-4</v>
      </c>
      <c r="F81" s="10">
        <f t="shared" si="1"/>
        <v>0.141683</v>
      </c>
    </row>
    <row r="82" spans="1:6">
      <c r="A82" t="s">
        <v>49</v>
      </c>
      <c r="B82" t="s">
        <v>48</v>
      </c>
      <c r="C82" t="s">
        <v>47</v>
      </c>
      <c r="D82" s="9" t="s">
        <v>41</v>
      </c>
      <c r="E82" s="62">
        <v>1.3572700000000001E-4</v>
      </c>
      <c r="F82" s="10">
        <f t="shared" si="1"/>
        <v>0.13572700000000001</v>
      </c>
    </row>
    <row r="83" spans="1:6">
      <c r="A83" t="s">
        <v>49</v>
      </c>
      <c r="B83" t="s">
        <v>48</v>
      </c>
      <c r="C83" t="s">
        <v>47</v>
      </c>
      <c r="D83" s="9" t="s">
        <v>41</v>
      </c>
      <c r="E83" s="62">
        <v>1.04595E-4</v>
      </c>
      <c r="F83" s="10">
        <f t="shared" si="1"/>
        <v>0.10459499999999999</v>
      </c>
    </row>
    <row r="84" spans="1:6">
      <c r="A84" t="s">
        <v>49</v>
      </c>
      <c r="B84" t="s">
        <v>48</v>
      </c>
      <c r="C84" t="s">
        <v>47</v>
      </c>
      <c r="D84" s="9" t="s">
        <v>41</v>
      </c>
      <c r="E84" s="62">
        <v>1.2222700000000001E-4</v>
      </c>
      <c r="F84" s="10">
        <f t="shared" si="1"/>
        <v>0.122227</v>
      </c>
    </row>
    <row r="85" spans="1:6">
      <c r="A85" t="s">
        <v>49</v>
      </c>
      <c r="B85" t="s">
        <v>48</v>
      </c>
      <c r="C85" t="s">
        <v>47</v>
      </c>
      <c r="D85" s="9" t="s">
        <v>41</v>
      </c>
      <c r="E85" s="62">
        <v>1.4927500000000001E-4</v>
      </c>
      <c r="F85" s="10">
        <f t="shared" si="1"/>
        <v>0.14927500000000002</v>
      </c>
    </row>
    <row r="86" spans="1:6">
      <c r="A86" t="s">
        <v>49</v>
      </c>
      <c r="B86" t="s">
        <v>42</v>
      </c>
      <c r="C86" t="s">
        <v>47</v>
      </c>
      <c r="D86" s="9" t="s">
        <v>41</v>
      </c>
      <c r="E86" s="62">
        <v>1.8064200000000001E-4</v>
      </c>
      <c r="F86" s="10">
        <f t="shared" si="1"/>
        <v>0.180642</v>
      </c>
    </row>
    <row r="87" spans="1:6">
      <c r="A87" t="s">
        <v>49</v>
      </c>
      <c r="B87" t="s">
        <v>42</v>
      </c>
      <c r="C87" t="s">
        <v>47</v>
      </c>
      <c r="D87" s="9" t="s">
        <v>41</v>
      </c>
      <c r="E87" s="62">
        <v>1.20964E-4</v>
      </c>
      <c r="F87" s="10">
        <f t="shared" si="1"/>
        <v>0.120964</v>
      </c>
    </row>
    <row r="88" spans="1:6">
      <c r="A88" t="s">
        <v>49</v>
      </c>
      <c r="B88" t="s">
        <v>42</v>
      </c>
      <c r="C88" t="s">
        <v>47</v>
      </c>
      <c r="D88" s="9" t="s">
        <v>41</v>
      </c>
      <c r="E88" s="62">
        <v>1.68333E-4</v>
      </c>
      <c r="F88" s="10">
        <f t="shared" si="1"/>
        <v>0.16833300000000001</v>
      </c>
    </row>
    <row r="89" spans="1:6">
      <c r="A89" t="s">
        <v>49</v>
      </c>
      <c r="B89" t="s">
        <v>42</v>
      </c>
      <c r="C89" t="s">
        <v>47</v>
      </c>
      <c r="D89" s="9" t="s">
        <v>41</v>
      </c>
      <c r="E89" s="62">
        <v>1.6364099999999999E-4</v>
      </c>
      <c r="F89" s="10">
        <f t="shared" si="1"/>
        <v>0.16364099999999998</v>
      </c>
    </row>
    <row r="90" spans="1:6">
      <c r="A90" t="s">
        <v>50</v>
      </c>
      <c r="B90" t="s">
        <v>51</v>
      </c>
      <c r="C90" t="s">
        <v>47</v>
      </c>
      <c r="D90" s="9" t="s">
        <v>41</v>
      </c>
      <c r="E90" s="62">
        <v>2.1473099999999999E-4</v>
      </c>
      <c r="F90" s="10">
        <f t="shared" si="1"/>
        <v>0.21473099999999998</v>
      </c>
    </row>
    <row r="91" spans="1:6">
      <c r="A91" t="s">
        <v>50</v>
      </c>
      <c r="B91" t="s">
        <v>51</v>
      </c>
      <c r="C91" t="s">
        <v>47</v>
      </c>
      <c r="D91" s="9" t="s">
        <v>41</v>
      </c>
      <c r="E91" s="62">
        <v>2.7376599999999999E-4</v>
      </c>
      <c r="F91" s="10">
        <f t="shared" si="1"/>
        <v>0.27376600000000001</v>
      </c>
    </row>
    <row r="92" spans="1:6">
      <c r="A92" t="s">
        <v>50</v>
      </c>
      <c r="B92" t="s">
        <v>51</v>
      </c>
      <c r="C92" t="s">
        <v>47</v>
      </c>
      <c r="D92" s="9" t="s">
        <v>41</v>
      </c>
      <c r="E92" s="62">
        <v>1.9916899999999999E-4</v>
      </c>
      <c r="F92" s="10">
        <f t="shared" si="1"/>
        <v>0.19916899999999998</v>
      </c>
    </row>
    <row r="93" spans="1:6">
      <c r="A93" t="s">
        <v>50</v>
      </c>
      <c r="B93" t="s">
        <v>51</v>
      </c>
      <c r="C93" t="s">
        <v>47</v>
      </c>
      <c r="D93" s="9" t="s">
        <v>41</v>
      </c>
      <c r="E93" s="62">
        <v>1.7247599999999999E-4</v>
      </c>
      <c r="F93" s="10">
        <f t="shared" si="1"/>
        <v>0.17247599999999999</v>
      </c>
    </row>
    <row r="94" spans="1:6">
      <c r="A94" t="s">
        <v>50</v>
      </c>
      <c r="B94" t="s">
        <v>52</v>
      </c>
      <c r="C94" t="s">
        <v>47</v>
      </c>
      <c r="D94" s="9" t="s">
        <v>43</v>
      </c>
      <c r="E94" s="62">
        <v>1.64365E-4</v>
      </c>
      <c r="F94" s="10">
        <f t="shared" si="1"/>
        <v>0.16436500000000001</v>
      </c>
    </row>
    <row r="95" spans="1:6">
      <c r="A95" t="s">
        <v>50</v>
      </c>
      <c r="B95" t="s">
        <v>52</v>
      </c>
      <c r="C95" t="s">
        <v>47</v>
      </c>
      <c r="D95" s="9" t="s">
        <v>43</v>
      </c>
      <c r="E95" s="62">
        <v>9.3315999999999999E-5</v>
      </c>
      <c r="F95" s="10">
        <f t="shared" si="1"/>
        <v>9.3315999999999996E-2</v>
      </c>
    </row>
    <row r="96" spans="1:6">
      <c r="A96" t="s">
        <v>50</v>
      </c>
      <c r="B96" t="s">
        <v>52</v>
      </c>
      <c r="C96" t="s">
        <v>47</v>
      </c>
      <c r="D96" s="9" t="s">
        <v>43</v>
      </c>
      <c r="E96" s="62">
        <v>8.0683E-5</v>
      </c>
      <c r="F96" s="10">
        <f t="shared" si="1"/>
        <v>8.0683000000000005E-2</v>
      </c>
    </row>
    <row r="97" spans="1:6">
      <c r="A97" t="s">
        <v>50</v>
      </c>
      <c r="B97" t="s">
        <v>52</v>
      </c>
      <c r="C97" t="s">
        <v>47</v>
      </c>
      <c r="D97" s="9" t="s">
        <v>43</v>
      </c>
      <c r="E97" s="62">
        <v>1.39438E-4</v>
      </c>
      <c r="F97" s="10">
        <f t="shared" si="1"/>
        <v>0.13943800000000001</v>
      </c>
    </row>
    <row r="98" spans="1:6">
      <c r="A98" t="s">
        <v>50</v>
      </c>
      <c r="B98" t="s">
        <v>52</v>
      </c>
      <c r="C98" t="s">
        <v>47</v>
      </c>
      <c r="D98" s="9" t="s">
        <v>43</v>
      </c>
      <c r="E98" s="62">
        <v>1.50662E-4</v>
      </c>
      <c r="F98" s="10">
        <f t="shared" si="1"/>
        <v>0.15066199999999999</v>
      </c>
    </row>
    <row r="99" spans="1:6">
      <c r="A99" t="s">
        <v>53</v>
      </c>
      <c r="B99" t="s">
        <v>54</v>
      </c>
      <c r="C99" t="s">
        <v>47</v>
      </c>
      <c r="D99" t="s">
        <v>55</v>
      </c>
      <c r="E99" s="62">
        <v>0.1</v>
      </c>
      <c r="F99" s="10">
        <f t="shared" si="1"/>
        <v>100</v>
      </c>
    </row>
    <row r="100" spans="1:6">
      <c r="A100" t="s">
        <v>53</v>
      </c>
      <c r="B100" t="s">
        <v>54</v>
      </c>
      <c r="C100" t="s">
        <v>47</v>
      </c>
      <c r="D100" t="s">
        <v>55</v>
      </c>
      <c r="E100" s="62">
        <v>0.1</v>
      </c>
      <c r="F100" s="10">
        <f t="shared" si="1"/>
        <v>100</v>
      </c>
    </row>
    <row r="101" spans="1:6">
      <c r="A101" t="s">
        <v>53</v>
      </c>
      <c r="B101" t="s">
        <v>54</v>
      </c>
      <c r="C101" t="s">
        <v>47</v>
      </c>
      <c r="D101" t="s">
        <v>55</v>
      </c>
      <c r="E101" s="62">
        <v>0.1</v>
      </c>
      <c r="F101" s="10">
        <f t="shared" si="1"/>
        <v>100</v>
      </c>
    </row>
    <row r="102" spans="1:6">
      <c r="A102" t="s">
        <v>53</v>
      </c>
      <c r="B102" t="s">
        <v>54</v>
      </c>
      <c r="C102" t="s">
        <v>47</v>
      </c>
      <c r="D102" t="s">
        <v>55</v>
      </c>
      <c r="E102" s="62">
        <v>0.1</v>
      </c>
      <c r="F102" s="10">
        <f t="shared" si="1"/>
        <v>100</v>
      </c>
    </row>
    <row r="103" spans="1:6">
      <c r="A103" t="s">
        <v>53</v>
      </c>
      <c r="B103" t="s">
        <v>54</v>
      </c>
      <c r="C103" t="s">
        <v>47</v>
      </c>
      <c r="D103" t="s">
        <v>55</v>
      </c>
      <c r="E103" s="62">
        <v>0.1</v>
      </c>
      <c r="F103" s="10">
        <f t="shared" si="1"/>
        <v>100</v>
      </c>
    </row>
    <row r="104" spans="1:6">
      <c r="A104" t="s">
        <v>53</v>
      </c>
      <c r="B104" t="s">
        <v>54</v>
      </c>
      <c r="C104" t="s">
        <v>47</v>
      </c>
      <c r="D104" t="s">
        <v>55</v>
      </c>
      <c r="E104" s="62">
        <v>0.1</v>
      </c>
      <c r="F104" s="10">
        <f t="shared" si="1"/>
        <v>100</v>
      </c>
    </row>
    <row r="105" spans="1:6">
      <c r="A105" t="s">
        <v>53</v>
      </c>
      <c r="B105" t="s">
        <v>54</v>
      </c>
      <c r="C105" t="s">
        <v>47</v>
      </c>
      <c r="D105" t="s">
        <v>55</v>
      </c>
      <c r="E105" s="62">
        <v>0.09</v>
      </c>
      <c r="F105" s="10">
        <f t="shared" si="1"/>
        <v>90</v>
      </c>
    </row>
    <row r="106" spans="1:6">
      <c r="A106" t="s">
        <v>53</v>
      </c>
      <c r="B106" t="s">
        <v>54</v>
      </c>
      <c r="C106" t="s">
        <v>47</v>
      </c>
      <c r="D106" t="s">
        <v>55</v>
      </c>
      <c r="E106" s="62">
        <v>0.09</v>
      </c>
      <c r="F106" s="10">
        <f t="shared" si="1"/>
        <v>90</v>
      </c>
    </row>
    <row r="107" spans="1:6">
      <c r="A107" t="s">
        <v>53</v>
      </c>
      <c r="B107" t="s">
        <v>54</v>
      </c>
      <c r="C107" t="s">
        <v>47</v>
      </c>
      <c r="D107" t="s">
        <v>55</v>
      </c>
      <c r="E107" s="62">
        <v>0.08</v>
      </c>
      <c r="F107" s="10">
        <f t="shared" si="1"/>
        <v>80</v>
      </c>
    </row>
    <row r="108" spans="1:6">
      <c r="A108" t="s">
        <v>53</v>
      </c>
      <c r="B108" t="s">
        <v>54</v>
      </c>
      <c r="C108" t="s">
        <v>47</v>
      </c>
      <c r="D108" t="s">
        <v>55</v>
      </c>
      <c r="E108" s="62">
        <v>0.08</v>
      </c>
      <c r="F108" s="10">
        <f t="shared" si="1"/>
        <v>80</v>
      </c>
    </row>
    <row r="109" spans="1:6">
      <c r="A109" t="s">
        <v>53</v>
      </c>
      <c r="B109" t="s">
        <v>54</v>
      </c>
      <c r="C109" t="s">
        <v>47</v>
      </c>
      <c r="D109" t="s">
        <v>55</v>
      </c>
      <c r="E109" s="62">
        <v>7.0000000000000007E-2</v>
      </c>
      <c r="F109" s="10">
        <f t="shared" si="1"/>
        <v>70</v>
      </c>
    </row>
    <row r="110" spans="1:6">
      <c r="A110" t="s">
        <v>53</v>
      </c>
      <c r="B110" t="s">
        <v>54</v>
      </c>
      <c r="C110" t="s">
        <v>47</v>
      </c>
      <c r="D110" t="s">
        <v>55</v>
      </c>
      <c r="E110" s="62">
        <v>0.05</v>
      </c>
      <c r="F110" s="10">
        <f t="shared" si="1"/>
        <v>50</v>
      </c>
    </row>
    <row r="111" spans="1:6">
      <c r="A111" t="s">
        <v>56</v>
      </c>
      <c r="B111" t="s">
        <v>42</v>
      </c>
      <c r="C111" t="s">
        <v>40</v>
      </c>
      <c r="D111" s="9" t="s">
        <v>41</v>
      </c>
      <c r="E111" s="62">
        <v>3.0000000000000001E-3</v>
      </c>
      <c r="F111" s="10">
        <f t="shared" si="1"/>
        <v>3</v>
      </c>
    </row>
    <row r="112" spans="1:6">
      <c r="A112" t="s">
        <v>56</v>
      </c>
      <c r="B112" t="s">
        <v>42</v>
      </c>
      <c r="C112" t="s">
        <v>40</v>
      </c>
      <c r="D112" s="9" t="s">
        <v>41</v>
      </c>
      <c r="E112" s="62">
        <v>3.0000000000000001E-3</v>
      </c>
      <c r="F112" s="10">
        <f t="shared" si="1"/>
        <v>3</v>
      </c>
    </row>
    <row r="113" spans="1:6">
      <c r="A113" t="s">
        <v>56</v>
      </c>
      <c r="B113" t="s">
        <v>42</v>
      </c>
      <c r="C113" t="s">
        <v>40</v>
      </c>
      <c r="D113" s="9" t="s">
        <v>41</v>
      </c>
      <c r="E113" s="62">
        <v>3.0000000000000001E-3</v>
      </c>
      <c r="F113" s="10">
        <f t="shared" si="1"/>
        <v>3</v>
      </c>
    </row>
    <row r="114" spans="1:6">
      <c r="A114" t="s">
        <v>56</v>
      </c>
      <c r="B114" t="s">
        <v>39</v>
      </c>
      <c r="C114" t="s">
        <v>40</v>
      </c>
      <c r="D114" s="9" t="s">
        <v>41</v>
      </c>
      <c r="E114" s="62">
        <v>2E-3</v>
      </c>
      <c r="F114" s="10">
        <f t="shared" si="1"/>
        <v>2</v>
      </c>
    </row>
    <row r="115" spans="1:6">
      <c r="A115" t="s">
        <v>56</v>
      </c>
      <c r="B115" t="s">
        <v>39</v>
      </c>
      <c r="C115" t="s">
        <v>40</v>
      </c>
      <c r="D115" s="9" t="s">
        <v>41</v>
      </c>
      <c r="E115" s="62">
        <v>2E-3</v>
      </c>
      <c r="F115" s="10">
        <f t="shared" si="1"/>
        <v>2</v>
      </c>
    </row>
    <row r="116" spans="1:6">
      <c r="A116" t="s">
        <v>56</v>
      </c>
      <c r="B116" t="s">
        <v>39</v>
      </c>
      <c r="C116" t="s">
        <v>40</v>
      </c>
      <c r="D116" s="9" t="s">
        <v>41</v>
      </c>
      <c r="E116" s="62">
        <v>2E-3</v>
      </c>
      <c r="F116" s="10">
        <f t="shared" si="1"/>
        <v>2</v>
      </c>
    </row>
    <row r="117" spans="1:6">
      <c r="A117" t="s">
        <v>56</v>
      </c>
      <c r="B117" t="s">
        <v>39</v>
      </c>
      <c r="C117" t="s">
        <v>40</v>
      </c>
      <c r="D117" s="9" t="s">
        <v>41</v>
      </c>
      <c r="E117" s="62">
        <v>2E-3</v>
      </c>
      <c r="F117" s="10">
        <f t="shared" si="1"/>
        <v>2</v>
      </c>
    </row>
    <row r="118" spans="1:6">
      <c r="A118" t="s">
        <v>56</v>
      </c>
      <c r="B118" t="s">
        <v>42</v>
      </c>
      <c r="C118" t="s">
        <v>40</v>
      </c>
      <c r="D118" s="9" t="s">
        <v>43</v>
      </c>
      <c r="E118" s="62">
        <v>3.0000000000000001E-3</v>
      </c>
      <c r="F118" s="10">
        <f t="shared" si="1"/>
        <v>3</v>
      </c>
    </row>
    <row r="119" spans="1:6">
      <c r="A119" t="s">
        <v>56</v>
      </c>
      <c r="B119" t="s">
        <v>42</v>
      </c>
      <c r="C119" t="s">
        <v>40</v>
      </c>
      <c r="D119" s="9" t="s">
        <v>43</v>
      </c>
      <c r="E119" s="62">
        <v>1E-3</v>
      </c>
      <c r="F119" s="10">
        <f t="shared" si="1"/>
        <v>1</v>
      </c>
    </row>
    <row r="120" spans="1:6">
      <c r="A120" t="s">
        <v>56</v>
      </c>
      <c r="B120" t="s">
        <v>42</v>
      </c>
      <c r="C120" t="s">
        <v>40</v>
      </c>
      <c r="D120" s="9" t="s">
        <v>43</v>
      </c>
      <c r="E120" s="62">
        <v>4.0000000000000001E-3</v>
      </c>
      <c r="F120" s="10">
        <f t="shared" si="1"/>
        <v>4</v>
      </c>
    </row>
    <row r="121" spans="1:6">
      <c r="A121" t="s">
        <v>56</v>
      </c>
      <c r="B121" t="s">
        <v>42</v>
      </c>
      <c r="C121" t="s">
        <v>40</v>
      </c>
      <c r="D121" s="9" t="s">
        <v>43</v>
      </c>
      <c r="E121" s="62">
        <v>2E-3</v>
      </c>
      <c r="F121" s="10">
        <f t="shared" si="1"/>
        <v>2</v>
      </c>
    </row>
    <row r="122" spans="1:6">
      <c r="A122" t="s">
        <v>56</v>
      </c>
      <c r="B122" t="s">
        <v>39</v>
      </c>
      <c r="C122" t="s">
        <v>40</v>
      </c>
      <c r="D122" s="9" t="s">
        <v>43</v>
      </c>
      <c r="E122" s="62">
        <v>2E-3</v>
      </c>
      <c r="F122" s="10">
        <f t="shared" si="1"/>
        <v>2</v>
      </c>
    </row>
    <row r="123" spans="1:6">
      <c r="A123" t="s">
        <v>56</v>
      </c>
      <c r="B123" t="s">
        <v>39</v>
      </c>
      <c r="C123" t="s">
        <v>40</v>
      </c>
      <c r="D123" s="9" t="s">
        <v>43</v>
      </c>
      <c r="E123" s="62">
        <v>1E-3</v>
      </c>
      <c r="F123" s="10">
        <f t="shared" si="1"/>
        <v>1</v>
      </c>
    </row>
    <row r="124" spans="1:6">
      <c r="A124" t="s">
        <v>56</v>
      </c>
      <c r="B124" t="s">
        <v>39</v>
      </c>
      <c r="C124" t="s">
        <v>40</v>
      </c>
      <c r="D124" s="9" t="s">
        <v>43</v>
      </c>
      <c r="E124" s="62">
        <v>1E-3</v>
      </c>
      <c r="F124" s="10">
        <f t="shared" si="1"/>
        <v>1</v>
      </c>
    </row>
    <row r="125" spans="1:6">
      <c r="A125" t="s">
        <v>57</v>
      </c>
      <c r="C125" t="s">
        <v>40</v>
      </c>
      <c r="D125" s="9" t="s">
        <v>41</v>
      </c>
      <c r="E125" s="62">
        <v>0.03</v>
      </c>
      <c r="F125" s="10">
        <f t="shared" si="1"/>
        <v>30</v>
      </c>
    </row>
    <row r="126" spans="1:6">
      <c r="A126" t="s">
        <v>57</v>
      </c>
      <c r="C126" t="s">
        <v>40</v>
      </c>
      <c r="D126" t="s">
        <v>43</v>
      </c>
      <c r="E126" s="62">
        <v>0.05</v>
      </c>
      <c r="F126" s="10">
        <f t="shared" si="1"/>
        <v>50</v>
      </c>
    </row>
    <row r="127" spans="1:6">
      <c r="A127" t="s">
        <v>57</v>
      </c>
      <c r="C127" t="s">
        <v>40</v>
      </c>
      <c r="D127" t="s">
        <v>43</v>
      </c>
      <c r="E127" s="62">
        <v>0.04</v>
      </c>
      <c r="F127" s="10">
        <f t="shared" si="1"/>
        <v>40</v>
      </c>
    </row>
    <row r="128" spans="1:6">
      <c r="A128" t="s">
        <v>57</v>
      </c>
      <c r="C128" t="s">
        <v>40</v>
      </c>
      <c r="D128" t="s">
        <v>43</v>
      </c>
      <c r="E128" s="62">
        <v>0.03</v>
      </c>
      <c r="F128" s="10">
        <f t="shared" si="1"/>
        <v>30</v>
      </c>
    </row>
    <row r="129" spans="1:6">
      <c r="A129" t="s">
        <v>58</v>
      </c>
      <c r="C129" t="s">
        <v>40</v>
      </c>
      <c r="D129" s="9" t="s">
        <v>41</v>
      </c>
      <c r="E129" s="62">
        <v>0.04</v>
      </c>
      <c r="F129" s="10">
        <f t="shared" si="1"/>
        <v>40</v>
      </c>
    </row>
    <row r="130" spans="1:6">
      <c r="A130" t="s">
        <v>58</v>
      </c>
      <c r="C130" t="s">
        <v>40</v>
      </c>
      <c r="D130" s="9" t="s">
        <v>41</v>
      </c>
      <c r="E130" s="62">
        <v>0.03</v>
      </c>
      <c r="F130" s="10">
        <f t="shared" si="1"/>
        <v>30</v>
      </c>
    </row>
    <row r="131" spans="1:6">
      <c r="A131" t="s">
        <v>58</v>
      </c>
      <c r="C131" t="s">
        <v>40</v>
      </c>
      <c r="D131" s="9" t="s">
        <v>41</v>
      </c>
      <c r="E131" s="62">
        <v>0.05</v>
      </c>
      <c r="F131" s="10">
        <f t="shared" si="1"/>
        <v>50</v>
      </c>
    </row>
    <row r="132" spans="1:6">
      <c r="A132" t="s">
        <v>58</v>
      </c>
      <c r="C132" t="s">
        <v>40</v>
      </c>
      <c r="D132" t="s">
        <v>43</v>
      </c>
      <c r="E132" s="62">
        <v>0.06</v>
      </c>
      <c r="F132" s="10">
        <f t="shared" ref="F132:F196" si="2">E132*1000</f>
        <v>60</v>
      </c>
    </row>
    <row r="133" spans="1:6">
      <c r="A133" t="s">
        <v>58</v>
      </c>
      <c r="C133" t="s">
        <v>40</v>
      </c>
      <c r="D133" t="s">
        <v>43</v>
      </c>
      <c r="E133" s="62">
        <v>0.06</v>
      </c>
      <c r="F133" s="10">
        <f t="shared" si="2"/>
        <v>60</v>
      </c>
    </row>
    <row r="134" spans="1:6">
      <c r="A134" t="s">
        <v>58</v>
      </c>
      <c r="C134" t="s">
        <v>40</v>
      </c>
      <c r="D134" t="s">
        <v>43</v>
      </c>
      <c r="E134" s="62">
        <v>0.05</v>
      </c>
      <c r="F134" s="10">
        <f t="shared" si="2"/>
        <v>50</v>
      </c>
    </row>
    <row r="135" spans="1:6">
      <c r="A135" t="s">
        <v>58</v>
      </c>
      <c r="C135" t="s">
        <v>40</v>
      </c>
      <c r="D135" t="s">
        <v>43</v>
      </c>
      <c r="E135" s="62">
        <v>0.05</v>
      </c>
      <c r="F135" s="10">
        <f t="shared" si="2"/>
        <v>50</v>
      </c>
    </row>
    <row r="136" spans="1:6">
      <c r="A136" t="s">
        <v>58</v>
      </c>
      <c r="C136" t="s">
        <v>40</v>
      </c>
      <c r="D136" t="s">
        <v>43</v>
      </c>
      <c r="E136" s="62">
        <v>0.04</v>
      </c>
      <c r="F136" s="10">
        <f t="shared" si="2"/>
        <v>40</v>
      </c>
    </row>
    <row r="137" spans="1:6">
      <c r="A137" t="s">
        <v>58</v>
      </c>
      <c r="C137" t="s">
        <v>40</v>
      </c>
      <c r="D137" t="s">
        <v>43</v>
      </c>
      <c r="E137" s="62">
        <v>0.04</v>
      </c>
      <c r="F137" s="10">
        <f t="shared" si="2"/>
        <v>40</v>
      </c>
    </row>
    <row r="138" spans="1:6">
      <c r="A138" t="s">
        <v>59</v>
      </c>
      <c r="C138" t="s">
        <v>40</v>
      </c>
      <c r="D138" s="9" t="s">
        <v>41</v>
      </c>
      <c r="E138" s="62">
        <v>0.03</v>
      </c>
      <c r="F138" s="10">
        <f t="shared" si="2"/>
        <v>30</v>
      </c>
    </row>
    <row r="139" spans="1:6">
      <c r="A139" t="s">
        <v>59</v>
      </c>
      <c r="C139" t="s">
        <v>40</v>
      </c>
      <c r="D139" s="9" t="s">
        <v>41</v>
      </c>
      <c r="E139" s="62">
        <v>0.03</v>
      </c>
      <c r="F139" s="10">
        <f t="shared" si="2"/>
        <v>30</v>
      </c>
    </row>
    <row r="140" spans="1:6">
      <c r="A140" t="s">
        <v>59</v>
      </c>
      <c r="C140" t="s">
        <v>40</v>
      </c>
      <c r="D140" s="9" t="s">
        <v>41</v>
      </c>
      <c r="E140" s="62">
        <v>0.04</v>
      </c>
      <c r="F140" s="10">
        <f t="shared" si="2"/>
        <v>40</v>
      </c>
    </row>
    <row r="141" spans="1:6">
      <c r="A141" t="s">
        <v>59</v>
      </c>
      <c r="C141" t="s">
        <v>40</v>
      </c>
      <c r="D141" t="s">
        <v>43</v>
      </c>
      <c r="E141" s="62">
        <v>7.0000000000000007E-2</v>
      </c>
      <c r="F141" s="10">
        <f t="shared" si="2"/>
        <v>70</v>
      </c>
    </row>
    <row r="142" spans="1:6">
      <c r="A142" t="s">
        <v>59</v>
      </c>
      <c r="C142" t="s">
        <v>40</v>
      </c>
      <c r="D142" t="s">
        <v>43</v>
      </c>
      <c r="E142" s="62">
        <v>0.06</v>
      </c>
      <c r="F142" s="10">
        <f t="shared" si="2"/>
        <v>60</v>
      </c>
    </row>
    <row r="143" spans="1:6">
      <c r="A143" t="s">
        <v>59</v>
      </c>
      <c r="C143" t="s">
        <v>40</v>
      </c>
      <c r="D143" t="s">
        <v>43</v>
      </c>
      <c r="E143" s="62">
        <v>0.05</v>
      </c>
      <c r="F143" s="10">
        <f t="shared" si="2"/>
        <v>50</v>
      </c>
    </row>
    <row r="144" spans="1:6">
      <c r="A144" t="s">
        <v>59</v>
      </c>
      <c r="C144" t="s">
        <v>40</v>
      </c>
      <c r="D144" t="s">
        <v>43</v>
      </c>
      <c r="E144" s="62">
        <v>0.05</v>
      </c>
      <c r="F144" s="10">
        <f t="shared" si="2"/>
        <v>50</v>
      </c>
    </row>
    <row r="145" spans="1:6">
      <c r="A145" t="s">
        <v>59</v>
      </c>
      <c r="C145" t="s">
        <v>40</v>
      </c>
      <c r="D145" t="s">
        <v>43</v>
      </c>
      <c r="E145" s="62">
        <v>0.03</v>
      </c>
      <c r="F145" s="10">
        <f t="shared" si="2"/>
        <v>30</v>
      </c>
    </row>
    <row r="146" spans="1:6">
      <c r="A146" t="s">
        <v>59</v>
      </c>
      <c r="C146" t="s">
        <v>40</v>
      </c>
      <c r="D146" t="s">
        <v>43</v>
      </c>
      <c r="E146" s="62">
        <v>0.01</v>
      </c>
      <c r="F146" s="10">
        <f t="shared" si="2"/>
        <v>10</v>
      </c>
    </row>
    <row r="147" spans="1:6">
      <c r="A147" t="s">
        <v>60</v>
      </c>
      <c r="C147" t="s">
        <v>40</v>
      </c>
      <c r="D147" s="9" t="s">
        <v>41</v>
      </c>
      <c r="E147" s="62">
        <v>3.0000000000000001E-3</v>
      </c>
      <c r="F147" s="10">
        <f t="shared" si="2"/>
        <v>3</v>
      </c>
    </row>
    <row r="148" spans="1:6">
      <c r="A148" t="s">
        <v>60</v>
      </c>
      <c r="C148" t="s">
        <v>40</v>
      </c>
      <c r="D148" s="9" t="s">
        <v>41</v>
      </c>
      <c r="E148" s="62">
        <v>5.0000000000000001E-3</v>
      </c>
      <c r="F148" s="10">
        <f t="shared" si="2"/>
        <v>5</v>
      </c>
    </row>
    <row r="149" spans="1:6">
      <c r="A149" t="s">
        <v>60</v>
      </c>
      <c r="C149" t="s">
        <v>40</v>
      </c>
      <c r="D149" s="9" t="s">
        <v>41</v>
      </c>
      <c r="E149" s="62">
        <v>6.0000000000000001E-3</v>
      </c>
      <c r="F149" s="10">
        <f t="shared" si="2"/>
        <v>6</v>
      </c>
    </row>
    <row r="150" spans="1:6">
      <c r="A150" t="s">
        <v>60</v>
      </c>
      <c r="C150" t="s">
        <v>40</v>
      </c>
      <c r="D150" t="s">
        <v>43</v>
      </c>
      <c r="E150" s="62">
        <v>8.9999999999999993E-3</v>
      </c>
      <c r="F150" s="10">
        <f t="shared" si="2"/>
        <v>9</v>
      </c>
    </row>
    <row r="151" spans="1:6">
      <c r="A151" t="s">
        <v>60</v>
      </c>
      <c r="C151" t="s">
        <v>40</v>
      </c>
      <c r="D151" t="s">
        <v>43</v>
      </c>
      <c r="E151" s="62">
        <v>7.0000000000000001E-3</v>
      </c>
      <c r="F151" s="10">
        <f t="shared" si="2"/>
        <v>7</v>
      </c>
    </row>
    <row r="152" spans="1:6">
      <c r="A152" t="s">
        <v>60</v>
      </c>
      <c r="C152" t="s">
        <v>40</v>
      </c>
      <c r="D152" t="s">
        <v>43</v>
      </c>
      <c r="E152" s="62">
        <v>5.0000000000000001E-3</v>
      </c>
      <c r="F152" s="10">
        <f t="shared" si="2"/>
        <v>5</v>
      </c>
    </row>
    <row r="153" spans="1:6">
      <c r="A153" t="s">
        <v>60</v>
      </c>
      <c r="C153" t="s">
        <v>40</v>
      </c>
      <c r="D153" t="s">
        <v>43</v>
      </c>
      <c r="E153" s="62">
        <v>5.0000000000000001E-3</v>
      </c>
      <c r="F153" s="10">
        <f t="shared" si="2"/>
        <v>5</v>
      </c>
    </row>
    <row r="154" spans="1:6">
      <c r="A154" t="s">
        <v>60</v>
      </c>
      <c r="C154" t="s">
        <v>40</v>
      </c>
      <c r="D154" t="s">
        <v>43</v>
      </c>
      <c r="E154" s="62">
        <v>4.0000000000000001E-3</v>
      </c>
      <c r="F154" s="10">
        <f t="shared" si="2"/>
        <v>4</v>
      </c>
    </row>
    <row r="155" spans="1:6">
      <c r="A155" t="s">
        <v>60</v>
      </c>
      <c r="C155" t="s">
        <v>40</v>
      </c>
      <c r="D155" t="s">
        <v>43</v>
      </c>
      <c r="E155" s="62">
        <v>3.0000000000000001E-3</v>
      </c>
      <c r="F155" s="10">
        <f t="shared" si="2"/>
        <v>3</v>
      </c>
    </row>
    <row r="156" spans="1:6">
      <c r="A156" t="s">
        <v>61</v>
      </c>
      <c r="C156" t="s">
        <v>40</v>
      </c>
      <c r="D156" s="9" t="s">
        <v>41</v>
      </c>
      <c r="E156" s="62">
        <v>0.01</v>
      </c>
      <c r="F156" s="10">
        <f t="shared" si="2"/>
        <v>10</v>
      </c>
    </row>
    <row r="157" spans="1:6">
      <c r="A157" t="s">
        <v>61</v>
      </c>
      <c r="C157" t="s">
        <v>40</v>
      </c>
      <c r="D157" s="9" t="s">
        <v>41</v>
      </c>
      <c r="E157" s="62">
        <v>0.03</v>
      </c>
      <c r="F157" s="10">
        <f t="shared" si="2"/>
        <v>30</v>
      </c>
    </row>
    <row r="158" spans="1:6">
      <c r="A158" t="s">
        <v>61</v>
      </c>
      <c r="C158" t="s">
        <v>40</v>
      </c>
      <c r="D158" t="s">
        <v>43</v>
      </c>
      <c r="E158" s="62">
        <v>0.08</v>
      </c>
      <c r="F158" s="10">
        <f t="shared" si="2"/>
        <v>80</v>
      </c>
    </row>
    <row r="159" spans="1:6">
      <c r="A159" t="s">
        <v>61</v>
      </c>
      <c r="C159" t="s">
        <v>40</v>
      </c>
      <c r="D159" t="s">
        <v>43</v>
      </c>
      <c r="E159" s="62">
        <v>7.0000000000000007E-2</v>
      </c>
      <c r="F159" s="10">
        <f t="shared" si="2"/>
        <v>70</v>
      </c>
    </row>
    <row r="160" spans="1:6">
      <c r="A160" t="s">
        <v>61</v>
      </c>
      <c r="C160" t="s">
        <v>40</v>
      </c>
      <c r="D160" t="s">
        <v>43</v>
      </c>
      <c r="E160" s="62">
        <v>0.06</v>
      </c>
      <c r="F160" s="10">
        <f t="shared" si="2"/>
        <v>60</v>
      </c>
    </row>
    <row r="161" spans="1:8">
      <c r="A161" t="s">
        <v>61</v>
      </c>
      <c r="C161" t="s">
        <v>40</v>
      </c>
      <c r="D161" t="s">
        <v>43</v>
      </c>
      <c r="E161" s="62">
        <v>0.05</v>
      </c>
      <c r="F161" s="10">
        <f t="shared" si="2"/>
        <v>50</v>
      </c>
    </row>
    <row r="162" spans="1:8">
      <c r="A162" t="s">
        <v>61</v>
      </c>
      <c r="C162" t="s">
        <v>40</v>
      </c>
      <c r="D162" t="s">
        <v>43</v>
      </c>
      <c r="E162" s="62">
        <v>0.05</v>
      </c>
      <c r="F162" s="10">
        <f t="shared" si="2"/>
        <v>50</v>
      </c>
    </row>
    <row r="163" spans="1:8">
      <c r="A163" t="s">
        <v>61</v>
      </c>
      <c r="C163" t="s">
        <v>40</v>
      </c>
      <c r="D163" t="s">
        <v>43</v>
      </c>
      <c r="E163" s="62">
        <v>0.03</v>
      </c>
      <c r="F163" s="10">
        <f t="shared" si="2"/>
        <v>30</v>
      </c>
    </row>
    <row r="164" spans="1:8">
      <c r="A164" t="s">
        <v>62</v>
      </c>
      <c r="B164" t="s">
        <v>63</v>
      </c>
      <c r="C164" t="s">
        <v>40</v>
      </c>
      <c r="D164" s="9" t="s">
        <v>41</v>
      </c>
      <c r="E164" s="62">
        <v>0.03</v>
      </c>
      <c r="F164" s="10">
        <f t="shared" si="2"/>
        <v>30</v>
      </c>
    </row>
    <row r="165" spans="1:8">
      <c r="A165" t="s">
        <v>62</v>
      </c>
      <c r="B165" t="s">
        <v>63</v>
      </c>
      <c r="C165" t="s">
        <v>40</v>
      </c>
      <c r="D165" s="9" t="s">
        <v>41</v>
      </c>
      <c r="E165" s="62">
        <v>0.02</v>
      </c>
      <c r="F165" s="10">
        <f t="shared" si="2"/>
        <v>20</v>
      </c>
    </row>
    <row r="166" spans="1:8">
      <c r="A166" t="s">
        <v>62</v>
      </c>
      <c r="B166" t="s">
        <v>64</v>
      </c>
      <c r="C166" t="s">
        <v>40</v>
      </c>
      <c r="D166" s="9" t="s">
        <v>41</v>
      </c>
      <c r="E166" s="62">
        <v>0.1</v>
      </c>
      <c r="F166" s="10">
        <f t="shared" si="2"/>
        <v>100</v>
      </c>
    </row>
    <row r="167" spans="1:8">
      <c r="A167" t="s">
        <v>62</v>
      </c>
      <c r="C167" t="s">
        <v>40</v>
      </c>
      <c r="D167" t="s">
        <v>43</v>
      </c>
      <c r="E167" s="62">
        <v>0.2</v>
      </c>
      <c r="F167" s="10">
        <f t="shared" si="2"/>
        <v>200</v>
      </c>
    </row>
    <row r="168" spans="1:8">
      <c r="A168" t="s">
        <v>62</v>
      </c>
      <c r="C168" t="s">
        <v>40</v>
      </c>
      <c r="D168" t="s">
        <v>43</v>
      </c>
      <c r="E168" s="62">
        <v>0.2</v>
      </c>
      <c r="F168" s="10">
        <f t="shared" si="2"/>
        <v>200</v>
      </c>
    </row>
    <row r="169" spans="1:8">
      <c r="A169" t="s">
        <v>62</v>
      </c>
      <c r="C169" t="s">
        <v>40</v>
      </c>
      <c r="D169" t="s">
        <v>43</v>
      </c>
      <c r="E169" s="62">
        <v>0.1</v>
      </c>
      <c r="F169" s="10">
        <f t="shared" si="2"/>
        <v>100</v>
      </c>
    </row>
    <row r="170" spans="1:8">
      <c r="A170" t="s">
        <v>62</v>
      </c>
      <c r="C170" t="s">
        <v>40</v>
      </c>
      <c r="D170" t="s">
        <v>43</v>
      </c>
      <c r="E170" s="62">
        <v>0.1</v>
      </c>
      <c r="F170" s="10">
        <f t="shared" si="2"/>
        <v>100</v>
      </c>
    </row>
    <row r="171" spans="1:8">
      <c r="A171" t="s">
        <v>62</v>
      </c>
      <c r="C171" t="s">
        <v>40</v>
      </c>
      <c r="D171" t="s">
        <v>43</v>
      </c>
      <c r="E171" s="62">
        <v>7.0000000000000007E-2</v>
      </c>
      <c r="F171" s="10">
        <f t="shared" si="2"/>
        <v>70</v>
      </c>
    </row>
    <row r="172" spans="1:8">
      <c r="A172" t="s">
        <v>65</v>
      </c>
      <c r="B172" t="s">
        <v>64</v>
      </c>
      <c r="C172" t="s">
        <v>47</v>
      </c>
      <c r="D172" s="9" t="s">
        <v>41</v>
      </c>
      <c r="E172" s="62">
        <v>6.2127799999999996E-4</v>
      </c>
      <c r="F172" s="10">
        <f t="shared" si="2"/>
        <v>0.621278</v>
      </c>
    </row>
    <row r="173" spans="1:8">
      <c r="A173" t="s">
        <v>65</v>
      </c>
      <c r="B173" t="s">
        <v>64</v>
      </c>
      <c r="C173" t="s">
        <v>47</v>
      </c>
      <c r="D173" s="9" t="s">
        <v>41</v>
      </c>
      <c r="E173" s="62">
        <v>3.12682E-4</v>
      </c>
      <c r="F173" s="10">
        <f t="shared" si="2"/>
        <v>0.31268200000000002</v>
      </c>
    </row>
    <row r="174" spans="1:8">
      <c r="A174" t="s">
        <v>65</v>
      </c>
      <c r="B174" t="s">
        <v>64</v>
      </c>
      <c r="C174" t="s">
        <v>47</v>
      </c>
      <c r="D174" s="9" t="s">
        <v>41</v>
      </c>
      <c r="E174" s="62">
        <v>1E-3</v>
      </c>
      <c r="F174" s="10">
        <f t="shared" si="2"/>
        <v>1</v>
      </c>
    </row>
    <row r="175" spans="1:8">
      <c r="A175" t="s">
        <v>65</v>
      </c>
      <c r="B175" t="s">
        <v>64</v>
      </c>
      <c r="C175" t="s">
        <v>47</v>
      </c>
      <c r="D175" s="9" t="s">
        <v>41</v>
      </c>
      <c r="E175" s="62">
        <v>9.96432E-4</v>
      </c>
      <c r="F175" s="10">
        <f t="shared" si="2"/>
        <v>0.99643199999999998</v>
      </c>
    </row>
    <row r="176" spans="1:8">
      <c r="A176" t="s">
        <v>65</v>
      </c>
      <c r="B176" t="s">
        <v>343</v>
      </c>
      <c r="C176" t="s">
        <v>40</v>
      </c>
      <c r="D176" t="s">
        <v>43</v>
      </c>
      <c r="E176" s="62">
        <v>3.0000000000000001E-3</v>
      </c>
      <c r="F176" s="10">
        <f t="shared" si="2"/>
        <v>3</v>
      </c>
      <c r="H176" s="66"/>
    </row>
    <row r="177" spans="1:6">
      <c r="A177" t="s">
        <v>65</v>
      </c>
      <c r="B177" t="s">
        <v>343</v>
      </c>
      <c r="C177" t="s">
        <v>40</v>
      </c>
      <c r="D177" t="s">
        <v>43</v>
      </c>
      <c r="E177" s="62">
        <v>9.2193500000000003E-4</v>
      </c>
      <c r="F177" s="10">
        <f t="shared" si="2"/>
        <v>0.92193500000000006</v>
      </c>
    </row>
    <row r="178" spans="1:6">
      <c r="A178" t="s">
        <v>65</v>
      </c>
      <c r="B178" t="s">
        <v>343</v>
      </c>
      <c r="C178" t="s">
        <v>40</v>
      </c>
      <c r="D178" t="s">
        <v>43</v>
      </c>
      <c r="E178" s="62">
        <v>1E-3</v>
      </c>
      <c r="F178" s="10">
        <f t="shared" si="2"/>
        <v>1</v>
      </c>
    </row>
    <row r="179" spans="1:6">
      <c r="A179" t="s">
        <v>65</v>
      </c>
      <c r="B179" t="s">
        <v>343</v>
      </c>
      <c r="C179" t="s">
        <v>40</v>
      </c>
      <c r="D179" t="s">
        <v>43</v>
      </c>
      <c r="E179" s="62">
        <v>1E-3</v>
      </c>
      <c r="F179" s="10">
        <f t="shared" si="2"/>
        <v>1</v>
      </c>
    </row>
    <row r="180" spans="1:6">
      <c r="A180" t="s">
        <v>65</v>
      </c>
      <c r="B180" t="s">
        <v>87</v>
      </c>
      <c r="C180" t="s">
        <v>40</v>
      </c>
      <c r="D180" t="s">
        <v>43</v>
      </c>
      <c r="E180" s="62">
        <v>6.7159299999999995E-4</v>
      </c>
      <c r="F180" s="10">
        <f t="shared" si="2"/>
        <v>0.671593</v>
      </c>
    </row>
    <row r="181" spans="1:6">
      <c r="A181" t="s">
        <v>65</v>
      </c>
      <c r="B181" t="s">
        <v>87</v>
      </c>
      <c r="C181" t="s">
        <v>40</v>
      </c>
      <c r="D181" t="s">
        <v>43</v>
      </c>
      <c r="E181" s="62">
        <v>8.3287200000000002E-4</v>
      </c>
      <c r="F181" s="10">
        <f t="shared" si="2"/>
        <v>0.83287200000000006</v>
      </c>
    </row>
    <row r="182" spans="1:6">
      <c r="A182" t="s">
        <v>65</v>
      </c>
      <c r="B182" t="s">
        <v>87</v>
      </c>
      <c r="C182" t="s">
        <v>40</v>
      </c>
      <c r="D182" t="s">
        <v>43</v>
      </c>
      <c r="E182" s="62">
        <v>3.3305299999999998E-4</v>
      </c>
      <c r="F182" s="10">
        <f t="shared" si="2"/>
        <v>0.33305299999999999</v>
      </c>
    </row>
    <row r="183" spans="1:6">
      <c r="A183" t="s">
        <v>65</v>
      </c>
      <c r="B183" t="s">
        <v>87</v>
      </c>
      <c r="C183" t="s">
        <v>40</v>
      </c>
      <c r="D183" t="s">
        <v>43</v>
      </c>
      <c r="E183" s="62">
        <v>9.0903399999999997E-4</v>
      </c>
      <c r="F183" s="10">
        <f t="shared" si="2"/>
        <v>0.90903400000000001</v>
      </c>
    </row>
    <row r="184" spans="1:6">
      <c r="A184" t="s">
        <v>66</v>
      </c>
      <c r="C184" t="s">
        <v>47</v>
      </c>
      <c r="D184" s="9" t="s">
        <v>41</v>
      </c>
      <c r="E184" s="62">
        <v>6.0000000000000001E-3</v>
      </c>
      <c r="F184" s="10">
        <f t="shared" si="2"/>
        <v>6</v>
      </c>
    </row>
    <row r="185" spans="1:6">
      <c r="A185" t="s">
        <v>66</v>
      </c>
      <c r="C185" t="s">
        <v>47</v>
      </c>
      <c r="D185" s="9" t="s">
        <v>41</v>
      </c>
      <c r="E185" s="62">
        <v>7.9801099999999995E-4</v>
      </c>
      <c r="F185" s="10">
        <f t="shared" si="2"/>
        <v>0.79801099999999991</v>
      </c>
    </row>
    <row r="186" spans="1:6">
      <c r="A186" t="s">
        <v>66</v>
      </c>
      <c r="C186" t="s">
        <v>47</v>
      </c>
      <c r="D186" s="9" t="s">
        <v>41</v>
      </c>
      <c r="E186" s="62">
        <v>2E-3</v>
      </c>
      <c r="F186" s="10">
        <f t="shared" si="2"/>
        <v>2</v>
      </c>
    </row>
    <row r="187" spans="1:6">
      <c r="A187" t="s">
        <v>66</v>
      </c>
      <c r="C187" t="s">
        <v>47</v>
      </c>
      <c r="D187" s="9" t="s">
        <v>41</v>
      </c>
      <c r="E187" s="62">
        <v>8.0000000000000002E-3</v>
      </c>
      <c r="F187" s="10">
        <f t="shared" si="2"/>
        <v>8</v>
      </c>
    </row>
    <row r="188" spans="1:6">
      <c r="A188" t="s">
        <v>66</v>
      </c>
      <c r="C188" t="s">
        <v>47</v>
      </c>
      <c r="D188" s="9" t="s">
        <v>41</v>
      </c>
      <c r="E188" s="62">
        <v>9.6354800000000005E-4</v>
      </c>
      <c r="F188" s="10">
        <f t="shared" si="2"/>
        <v>0.96354800000000007</v>
      </c>
    </row>
    <row r="189" spans="1:6">
      <c r="A189" t="s">
        <v>66</v>
      </c>
      <c r="C189" t="s">
        <v>47</v>
      </c>
      <c r="D189" t="s">
        <v>43</v>
      </c>
      <c r="E189" s="62">
        <v>5.5904700000000002E-4</v>
      </c>
      <c r="F189" s="10">
        <f t="shared" si="2"/>
        <v>0.55904700000000007</v>
      </c>
    </row>
    <row r="190" spans="1:6">
      <c r="A190" t="s">
        <v>66</v>
      </c>
      <c r="C190" t="s">
        <v>47</v>
      </c>
      <c r="D190" t="s">
        <v>43</v>
      </c>
      <c r="E190" s="62">
        <v>4.2287299999999999E-4</v>
      </c>
      <c r="F190" s="10">
        <f t="shared" si="2"/>
        <v>0.422873</v>
      </c>
    </row>
    <row r="191" spans="1:6">
      <c r="A191" t="s">
        <v>66</v>
      </c>
      <c r="C191" t="s">
        <v>47</v>
      </c>
      <c r="D191" t="s">
        <v>43</v>
      </c>
      <c r="E191" s="62">
        <v>3.9455799999999999E-4</v>
      </c>
      <c r="F191" s="10">
        <f t="shared" si="2"/>
        <v>0.39455799999999996</v>
      </c>
    </row>
    <row r="192" spans="1:6">
      <c r="A192" t="s">
        <v>66</v>
      </c>
      <c r="C192" t="s">
        <v>47</v>
      </c>
      <c r="D192" t="s">
        <v>43</v>
      </c>
      <c r="E192" s="62">
        <v>3.2573600000000003E-4</v>
      </c>
      <c r="F192" s="10">
        <f t="shared" si="2"/>
        <v>0.32573600000000003</v>
      </c>
    </row>
    <row r="193" spans="1:8">
      <c r="A193" t="s">
        <v>66</v>
      </c>
      <c r="C193" t="s">
        <v>47</v>
      </c>
      <c r="D193" t="s">
        <v>43</v>
      </c>
      <c r="E193" s="62">
        <v>2.7800500000000001E-4</v>
      </c>
      <c r="F193" s="10">
        <f t="shared" si="2"/>
        <v>0.278005</v>
      </c>
    </row>
    <row r="194" spans="1:8">
      <c r="A194" t="s">
        <v>66</v>
      </c>
      <c r="C194" t="s">
        <v>47</v>
      </c>
      <c r="D194" t="s">
        <v>43</v>
      </c>
      <c r="E194" s="62">
        <v>2.7273999999999999E-4</v>
      </c>
      <c r="F194" s="10">
        <f t="shared" si="2"/>
        <v>0.27273999999999998</v>
      </c>
    </row>
    <row r="195" spans="1:8">
      <c r="A195" t="s">
        <v>66</v>
      </c>
      <c r="C195" t="s">
        <v>47</v>
      </c>
      <c r="D195" t="s">
        <v>43</v>
      </c>
      <c r="E195" s="62">
        <v>1.4537799999999999E-4</v>
      </c>
      <c r="F195" s="10">
        <f t="shared" si="2"/>
        <v>0.14537799999999998</v>
      </c>
    </row>
    <row r="196" spans="1:8">
      <c r="A196" s="11" t="s">
        <v>67</v>
      </c>
      <c r="B196" s="11" t="s">
        <v>68</v>
      </c>
      <c r="C196" s="12"/>
      <c r="D196" s="12"/>
      <c r="E196" s="13">
        <v>3.4198045894538302E-3</v>
      </c>
      <c r="F196" s="13">
        <f t="shared" si="2"/>
        <v>3.4198045894538303</v>
      </c>
      <c r="G196" s="17"/>
      <c r="H196" s="18"/>
    </row>
  </sheetData>
  <mergeCells count="2">
    <mergeCell ref="A1:G1"/>
    <mergeCell ref="A2:F2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7"/>
  <sheetViews>
    <sheetView workbookViewId="0">
      <selection activeCell="G1" sqref="G1"/>
    </sheetView>
  </sheetViews>
  <sheetFormatPr defaultColWidth="8.77734375" defaultRowHeight="14.4"/>
  <cols>
    <col min="1" max="1" width="13.44140625" bestFit="1" customWidth="1"/>
    <col min="2" max="2" width="28.44140625" customWidth="1"/>
    <col min="3" max="3" width="8.109375" bestFit="1" customWidth="1"/>
    <col min="5" max="5" width="22.6640625" customWidth="1"/>
    <col min="6" max="6" width="21.6640625" customWidth="1"/>
    <col min="7" max="8" width="22.77734375" customWidth="1"/>
    <col min="10" max="10" width="12" bestFit="1" customWidth="1"/>
  </cols>
  <sheetData>
    <row r="1" spans="1:8" ht="51.45" customHeight="1">
      <c r="A1" s="82" t="s">
        <v>358</v>
      </c>
      <c r="B1" s="82"/>
      <c r="C1" s="82"/>
      <c r="D1" s="82"/>
      <c r="E1" s="82"/>
      <c r="F1" s="82"/>
      <c r="G1" s="15"/>
      <c r="H1" s="15"/>
    </row>
    <row r="2" spans="1:8" ht="31.2" customHeight="1">
      <c r="A2" s="83" t="s">
        <v>359</v>
      </c>
      <c r="B2" s="83"/>
      <c r="C2" s="83"/>
      <c r="D2" s="83"/>
      <c r="E2" s="83"/>
      <c r="F2" s="83"/>
      <c r="G2" s="15"/>
      <c r="H2" s="15"/>
    </row>
    <row r="3" spans="1:8" ht="33.450000000000003" customHeight="1">
      <c r="A3" s="7" t="s">
        <v>32</v>
      </c>
      <c r="B3" s="7" t="s">
        <v>33</v>
      </c>
      <c r="C3" s="7" t="s">
        <v>34</v>
      </c>
      <c r="D3" s="64" t="s">
        <v>35</v>
      </c>
      <c r="E3" s="8" t="s">
        <v>91</v>
      </c>
      <c r="F3" s="8" t="s">
        <v>92</v>
      </c>
      <c r="G3" s="20" t="s">
        <v>93</v>
      </c>
      <c r="H3" s="20" t="s">
        <v>94</v>
      </c>
    </row>
    <row r="4" spans="1:8">
      <c r="A4" t="s">
        <v>38</v>
      </c>
      <c r="B4" s="21" t="s">
        <v>95</v>
      </c>
      <c r="C4" t="s">
        <v>40</v>
      </c>
      <c r="D4" t="s">
        <v>43</v>
      </c>
      <c r="E4">
        <v>2.3653961319968799E-4</v>
      </c>
      <c r="F4">
        <f t="shared" ref="F4:F24" si="0">E4*1000</f>
        <v>0.236539613199688</v>
      </c>
      <c r="G4" s="19">
        <v>7.9307858687815416E-4</v>
      </c>
      <c r="H4" s="19">
        <f t="shared" ref="H4:H67" si="1">G4*1000</f>
        <v>0.79307858687815413</v>
      </c>
    </row>
    <row r="5" spans="1:8">
      <c r="A5" t="s">
        <v>38</v>
      </c>
      <c r="B5" s="21" t="s">
        <v>95</v>
      </c>
      <c r="C5" t="s">
        <v>40</v>
      </c>
      <c r="D5" t="s">
        <v>43</v>
      </c>
      <c r="E5">
        <v>1.4147106052612919E-4</v>
      </c>
      <c r="F5">
        <f t="shared" si="0"/>
        <v>0.14147106052612921</v>
      </c>
      <c r="G5" s="19">
        <v>5.8996771696652765E-4</v>
      </c>
      <c r="H5" s="19">
        <f t="shared" si="1"/>
        <v>0.58996771696652761</v>
      </c>
    </row>
    <row r="6" spans="1:8">
      <c r="A6" t="s">
        <v>38</v>
      </c>
      <c r="B6" s="21" t="s">
        <v>95</v>
      </c>
      <c r="C6" t="s">
        <v>40</v>
      </c>
      <c r="D6" t="s">
        <v>43</v>
      </c>
      <c r="E6">
        <v>1.9183475807343117E-4</v>
      </c>
      <c r="F6">
        <f t="shared" si="0"/>
        <v>0.19183475807343117</v>
      </c>
      <c r="G6" s="19">
        <v>7.0447706605043976E-4</v>
      </c>
      <c r="H6" s="19">
        <f t="shared" si="1"/>
        <v>0.7044770660504398</v>
      </c>
    </row>
    <row r="7" spans="1:8">
      <c r="A7" t="s">
        <v>38</v>
      </c>
      <c r="B7" s="21" t="s">
        <v>95</v>
      </c>
      <c r="C7" t="s">
        <v>40</v>
      </c>
      <c r="D7" t="s">
        <v>43</v>
      </c>
      <c r="E7">
        <v>1.6184289324189182E-4</v>
      </c>
      <c r="F7">
        <f t="shared" si="0"/>
        <v>0.16184289324189183</v>
      </c>
      <c r="G7" s="19">
        <v>8.0572458868604919E-4</v>
      </c>
      <c r="H7" s="19">
        <f t="shared" si="1"/>
        <v>0.80572458868604924</v>
      </c>
    </row>
    <row r="8" spans="1:8">
      <c r="A8" t="s">
        <v>38</v>
      </c>
      <c r="B8" s="21" t="s">
        <v>96</v>
      </c>
      <c r="C8" t="s">
        <v>40</v>
      </c>
      <c r="D8" t="s">
        <v>43</v>
      </c>
      <c r="E8">
        <v>1.0185916357881303E-4</v>
      </c>
      <c r="F8">
        <f t="shared" si="0"/>
        <v>0.10185916357881303</v>
      </c>
      <c r="G8" s="19">
        <v>5.6611250542524475E-4</v>
      </c>
      <c r="H8" s="19">
        <f t="shared" si="1"/>
        <v>0.56611250542524472</v>
      </c>
    </row>
    <row r="9" spans="1:8">
      <c r="A9" t="s">
        <v>38</v>
      </c>
      <c r="B9" s="21" t="s">
        <v>96</v>
      </c>
      <c r="C9" t="s">
        <v>40</v>
      </c>
      <c r="D9" t="s">
        <v>43</v>
      </c>
      <c r="E9">
        <v>1.3637810234718855E-4</v>
      </c>
      <c r="F9">
        <f t="shared" si="0"/>
        <v>0.13637810234718856</v>
      </c>
      <c r="G9" s="19">
        <v>5.3150548376923402E-4</v>
      </c>
      <c r="H9" s="19">
        <f t="shared" si="1"/>
        <v>0.53150548376923401</v>
      </c>
    </row>
    <row r="10" spans="1:8">
      <c r="A10" t="s">
        <v>38</v>
      </c>
      <c r="B10" s="21" t="s">
        <v>96</v>
      </c>
      <c r="C10" t="s">
        <v>40</v>
      </c>
      <c r="D10" t="s">
        <v>43</v>
      </c>
      <c r="E10">
        <v>1.3694398658929306E-4</v>
      </c>
      <c r="F10">
        <f t="shared" si="0"/>
        <v>0.13694398658929305</v>
      </c>
      <c r="G10" s="19">
        <v>5.9946989026232994E-4</v>
      </c>
      <c r="H10" s="19">
        <f t="shared" si="1"/>
        <v>0.59946989026232989</v>
      </c>
    </row>
    <row r="11" spans="1:8">
      <c r="A11" t="s">
        <v>38</v>
      </c>
      <c r="B11" s="21" t="s">
        <v>96</v>
      </c>
      <c r="C11" t="s">
        <v>40</v>
      </c>
      <c r="D11" t="s">
        <v>43</v>
      </c>
      <c r="E11">
        <v>1.1996745932615755E-4</v>
      </c>
      <c r="F11">
        <f t="shared" si="0"/>
        <v>0.11996745932615756</v>
      </c>
      <c r="G11" s="19">
        <v>5.9805406747291125E-4</v>
      </c>
      <c r="H11" s="19">
        <f t="shared" si="1"/>
        <v>0.59805406747291123</v>
      </c>
    </row>
    <row r="12" spans="1:8">
      <c r="A12" t="s">
        <v>44</v>
      </c>
      <c r="B12" s="21" t="s">
        <v>95</v>
      </c>
      <c r="C12" t="s">
        <v>40</v>
      </c>
      <c r="D12" t="s">
        <v>43</v>
      </c>
      <c r="E12">
        <v>6.3322446691495434E-4</v>
      </c>
      <c r="F12">
        <f t="shared" si="0"/>
        <v>0.63322446691495438</v>
      </c>
      <c r="G12" s="19">
        <v>1.9886333343996248E-3</v>
      </c>
      <c r="H12" s="19">
        <f t="shared" si="1"/>
        <v>1.9886333343996248</v>
      </c>
    </row>
    <row r="13" spans="1:8">
      <c r="A13" t="s">
        <v>44</v>
      </c>
      <c r="B13" s="21" t="s">
        <v>95</v>
      </c>
      <c r="C13" t="s">
        <v>40</v>
      </c>
      <c r="D13" t="s">
        <v>43</v>
      </c>
      <c r="E13">
        <v>4.0856842279946118E-4</v>
      </c>
      <c r="F13">
        <f t="shared" si="0"/>
        <v>0.40856842279946121</v>
      </c>
      <c r="G13" s="19">
        <v>1.6257306781233395E-3</v>
      </c>
      <c r="H13" s="19">
        <f t="shared" si="1"/>
        <v>1.6257306781233396</v>
      </c>
    </row>
    <row r="14" spans="1:8">
      <c r="A14" t="s">
        <v>44</v>
      </c>
      <c r="B14" s="21" t="s">
        <v>95</v>
      </c>
      <c r="C14" t="s">
        <v>40</v>
      </c>
      <c r="D14" t="s">
        <v>43</v>
      </c>
      <c r="E14">
        <v>3.0048453255749843E-4</v>
      </c>
      <c r="F14">
        <f t="shared" si="0"/>
        <v>0.30048453255749841</v>
      </c>
      <c r="G14" s="19">
        <v>1.6035319981639411E-3</v>
      </c>
      <c r="H14" s="19">
        <f t="shared" si="1"/>
        <v>1.6035319981639411</v>
      </c>
    </row>
    <row r="15" spans="1:8">
      <c r="A15" t="s">
        <v>44</v>
      </c>
      <c r="B15" s="21" t="s">
        <v>95</v>
      </c>
      <c r="C15" t="s">
        <v>40</v>
      </c>
      <c r="D15" t="s">
        <v>43</v>
      </c>
      <c r="E15">
        <v>3.8197186342054886E-4</v>
      </c>
      <c r="F15">
        <f t="shared" si="0"/>
        <v>0.38197186342054884</v>
      </c>
      <c r="G15" s="19">
        <v>1.8299328211328779E-3</v>
      </c>
      <c r="H15" s="19">
        <f t="shared" si="1"/>
        <v>1.8299328211328778</v>
      </c>
    </row>
    <row r="16" spans="1:8">
      <c r="A16" t="s">
        <v>44</v>
      </c>
      <c r="B16" s="21" t="s">
        <v>96</v>
      </c>
      <c r="C16" t="s">
        <v>40</v>
      </c>
      <c r="D16" t="s">
        <v>43</v>
      </c>
      <c r="E16">
        <v>6.3096092994653619E-4</v>
      </c>
      <c r="F16">
        <f t="shared" si="0"/>
        <v>0.63096092994653619</v>
      </c>
      <c r="G16" s="19">
        <v>1.9323922669647574E-3</v>
      </c>
      <c r="H16" s="19">
        <f t="shared" si="1"/>
        <v>1.9323922669647573</v>
      </c>
    </row>
    <row r="17" spans="1:8">
      <c r="A17" t="s">
        <v>44</v>
      </c>
      <c r="B17" s="21" t="s">
        <v>96</v>
      </c>
      <c r="C17" t="s">
        <v>40</v>
      </c>
      <c r="D17" t="s">
        <v>43</v>
      </c>
      <c r="E17">
        <v>6.105890972307737E-4</v>
      </c>
      <c r="F17">
        <f t="shared" si="0"/>
        <v>0.6105890972307737</v>
      </c>
      <c r="G17" s="19">
        <v>1.8955764027968095E-3</v>
      </c>
      <c r="H17" s="19">
        <f t="shared" si="1"/>
        <v>1.8955764027968096</v>
      </c>
    </row>
    <row r="18" spans="1:8">
      <c r="A18" t="s">
        <v>44</v>
      </c>
      <c r="B18" s="21" t="s">
        <v>96</v>
      </c>
      <c r="C18" t="s">
        <v>40</v>
      </c>
      <c r="D18" t="s">
        <v>43</v>
      </c>
      <c r="E18">
        <v>6.1228674995708718E-4</v>
      </c>
      <c r="F18">
        <f t="shared" si="0"/>
        <v>0.61228674995708721</v>
      </c>
      <c r="G18" s="19">
        <v>1.4910297062175385E-3</v>
      </c>
      <c r="H18" s="19">
        <f t="shared" si="1"/>
        <v>1.4910297062175384</v>
      </c>
    </row>
    <row r="19" spans="1:8">
      <c r="A19" t="s">
        <v>73</v>
      </c>
      <c r="B19" s="21" t="s">
        <v>95</v>
      </c>
      <c r="C19" t="s">
        <v>40</v>
      </c>
      <c r="D19" t="s">
        <v>43</v>
      </c>
      <c r="E19">
        <v>5.5627864863335395E-4</v>
      </c>
      <c r="F19">
        <f t="shared" si="0"/>
        <v>0.55627864863335397</v>
      </c>
      <c r="G19" s="19">
        <v>1.8342769067709634E-3</v>
      </c>
      <c r="H19" s="19">
        <f t="shared" si="1"/>
        <v>1.8342769067709634</v>
      </c>
    </row>
    <row r="20" spans="1:8">
      <c r="A20" t="s">
        <v>73</v>
      </c>
      <c r="B20" s="21" t="s">
        <v>95</v>
      </c>
      <c r="C20" t="s">
        <v>40</v>
      </c>
      <c r="D20" t="s">
        <v>43</v>
      </c>
      <c r="E20">
        <v>3.1973289570482708E-4</v>
      </c>
      <c r="F20">
        <f t="shared" si="0"/>
        <v>0.3197328957048271</v>
      </c>
      <c r="G20" s="19">
        <v>1.6451487039722335E-3</v>
      </c>
      <c r="H20" s="19">
        <f t="shared" si="1"/>
        <v>1.6451487039722335</v>
      </c>
    </row>
    <row r="21" spans="1:8">
      <c r="A21" t="s">
        <v>73</v>
      </c>
      <c r="B21" s="21" t="s">
        <v>95</v>
      </c>
      <c r="C21" t="s">
        <v>40</v>
      </c>
      <c r="D21" t="s">
        <v>43</v>
      </c>
      <c r="E21">
        <v>5.4326297323298062E-4</v>
      </c>
      <c r="F21">
        <f t="shared" si="0"/>
        <v>0.54326297323298067</v>
      </c>
      <c r="G21" s="19">
        <v>1.3980087113417826E-3</v>
      </c>
      <c r="H21" s="19">
        <f t="shared" si="1"/>
        <v>1.3980087113417827</v>
      </c>
    </row>
    <row r="22" spans="1:8">
      <c r="A22" t="s">
        <v>73</v>
      </c>
      <c r="B22" s="21" t="s">
        <v>96</v>
      </c>
      <c r="C22" t="s">
        <v>40</v>
      </c>
      <c r="D22" t="s">
        <v>43</v>
      </c>
      <c r="E22">
        <v>4.3517627751683548E-4</v>
      </c>
      <c r="F22">
        <f t="shared" si="0"/>
        <v>0.43517627751683546</v>
      </c>
      <c r="G22" s="19">
        <v>1.503762339064187E-3</v>
      </c>
      <c r="H22" s="19">
        <f t="shared" si="1"/>
        <v>1.503762339064187</v>
      </c>
    </row>
    <row r="23" spans="1:8">
      <c r="A23" t="s">
        <v>73</v>
      </c>
      <c r="B23" s="21" t="s">
        <v>96</v>
      </c>
      <c r="C23" t="s">
        <v>40</v>
      </c>
      <c r="D23" t="s">
        <v>43</v>
      </c>
      <c r="E23">
        <v>5.1044083526682134E-4</v>
      </c>
      <c r="F23">
        <f t="shared" si="0"/>
        <v>0.51044083526682138</v>
      </c>
      <c r="G23" s="19">
        <v>1.4788000406588037E-3</v>
      </c>
      <c r="H23" s="19">
        <f t="shared" si="1"/>
        <v>1.4788000406588038</v>
      </c>
    </row>
    <row r="24" spans="1:8">
      <c r="A24" t="s">
        <v>73</v>
      </c>
      <c r="B24" s="21" t="s">
        <v>96</v>
      </c>
      <c r="C24" t="s">
        <v>40</v>
      </c>
      <c r="D24" t="s">
        <v>43</v>
      </c>
      <c r="E24">
        <v>3.225623903570822E-4</v>
      </c>
      <c r="F24">
        <f t="shared" si="0"/>
        <v>0.32256239035708217</v>
      </c>
      <c r="G24" s="19">
        <v>1.1182719755157295E-3</v>
      </c>
      <c r="H24" s="19">
        <f t="shared" si="1"/>
        <v>1.1182719755157295</v>
      </c>
    </row>
    <row r="25" spans="1:8">
      <c r="A25" t="s">
        <v>73</v>
      </c>
      <c r="B25" s="21" t="s">
        <v>97</v>
      </c>
      <c r="C25" t="s">
        <v>40</v>
      </c>
      <c r="D25" t="s">
        <v>41</v>
      </c>
      <c r="G25" s="19">
        <v>1.0635658290918113E-3</v>
      </c>
      <c r="H25" s="19">
        <f t="shared" si="1"/>
        <v>1.0635658290918113</v>
      </c>
    </row>
    <row r="26" spans="1:8">
      <c r="A26" t="s">
        <v>73</v>
      </c>
      <c r="B26" s="21" t="s">
        <v>97</v>
      </c>
      <c r="C26" t="s">
        <v>40</v>
      </c>
      <c r="D26" t="s">
        <v>41</v>
      </c>
      <c r="G26" s="19">
        <v>9.9124633408750841E-4</v>
      </c>
      <c r="H26" s="19">
        <f t="shared" si="1"/>
        <v>0.9912463340875084</v>
      </c>
    </row>
    <row r="27" spans="1:8">
      <c r="A27" t="s">
        <v>73</v>
      </c>
      <c r="B27" s="21" t="s">
        <v>95</v>
      </c>
      <c r="C27" t="s">
        <v>40</v>
      </c>
      <c r="D27" t="s">
        <v>41</v>
      </c>
      <c r="G27" s="19">
        <v>1.3801257768357217E-3</v>
      </c>
      <c r="H27" s="19">
        <f t="shared" si="1"/>
        <v>1.3801257768357216</v>
      </c>
    </row>
    <row r="28" spans="1:8">
      <c r="A28" t="s">
        <v>73</v>
      </c>
      <c r="B28" s="21" t="s">
        <v>96</v>
      </c>
      <c r="C28" t="s">
        <v>40</v>
      </c>
      <c r="D28" t="s">
        <v>41</v>
      </c>
      <c r="G28" s="19">
        <v>1.1940663816991407E-3</v>
      </c>
      <c r="H28" s="19">
        <f t="shared" si="1"/>
        <v>1.1940663816991408</v>
      </c>
    </row>
    <row r="29" spans="1:8">
      <c r="A29" t="s">
        <v>73</v>
      </c>
      <c r="B29" s="21" t="s">
        <v>96</v>
      </c>
      <c r="C29" t="s">
        <v>40</v>
      </c>
      <c r="D29" t="s">
        <v>41</v>
      </c>
      <c r="G29" s="19">
        <v>1.4972296940018851E-3</v>
      </c>
      <c r="H29" s="19">
        <f t="shared" si="1"/>
        <v>1.4972296940018852</v>
      </c>
    </row>
    <row r="30" spans="1:8">
      <c r="A30" t="s">
        <v>73</v>
      </c>
      <c r="B30" s="21" t="s">
        <v>96</v>
      </c>
      <c r="C30" t="s">
        <v>40</v>
      </c>
      <c r="D30" t="s">
        <v>41</v>
      </c>
      <c r="G30" s="19">
        <v>1.4209028480633823E-3</v>
      </c>
      <c r="H30" s="19">
        <f t="shared" si="1"/>
        <v>1.4209028480633823</v>
      </c>
    </row>
    <row r="31" spans="1:8">
      <c r="A31" t="s">
        <v>75</v>
      </c>
      <c r="B31" s="21" t="s">
        <v>95</v>
      </c>
      <c r="C31" t="s">
        <v>40</v>
      </c>
      <c r="D31" t="s">
        <v>43</v>
      </c>
      <c r="E31">
        <v>2.6709736227333199E-4</v>
      </c>
      <c r="F31">
        <f t="shared" ref="F31:F54" si="2">E31*1000</f>
        <v>0.26709736227333197</v>
      </c>
      <c r="G31" s="19">
        <v>7.6312428254999914E-4</v>
      </c>
      <c r="H31" s="19">
        <f t="shared" si="1"/>
        <v>0.76312428254999909</v>
      </c>
    </row>
    <row r="32" spans="1:8">
      <c r="A32" t="s">
        <v>75</v>
      </c>
      <c r="B32" s="21" t="s">
        <v>95</v>
      </c>
      <c r="C32" t="s">
        <v>40</v>
      </c>
      <c r="D32" t="s">
        <v>43</v>
      </c>
      <c r="E32">
        <v>3.0048453255749843E-4</v>
      </c>
      <c r="F32">
        <f t="shared" si="2"/>
        <v>0.30048453255749841</v>
      </c>
      <c r="G32" s="19">
        <v>1.1794102948525737E-3</v>
      </c>
      <c r="H32" s="19">
        <f t="shared" si="1"/>
        <v>1.1794102948525738</v>
      </c>
    </row>
    <row r="33" spans="1:8">
      <c r="A33" t="s">
        <v>75</v>
      </c>
      <c r="B33" s="21" t="s">
        <v>95</v>
      </c>
      <c r="C33" t="s">
        <v>40</v>
      </c>
      <c r="D33" t="s">
        <v>43</v>
      </c>
      <c r="E33">
        <v>2.733220889364816E-4</v>
      </c>
      <c r="F33">
        <f t="shared" si="2"/>
        <v>0.27332208893648158</v>
      </c>
      <c r="G33" s="19">
        <v>1.1872631004527822E-3</v>
      </c>
      <c r="H33" s="19">
        <f t="shared" si="1"/>
        <v>1.1872631004527823</v>
      </c>
    </row>
    <row r="34" spans="1:8">
      <c r="A34" t="s">
        <v>75</v>
      </c>
      <c r="B34" s="21" t="s">
        <v>96</v>
      </c>
      <c r="C34" t="s">
        <v>40</v>
      </c>
      <c r="D34" t="s">
        <v>43</v>
      </c>
      <c r="E34">
        <v>5.1212523910458769E-4</v>
      </c>
      <c r="F34">
        <f t="shared" si="2"/>
        <v>0.51212523910458774</v>
      </c>
      <c r="G34" s="19">
        <v>1.8211307511510353E-3</v>
      </c>
      <c r="H34" s="19">
        <f t="shared" si="1"/>
        <v>1.8211307511510353</v>
      </c>
    </row>
    <row r="35" spans="1:8">
      <c r="A35" t="s">
        <v>75</v>
      </c>
      <c r="B35" s="21" t="s">
        <v>96</v>
      </c>
      <c r="C35" t="s">
        <v>40</v>
      </c>
      <c r="D35" t="s">
        <v>43</v>
      </c>
      <c r="E35">
        <v>3.299105131469333E-4</v>
      </c>
      <c r="F35">
        <f t="shared" si="2"/>
        <v>0.32991051314693332</v>
      </c>
      <c r="G35" s="19">
        <v>1.1589351314387495E-3</v>
      </c>
      <c r="H35" s="19">
        <f t="shared" si="1"/>
        <v>1.1589351314387495</v>
      </c>
    </row>
    <row r="36" spans="1:8">
      <c r="A36" t="s">
        <v>75</v>
      </c>
      <c r="B36" s="21" t="s">
        <v>96</v>
      </c>
      <c r="C36" t="s">
        <v>40</v>
      </c>
      <c r="D36" t="s">
        <v>43</v>
      </c>
      <c r="E36">
        <v>5.8399253785186133E-4</v>
      </c>
      <c r="F36">
        <f t="shared" si="2"/>
        <v>0.58399253785186134</v>
      </c>
      <c r="G36" s="19">
        <v>1.507134793637905E-3</v>
      </c>
      <c r="H36" s="19">
        <f t="shared" si="1"/>
        <v>1.5071347936379049</v>
      </c>
    </row>
    <row r="37" spans="1:8">
      <c r="A37" t="s">
        <v>46</v>
      </c>
      <c r="B37" s="21" t="s">
        <v>96</v>
      </c>
      <c r="C37" t="s">
        <v>47</v>
      </c>
      <c r="D37" t="s">
        <v>43</v>
      </c>
      <c r="E37">
        <v>3.089983022071307E-5</v>
      </c>
      <c r="F37">
        <f t="shared" si="2"/>
        <v>3.0899830220713069E-2</v>
      </c>
      <c r="G37" s="19">
        <v>1.2972202423378474E-4</v>
      </c>
      <c r="H37" s="19">
        <f t="shared" si="1"/>
        <v>0.12972202423378473</v>
      </c>
    </row>
    <row r="38" spans="1:8">
      <c r="A38" t="s">
        <v>46</v>
      </c>
      <c r="B38" s="21" t="s">
        <v>96</v>
      </c>
      <c r="C38" t="s">
        <v>47</v>
      </c>
      <c r="D38" t="s">
        <v>43</v>
      </c>
      <c r="E38">
        <v>7.4759479343520084E-5</v>
      </c>
      <c r="F38">
        <f t="shared" si="2"/>
        <v>7.4759479343520077E-2</v>
      </c>
      <c r="G38" s="19">
        <v>2.4905731523378586E-4</v>
      </c>
      <c r="H38" s="19">
        <f t="shared" si="1"/>
        <v>0.24905731523378585</v>
      </c>
    </row>
    <row r="39" spans="1:8">
      <c r="A39" t="s">
        <v>46</v>
      </c>
      <c r="B39" s="21" t="s">
        <v>96</v>
      </c>
      <c r="C39" t="s">
        <v>47</v>
      </c>
      <c r="D39" t="s">
        <v>43</v>
      </c>
      <c r="E39">
        <v>1.9637804187889077E-5</v>
      </c>
      <c r="F39">
        <f t="shared" si="2"/>
        <v>1.9637804187889078E-2</v>
      </c>
      <c r="G39" s="19">
        <v>7.4145299145299151E-5</v>
      </c>
      <c r="H39" s="19">
        <f t="shared" si="1"/>
        <v>7.4145299145299146E-2</v>
      </c>
    </row>
    <row r="40" spans="1:8">
      <c r="A40" t="s">
        <v>46</v>
      </c>
      <c r="B40" s="21" t="s">
        <v>98</v>
      </c>
      <c r="C40" t="s">
        <v>47</v>
      </c>
      <c r="D40" t="s">
        <v>43</v>
      </c>
      <c r="E40">
        <v>5.0820599886813805E-5</v>
      </c>
      <c r="F40">
        <f t="shared" si="2"/>
        <v>5.0820599886813804E-2</v>
      </c>
      <c r="G40" s="19">
        <v>1.6197691197691199E-4</v>
      </c>
      <c r="H40" s="19">
        <f t="shared" si="1"/>
        <v>0.161976911976912</v>
      </c>
    </row>
    <row r="41" spans="1:8">
      <c r="A41" t="s">
        <v>46</v>
      </c>
      <c r="B41" s="21" t="s">
        <v>98</v>
      </c>
      <c r="C41" t="s">
        <v>47</v>
      </c>
      <c r="D41" t="s">
        <v>43</v>
      </c>
      <c r="E41">
        <v>6.1063950198075829E-5</v>
      </c>
      <c r="F41">
        <f t="shared" si="2"/>
        <v>6.1063950198075832E-2</v>
      </c>
      <c r="G41" s="19">
        <v>2.2244212175562286E-4</v>
      </c>
      <c r="H41" s="19">
        <f t="shared" si="1"/>
        <v>0.22244212175562286</v>
      </c>
    </row>
    <row r="42" spans="1:8">
      <c r="A42" t="s">
        <v>46</v>
      </c>
      <c r="B42" s="21" t="s">
        <v>98</v>
      </c>
      <c r="C42" t="s">
        <v>47</v>
      </c>
      <c r="D42" t="s">
        <v>43</v>
      </c>
      <c r="E42">
        <v>1.8505942275042443E-5</v>
      </c>
      <c r="F42">
        <f t="shared" si="2"/>
        <v>1.8505942275042445E-2</v>
      </c>
      <c r="G42" s="19">
        <v>6.3967136150234701E-5</v>
      </c>
      <c r="H42" s="19">
        <f t="shared" si="1"/>
        <v>6.3967136150234707E-2</v>
      </c>
    </row>
    <row r="43" spans="1:8">
      <c r="A43" t="s">
        <v>49</v>
      </c>
      <c r="B43" s="21" t="s">
        <v>95</v>
      </c>
      <c r="C43" t="s">
        <v>47</v>
      </c>
      <c r="D43" t="s">
        <v>43</v>
      </c>
      <c r="E43">
        <v>5.3197509903791732E-6</v>
      </c>
      <c r="F43">
        <f t="shared" si="2"/>
        <v>5.3197509903791735E-3</v>
      </c>
      <c r="G43" s="19">
        <v>3.1495851929288456E-5</v>
      </c>
      <c r="H43" s="19">
        <f t="shared" si="1"/>
        <v>3.1495851929288457E-2</v>
      </c>
    </row>
    <row r="44" spans="1:8">
      <c r="A44" t="s">
        <v>49</v>
      </c>
      <c r="B44" s="21" t="s">
        <v>95</v>
      </c>
      <c r="C44" t="s">
        <v>47</v>
      </c>
      <c r="D44" t="s">
        <v>43</v>
      </c>
      <c r="E44">
        <v>1.9807583474816068E-6</v>
      </c>
      <c r="F44">
        <f t="shared" si="2"/>
        <v>1.9807583474816069E-3</v>
      </c>
      <c r="G44" s="19">
        <v>1.3226513491043761E-5</v>
      </c>
      <c r="H44" s="19">
        <f t="shared" si="1"/>
        <v>1.3226513491043762E-2</v>
      </c>
    </row>
    <row r="45" spans="1:8">
      <c r="A45" t="s">
        <v>49</v>
      </c>
      <c r="B45" s="21" t="s">
        <v>95</v>
      </c>
      <c r="C45" t="s">
        <v>47</v>
      </c>
      <c r="D45" t="s">
        <v>43</v>
      </c>
      <c r="E45">
        <v>2.0373514431239386E-6</v>
      </c>
      <c r="F45">
        <f t="shared" si="2"/>
        <v>2.0373514431239388E-3</v>
      </c>
      <c r="G45" s="19">
        <v>1.4603751541507106E-5</v>
      </c>
      <c r="H45" s="19">
        <f t="shared" si="1"/>
        <v>1.4603751541507106E-2</v>
      </c>
    </row>
    <row r="46" spans="1:8">
      <c r="A46" t="s">
        <v>49</v>
      </c>
      <c r="B46" s="21" t="s">
        <v>95</v>
      </c>
      <c r="C46" t="s">
        <v>47</v>
      </c>
      <c r="D46" t="s">
        <v>43</v>
      </c>
      <c r="E46">
        <v>1.4714204867006224E-6</v>
      </c>
      <c r="F46">
        <f t="shared" si="2"/>
        <v>1.4714204867006225E-3</v>
      </c>
      <c r="G46" s="19">
        <v>1.096306291111486E-5</v>
      </c>
      <c r="H46" s="19">
        <f t="shared" si="1"/>
        <v>1.096306291111486E-2</v>
      </c>
    </row>
    <row r="47" spans="1:8">
      <c r="A47" t="s">
        <v>49</v>
      </c>
      <c r="B47" s="21" t="s">
        <v>95</v>
      </c>
      <c r="C47" t="s">
        <v>47</v>
      </c>
      <c r="D47" t="s">
        <v>43</v>
      </c>
      <c r="E47">
        <v>1.9241652518392758E-6</v>
      </c>
      <c r="F47">
        <f t="shared" si="2"/>
        <v>1.9241652518392758E-3</v>
      </c>
      <c r="G47" s="19">
        <v>1.3797245420531926E-5</v>
      </c>
      <c r="H47" s="19">
        <f t="shared" si="1"/>
        <v>1.3797245420531927E-2</v>
      </c>
    </row>
    <row r="48" spans="1:8">
      <c r="A48" t="s">
        <v>49</v>
      </c>
      <c r="B48" s="21" t="s">
        <v>96</v>
      </c>
      <c r="C48" t="s">
        <v>47</v>
      </c>
      <c r="D48" t="s">
        <v>43</v>
      </c>
      <c r="E48">
        <v>3.4408602150537636E-5</v>
      </c>
      <c r="F48">
        <f t="shared" si="2"/>
        <v>3.4408602150537634E-2</v>
      </c>
      <c r="G48" s="19">
        <v>1.6318117404560487E-4</v>
      </c>
      <c r="H48" s="19">
        <f t="shared" si="1"/>
        <v>0.16318117404560487</v>
      </c>
    </row>
    <row r="49" spans="1:8">
      <c r="A49" t="s">
        <v>49</v>
      </c>
      <c r="B49" s="21" t="s">
        <v>99</v>
      </c>
      <c r="C49" t="s">
        <v>47</v>
      </c>
      <c r="D49" t="s">
        <v>43</v>
      </c>
      <c r="E49">
        <v>3.1578947368421052E-5</v>
      </c>
      <c r="F49">
        <f t="shared" si="2"/>
        <v>3.1578947368421054E-2</v>
      </c>
      <c r="G49" s="19">
        <v>1.1687528276278088E-4</v>
      </c>
      <c r="H49" s="19">
        <f t="shared" si="1"/>
        <v>0.11687528276278088</v>
      </c>
    </row>
    <row r="50" spans="1:8">
      <c r="A50" t="s">
        <v>49</v>
      </c>
      <c r="B50" s="21" t="s">
        <v>96</v>
      </c>
      <c r="C50" t="s">
        <v>47</v>
      </c>
      <c r="D50" t="s">
        <v>43</v>
      </c>
      <c r="E50">
        <v>5.2801358234295409E-5</v>
      </c>
      <c r="F50">
        <f t="shared" si="2"/>
        <v>5.2801358234295409E-2</v>
      </c>
      <c r="G50" s="19">
        <v>2.1937868570299937E-4</v>
      </c>
      <c r="H50" s="19">
        <f t="shared" si="1"/>
        <v>0.21937868570299937</v>
      </c>
    </row>
    <row r="51" spans="1:8">
      <c r="A51" t="s">
        <v>49</v>
      </c>
      <c r="B51" s="21" t="s">
        <v>99</v>
      </c>
      <c r="C51" t="s">
        <v>47</v>
      </c>
      <c r="D51" t="s">
        <v>43</v>
      </c>
      <c r="E51">
        <v>2.5183927560837575E-5</v>
      </c>
      <c r="F51">
        <f t="shared" si="2"/>
        <v>2.5183927560837576E-2</v>
      </c>
      <c r="G51" s="19">
        <v>1.3388129392509867E-4</v>
      </c>
      <c r="H51" s="19">
        <f t="shared" si="1"/>
        <v>0.13388129392509868</v>
      </c>
    </row>
    <row r="52" spans="1:8">
      <c r="A52" t="s">
        <v>49</v>
      </c>
      <c r="B52" s="21" t="s">
        <v>96</v>
      </c>
      <c r="C52" t="s">
        <v>47</v>
      </c>
      <c r="D52" t="s">
        <v>43</v>
      </c>
      <c r="E52">
        <v>2.0147142048670063E-5</v>
      </c>
      <c r="F52">
        <f t="shared" si="2"/>
        <v>2.0147142048670064E-2</v>
      </c>
      <c r="G52" s="19">
        <v>6.2287962851179004E-5</v>
      </c>
      <c r="H52" s="19">
        <f t="shared" si="1"/>
        <v>6.2287962851179005E-2</v>
      </c>
    </row>
    <row r="53" spans="1:8">
      <c r="A53" t="s">
        <v>49</v>
      </c>
      <c r="B53" s="21" t="s">
        <v>99</v>
      </c>
      <c r="C53" t="s">
        <v>47</v>
      </c>
      <c r="D53" t="s">
        <v>43</v>
      </c>
      <c r="E53">
        <v>5.1499717034521794E-6</v>
      </c>
      <c r="F53">
        <f t="shared" si="2"/>
        <v>5.149971703452179E-3</v>
      </c>
      <c r="G53" s="19">
        <v>2.6322488082565836E-5</v>
      </c>
      <c r="H53" s="19">
        <f t="shared" si="1"/>
        <v>2.6322488082565834E-2</v>
      </c>
    </row>
    <row r="54" spans="1:8">
      <c r="A54" t="s">
        <v>49</v>
      </c>
      <c r="B54" s="21" t="s">
        <v>96</v>
      </c>
      <c r="C54" t="s">
        <v>47</v>
      </c>
      <c r="D54" t="s">
        <v>43</v>
      </c>
      <c r="E54">
        <v>9.2246745897000541E-6</v>
      </c>
      <c r="F54">
        <f t="shared" si="2"/>
        <v>9.2246745897000548E-3</v>
      </c>
      <c r="G54" s="19">
        <v>3.5553888133944362E-5</v>
      </c>
      <c r="H54" s="19">
        <f t="shared" si="1"/>
        <v>3.5553888133944361E-2</v>
      </c>
    </row>
    <row r="55" spans="1:8">
      <c r="A55" t="s">
        <v>76</v>
      </c>
      <c r="C55" t="s">
        <v>47</v>
      </c>
      <c r="D55" t="s">
        <v>41</v>
      </c>
      <c r="G55" s="19">
        <v>4.6680488187038124E-5</v>
      </c>
      <c r="H55" s="19">
        <f t="shared" si="1"/>
        <v>4.6680488187038127E-2</v>
      </c>
    </row>
    <row r="56" spans="1:8">
      <c r="A56" t="s">
        <v>76</v>
      </c>
      <c r="C56" t="s">
        <v>47</v>
      </c>
      <c r="D56" t="s">
        <v>41</v>
      </c>
      <c r="G56" s="19">
        <v>5.7125628751570461E-5</v>
      </c>
      <c r="H56" s="19">
        <f t="shared" si="1"/>
        <v>5.7125628751570463E-2</v>
      </c>
    </row>
    <row r="57" spans="1:8">
      <c r="A57" t="s">
        <v>76</v>
      </c>
      <c r="C57" t="s">
        <v>47</v>
      </c>
      <c r="D57" t="s">
        <v>41</v>
      </c>
      <c r="G57" s="19">
        <v>5.0540000001042563E-5</v>
      </c>
      <c r="H57" s="19">
        <f t="shared" si="1"/>
        <v>5.0540000001042563E-2</v>
      </c>
    </row>
    <row r="58" spans="1:8">
      <c r="A58" t="s">
        <v>76</v>
      </c>
      <c r="C58" t="s">
        <v>47</v>
      </c>
      <c r="D58" t="s">
        <v>41</v>
      </c>
      <c r="G58" s="19">
        <v>4.1736940161879116E-5</v>
      </c>
      <c r="H58" s="19">
        <f t="shared" si="1"/>
        <v>4.1736940161879114E-2</v>
      </c>
    </row>
    <row r="59" spans="1:8">
      <c r="A59" t="s">
        <v>76</v>
      </c>
      <c r="C59" t="s">
        <v>47</v>
      </c>
      <c r="D59" t="s">
        <v>43</v>
      </c>
      <c r="E59">
        <v>1.0468858478933563E-5</v>
      </c>
      <c r="F59">
        <f>E59*1000</f>
        <v>1.0468858478933562E-2</v>
      </c>
      <c r="G59" s="19">
        <v>3.9181135448126297E-5</v>
      </c>
      <c r="H59" s="19">
        <f t="shared" si="1"/>
        <v>3.9181135448126299E-2</v>
      </c>
    </row>
    <row r="60" spans="1:8">
      <c r="A60" t="s">
        <v>76</v>
      </c>
      <c r="C60" t="s">
        <v>47</v>
      </c>
      <c r="D60" t="s">
        <v>43</v>
      </c>
      <c r="E60">
        <v>8.1487330863050415E-6</v>
      </c>
      <c r="F60">
        <f>E60*1000</f>
        <v>8.1487330863050413E-3</v>
      </c>
      <c r="G60" s="19">
        <v>3.1700535606966187E-5</v>
      </c>
      <c r="H60" s="19">
        <f t="shared" si="1"/>
        <v>3.1700535606966188E-2</v>
      </c>
    </row>
    <row r="61" spans="1:8">
      <c r="A61" t="s">
        <v>76</v>
      </c>
      <c r="C61" t="s">
        <v>47</v>
      </c>
      <c r="D61" t="s">
        <v>43</v>
      </c>
      <c r="E61">
        <v>1.2845572295772532E-5</v>
      </c>
      <c r="F61">
        <f>E61*1000</f>
        <v>1.2845572295772533E-2</v>
      </c>
      <c r="G61" s="19">
        <v>4.0686253423380794E-5</v>
      </c>
      <c r="H61" s="19">
        <f t="shared" si="1"/>
        <v>4.0686253423380794E-2</v>
      </c>
    </row>
    <row r="62" spans="1:8">
      <c r="A62" t="s">
        <v>56</v>
      </c>
      <c r="B62" s="21" t="s">
        <v>96</v>
      </c>
      <c r="C62" t="s">
        <v>40</v>
      </c>
      <c r="D62" t="s">
        <v>41</v>
      </c>
      <c r="G62" s="19">
        <v>2.5996041271899027E-4</v>
      </c>
      <c r="H62" s="19">
        <f t="shared" si="1"/>
        <v>0.25996041271899029</v>
      </c>
    </row>
    <row r="63" spans="1:8">
      <c r="A63" t="s">
        <v>56</v>
      </c>
      <c r="B63" s="21" t="s">
        <v>96</v>
      </c>
      <c r="C63" t="s">
        <v>40</v>
      </c>
      <c r="D63" t="s">
        <v>41</v>
      </c>
      <c r="G63" s="19">
        <v>2.9469178120132328E-4</v>
      </c>
      <c r="H63" s="19">
        <f t="shared" si="1"/>
        <v>0.29469178120132328</v>
      </c>
    </row>
    <row r="64" spans="1:8">
      <c r="A64" t="s">
        <v>56</v>
      </c>
      <c r="B64" s="21" t="s">
        <v>96</v>
      </c>
      <c r="C64" t="s">
        <v>40</v>
      </c>
      <c r="D64" t="s">
        <v>41</v>
      </c>
      <c r="G64" s="19">
        <v>2.7275953201879129E-4</v>
      </c>
      <c r="H64" s="19">
        <f t="shared" si="1"/>
        <v>0.27275953201879127</v>
      </c>
    </row>
    <row r="65" spans="1:8">
      <c r="A65" t="s">
        <v>56</v>
      </c>
      <c r="B65" s="21" t="s">
        <v>96</v>
      </c>
      <c r="C65" t="s">
        <v>40</v>
      </c>
      <c r="D65" t="s">
        <v>41</v>
      </c>
      <c r="G65" s="19">
        <v>2.598613131470053E-4</v>
      </c>
      <c r="H65" s="19">
        <f t="shared" si="1"/>
        <v>0.25986131314700528</v>
      </c>
    </row>
    <row r="66" spans="1:8">
      <c r="A66" t="s">
        <v>56</v>
      </c>
      <c r="B66" s="21" t="s">
        <v>95</v>
      </c>
      <c r="C66" t="s">
        <v>40</v>
      </c>
      <c r="D66" t="s">
        <v>41</v>
      </c>
      <c r="G66" s="19">
        <v>2.1985806940186394E-4</v>
      </c>
      <c r="H66" s="19">
        <f t="shared" si="1"/>
        <v>0.21985806940186395</v>
      </c>
    </row>
    <row r="67" spans="1:8">
      <c r="A67" t="s">
        <v>56</v>
      </c>
      <c r="B67" s="21" t="s">
        <v>95</v>
      </c>
      <c r="C67" t="s">
        <v>40</v>
      </c>
      <c r="D67" t="s">
        <v>41</v>
      </c>
      <c r="G67" s="19">
        <v>2.558057586520585E-4</v>
      </c>
      <c r="H67" s="19">
        <f t="shared" si="1"/>
        <v>0.25580575865205851</v>
      </c>
    </row>
    <row r="68" spans="1:8">
      <c r="A68" t="s">
        <v>56</v>
      </c>
      <c r="B68" s="21" t="s">
        <v>95</v>
      </c>
      <c r="C68" t="s">
        <v>40</v>
      </c>
      <c r="D68" t="s">
        <v>41</v>
      </c>
      <c r="G68" s="19">
        <v>2.7467144830596542E-4</v>
      </c>
      <c r="H68" s="19">
        <f t="shared" ref="H68:H131" si="3">G68*1000</f>
        <v>0.2746714483059654</v>
      </c>
    </row>
    <row r="69" spans="1:8">
      <c r="A69" t="s">
        <v>56</v>
      </c>
      <c r="B69" s="21" t="s">
        <v>95</v>
      </c>
      <c r="C69" t="s">
        <v>40</v>
      </c>
      <c r="D69" t="s">
        <v>41</v>
      </c>
      <c r="G69" s="19">
        <v>2.0793711170280209E-4</v>
      </c>
      <c r="H69" s="19">
        <f t="shared" si="3"/>
        <v>0.2079371117028021</v>
      </c>
    </row>
    <row r="70" spans="1:8">
      <c r="A70" t="s">
        <v>56</v>
      </c>
      <c r="B70" s="21" t="s">
        <v>96</v>
      </c>
      <c r="C70" t="s">
        <v>40</v>
      </c>
      <c r="D70" t="s">
        <v>43</v>
      </c>
      <c r="E70">
        <v>8.7148435289457297E-5</v>
      </c>
      <c r="F70">
        <f t="shared" ref="F70:F80" si="4">E70*1000</f>
        <v>8.7148435289457302E-2</v>
      </c>
      <c r="G70" s="19">
        <v>3.2256983427451111E-4</v>
      </c>
      <c r="H70" s="19">
        <f t="shared" si="3"/>
        <v>0.32256983427451114</v>
      </c>
    </row>
    <row r="71" spans="1:8">
      <c r="A71" t="s">
        <v>56</v>
      </c>
      <c r="B71" s="21" t="s">
        <v>96</v>
      </c>
      <c r="C71" t="s">
        <v>40</v>
      </c>
      <c r="D71" t="s">
        <v>43</v>
      </c>
      <c r="E71">
        <v>3.4519834757512306E-5</v>
      </c>
      <c r="F71">
        <f t="shared" si="4"/>
        <v>3.4519834757512309E-2</v>
      </c>
      <c r="G71" s="19">
        <v>1.6695404658291594E-4</v>
      </c>
      <c r="H71" s="19">
        <f t="shared" si="3"/>
        <v>0.16695404658291593</v>
      </c>
    </row>
    <row r="72" spans="1:8">
      <c r="A72" t="s">
        <v>56</v>
      </c>
      <c r="B72" s="21" t="s">
        <v>96</v>
      </c>
      <c r="C72" t="s">
        <v>40</v>
      </c>
      <c r="D72" t="s">
        <v>43</v>
      </c>
      <c r="E72">
        <v>7.3566860958632776E-5</v>
      </c>
      <c r="F72">
        <f t="shared" si="4"/>
        <v>7.3566860958632782E-2</v>
      </c>
      <c r="G72" s="19">
        <v>3.6093064578821704E-4</v>
      </c>
      <c r="H72" s="19">
        <f t="shared" si="3"/>
        <v>0.36093064578821704</v>
      </c>
    </row>
    <row r="73" spans="1:8">
      <c r="A73" t="s">
        <v>56</v>
      </c>
      <c r="B73" s="21" t="s">
        <v>96</v>
      </c>
      <c r="C73" t="s">
        <v>40</v>
      </c>
      <c r="D73" t="s">
        <v>43</v>
      </c>
      <c r="E73">
        <v>4.7535510157885803E-5</v>
      </c>
      <c r="F73">
        <f t="shared" si="4"/>
        <v>4.7535510157885805E-2</v>
      </c>
      <c r="G73" s="19">
        <v>2.0496003279360528E-4</v>
      </c>
      <c r="H73" s="19">
        <f t="shared" si="3"/>
        <v>0.20496003279360528</v>
      </c>
    </row>
    <row r="74" spans="1:8">
      <c r="A74" t="s">
        <v>56</v>
      </c>
      <c r="B74" s="21" t="s">
        <v>95</v>
      </c>
      <c r="C74" t="s">
        <v>40</v>
      </c>
      <c r="D74" t="s">
        <v>43</v>
      </c>
      <c r="E74">
        <v>5.8287589836455211E-5</v>
      </c>
      <c r="F74">
        <f t="shared" si="4"/>
        <v>5.8287589836455211E-2</v>
      </c>
      <c r="G74" s="19">
        <v>1.876353752798591E-4</v>
      </c>
      <c r="H74" s="19">
        <f t="shared" si="3"/>
        <v>0.1876353752798591</v>
      </c>
    </row>
    <row r="75" spans="1:8">
      <c r="A75" t="s">
        <v>56</v>
      </c>
      <c r="B75" s="21" t="s">
        <v>95</v>
      </c>
      <c r="C75" t="s">
        <v>40</v>
      </c>
      <c r="D75" t="s">
        <v>43</v>
      </c>
      <c r="E75">
        <v>3.6217531548865371E-5</v>
      </c>
      <c r="F75">
        <f t="shared" si="4"/>
        <v>3.6217531548865374E-2</v>
      </c>
      <c r="G75" s="19">
        <v>1.1664188026710991E-4</v>
      </c>
      <c r="H75" s="19">
        <f t="shared" si="3"/>
        <v>0.11664188026710991</v>
      </c>
    </row>
    <row r="76" spans="1:8">
      <c r="A76" t="s">
        <v>56</v>
      </c>
      <c r="B76" s="21" t="s">
        <v>95</v>
      </c>
      <c r="C76" t="s">
        <v>40</v>
      </c>
      <c r="D76" t="s">
        <v>43</v>
      </c>
      <c r="E76">
        <v>5.9419387697357245E-5</v>
      </c>
      <c r="F76">
        <f t="shared" si="4"/>
        <v>5.9419387697357245E-2</v>
      </c>
      <c r="G76" s="19">
        <v>1.7895032850167447E-4</v>
      </c>
      <c r="H76" s="19">
        <f t="shared" si="3"/>
        <v>0.17895032850167447</v>
      </c>
    </row>
    <row r="77" spans="1:8">
      <c r="A77" t="s">
        <v>56</v>
      </c>
      <c r="B77" s="21" t="s">
        <v>95</v>
      </c>
      <c r="C77" t="s">
        <v>40</v>
      </c>
      <c r="D77" t="s">
        <v>43</v>
      </c>
      <c r="E77">
        <v>2.886084545300209E-5</v>
      </c>
      <c r="F77">
        <f t="shared" si="4"/>
        <v>2.886084545300209E-2</v>
      </c>
      <c r="G77" s="19">
        <v>1.3572312482535627E-4</v>
      </c>
      <c r="H77" s="19">
        <f t="shared" si="3"/>
        <v>0.13572312482535628</v>
      </c>
    </row>
    <row r="78" spans="1:8">
      <c r="A78" t="s">
        <v>57</v>
      </c>
      <c r="C78" t="s">
        <v>40</v>
      </c>
      <c r="D78" t="s">
        <v>43</v>
      </c>
      <c r="E78">
        <v>1.5075547507215209E-3</v>
      </c>
      <c r="F78">
        <f t="shared" si="4"/>
        <v>1.5075547507215208</v>
      </c>
      <c r="G78" s="19">
        <v>2.5115608162572648E-3</v>
      </c>
      <c r="H78" s="19">
        <f t="shared" si="3"/>
        <v>2.5115608162572647</v>
      </c>
    </row>
    <row r="79" spans="1:8">
      <c r="A79" t="s">
        <v>57</v>
      </c>
      <c r="C79" t="s">
        <v>40</v>
      </c>
      <c r="D79" t="s">
        <v>43</v>
      </c>
      <c r="E79">
        <v>3.6438232131741272E-3</v>
      </c>
      <c r="F79">
        <f t="shared" si="4"/>
        <v>3.6438232131741271</v>
      </c>
      <c r="G79" s="19">
        <v>6.0705480840392376E-3</v>
      </c>
      <c r="H79" s="19">
        <f t="shared" si="3"/>
        <v>6.0705480840392374</v>
      </c>
    </row>
    <row r="80" spans="1:8">
      <c r="A80" t="s">
        <v>57</v>
      </c>
      <c r="C80" t="s">
        <v>40</v>
      </c>
      <c r="D80" t="s">
        <v>43</v>
      </c>
      <c r="E80">
        <v>2.9947371399468058E-3</v>
      </c>
      <c r="F80">
        <f t="shared" si="4"/>
        <v>2.9947371399468059</v>
      </c>
      <c r="G80" s="19">
        <v>4.9891816214840271E-3</v>
      </c>
      <c r="H80" s="19">
        <f t="shared" si="3"/>
        <v>4.9891816214840272</v>
      </c>
    </row>
    <row r="81" spans="1:8">
      <c r="A81" t="s">
        <v>57</v>
      </c>
      <c r="C81" t="s">
        <v>40</v>
      </c>
      <c r="D81" t="s">
        <v>41</v>
      </c>
      <c r="G81" s="19">
        <v>2.3715609689245209E-3</v>
      </c>
      <c r="H81" s="19">
        <f t="shared" si="3"/>
        <v>2.3715609689245207</v>
      </c>
    </row>
    <row r="82" spans="1:8">
      <c r="A82" t="s">
        <v>58</v>
      </c>
      <c r="C82" t="s">
        <v>40</v>
      </c>
      <c r="D82" t="s">
        <v>43</v>
      </c>
      <c r="E82">
        <v>1.0101295908550732E-3</v>
      </c>
      <c r="F82">
        <f t="shared" ref="F82:F87" si="5">E82*1000</f>
        <v>1.0101295908550731</v>
      </c>
      <c r="G82" s="19">
        <v>5.6483766850199358E-3</v>
      </c>
      <c r="H82" s="19">
        <f t="shared" si="3"/>
        <v>5.6483766850199357</v>
      </c>
    </row>
    <row r="83" spans="1:8">
      <c r="A83" t="s">
        <v>58</v>
      </c>
      <c r="C83" t="s">
        <v>40</v>
      </c>
      <c r="D83" t="s">
        <v>43</v>
      </c>
      <c r="E83">
        <v>8.3753041706751167E-4</v>
      </c>
      <c r="F83">
        <f t="shared" si="5"/>
        <v>0.83753041706751163</v>
      </c>
      <c r="G83" s="19">
        <v>4.6832478957028034E-3</v>
      </c>
      <c r="H83" s="19">
        <f t="shared" si="3"/>
        <v>4.6832478957028032</v>
      </c>
    </row>
    <row r="84" spans="1:8">
      <c r="A84" t="s">
        <v>58</v>
      </c>
      <c r="C84" t="s">
        <v>40</v>
      </c>
      <c r="D84" t="s">
        <v>43</v>
      </c>
      <c r="E84">
        <v>7.5377737536076045E-4</v>
      </c>
      <c r="F84">
        <f t="shared" si="5"/>
        <v>0.75377737536076039</v>
      </c>
      <c r="G84" s="19">
        <v>4.2149231061325235E-3</v>
      </c>
      <c r="H84" s="19">
        <f t="shared" si="3"/>
        <v>4.2149231061325239</v>
      </c>
    </row>
    <row r="85" spans="1:8">
      <c r="A85" t="s">
        <v>58</v>
      </c>
      <c r="C85" t="s">
        <v>40</v>
      </c>
      <c r="D85" t="s">
        <v>43</v>
      </c>
      <c r="E85">
        <v>6.7568332295851958E-4</v>
      </c>
      <c r="F85">
        <f t="shared" si="5"/>
        <v>0.67568332295851963</v>
      </c>
      <c r="G85" s="19">
        <v>3.7782418834250999E-3</v>
      </c>
      <c r="H85" s="19">
        <f t="shared" si="3"/>
        <v>3.7782418834250997</v>
      </c>
    </row>
    <row r="86" spans="1:8">
      <c r="A86" t="s">
        <v>58</v>
      </c>
      <c r="C86" t="s">
        <v>40</v>
      </c>
      <c r="D86" t="s">
        <v>43</v>
      </c>
      <c r="E86">
        <v>9.7221436251485483E-4</v>
      </c>
      <c r="F86">
        <f t="shared" si="5"/>
        <v>0.97221436251485482</v>
      </c>
      <c r="G86" s="19">
        <v>5.4363647870387961E-3</v>
      </c>
      <c r="H86" s="19">
        <f t="shared" si="3"/>
        <v>5.4363647870387961</v>
      </c>
    </row>
    <row r="87" spans="1:8">
      <c r="A87" t="s">
        <v>58</v>
      </c>
      <c r="C87" t="s">
        <v>40</v>
      </c>
      <c r="D87" t="s">
        <v>43</v>
      </c>
      <c r="E87">
        <v>7.9848339086639123E-4</v>
      </c>
      <c r="F87">
        <f t="shared" si="5"/>
        <v>0.7984833908663912</v>
      </c>
      <c r="G87" s="19">
        <v>4.4649072843490917E-3</v>
      </c>
      <c r="H87" s="19">
        <f t="shared" si="3"/>
        <v>4.464907284349092</v>
      </c>
    </row>
    <row r="88" spans="1:8">
      <c r="A88" t="s">
        <v>58</v>
      </c>
      <c r="C88" t="s">
        <v>40</v>
      </c>
      <c r="D88" t="s">
        <v>41</v>
      </c>
      <c r="G88" s="19">
        <v>3.9974503733381907E-3</v>
      </c>
      <c r="H88" s="19">
        <f t="shared" si="3"/>
        <v>3.9974503733381908</v>
      </c>
    </row>
    <row r="89" spans="1:8">
      <c r="A89" t="s">
        <v>58</v>
      </c>
      <c r="C89" t="s">
        <v>40</v>
      </c>
      <c r="D89" t="s">
        <v>41</v>
      </c>
      <c r="G89" s="19">
        <v>5.7191304764643855E-3</v>
      </c>
      <c r="H89" s="19">
        <f t="shared" si="3"/>
        <v>5.7191304764643851</v>
      </c>
    </row>
    <row r="90" spans="1:8">
      <c r="A90" t="s">
        <v>58</v>
      </c>
      <c r="C90" t="s">
        <v>40</v>
      </c>
      <c r="D90" t="s">
        <v>41</v>
      </c>
      <c r="G90" s="19">
        <v>4.3577112542629798E-3</v>
      </c>
      <c r="H90" s="19">
        <f t="shared" si="3"/>
        <v>4.3577112542629797</v>
      </c>
    </row>
    <row r="91" spans="1:8">
      <c r="A91" t="s">
        <v>59</v>
      </c>
      <c r="C91" t="s">
        <v>40</v>
      </c>
      <c r="D91" t="s">
        <v>43</v>
      </c>
      <c r="E91">
        <v>3.5537530404163654E-4</v>
      </c>
      <c r="F91">
        <f>E91*1000</f>
        <v>0.35537530404163653</v>
      </c>
      <c r="G91" s="19">
        <v>2.5119999999999995E-3</v>
      </c>
      <c r="H91" s="19">
        <f t="shared" si="3"/>
        <v>2.5119999999999996</v>
      </c>
    </row>
    <row r="92" spans="1:8">
      <c r="A92" t="s">
        <v>59</v>
      </c>
      <c r="C92" t="s">
        <v>40</v>
      </c>
      <c r="D92" t="s">
        <v>43</v>
      </c>
      <c r="E92">
        <v>2.4842318228388287E-4</v>
      </c>
      <c r="F92">
        <f>E92*1000</f>
        <v>0.24842318228388288</v>
      </c>
      <c r="G92" s="19">
        <v>1.7559999999999997E-3</v>
      </c>
      <c r="H92" s="19">
        <f t="shared" si="3"/>
        <v>1.7559999999999998</v>
      </c>
    </row>
    <row r="93" spans="1:8">
      <c r="A93" t="s">
        <v>59</v>
      </c>
      <c r="C93" t="s">
        <v>40</v>
      </c>
      <c r="D93" t="s">
        <v>43</v>
      </c>
      <c r="E93">
        <v>4.1422726522050629E-4</v>
      </c>
      <c r="F93">
        <f>E93*1000</f>
        <v>0.41422726522050629</v>
      </c>
      <c r="G93" s="19">
        <v>2.928E-3</v>
      </c>
      <c r="H93" s="19">
        <f t="shared" si="3"/>
        <v>2.9279999999999999</v>
      </c>
    </row>
    <row r="94" spans="1:8">
      <c r="A94" t="s">
        <v>59</v>
      </c>
      <c r="C94" t="s">
        <v>40</v>
      </c>
      <c r="D94" t="s">
        <v>43</v>
      </c>
      <c r="E94">
        <v>3.5594118828374106E-4</v>
      </c>
      <c r="F94">
        <f>E94*1000</f>
        <v>0.35594118828374105</v>
      </c>
      <c r="G94" s="19">
        <v>2.516E-3</v>
      </c>
      <c r="H94" s="19">
        <f t="shared" si="3"/>
        <v>2.516</v>
      </c>
    </row>
    <row r="95" spans="1:8">
      <c r="A95" t="s">
        <v>59</v>
      </c>
      <c r="C95" t="s">
        <v>40</v>
      </c>
      <c r="D95" t="s">
        <v>43</v>
      </c>
      <c r="E95">
        <v>4.2441318157838764E-4</v>
      </c>
      <c r="F95">
        <f>E95*1000</f>
        <v>0.42441318157838764</v>
      </c>
      <c r="G95" s="19">
        <v>3.0000000000000001E-3</v>
      </c>
      <c r="H95" s="19">
        <f t="shared" si="3"/>
        <v>3</v>
      </c>
    </row>
    <row r="96" spans="1:8">
      <c r="A96" t="s">
        <v>59</v>
      </c>
      <c r="C96" t="s">
        <v>40</v>
      </c>
      <c r="D96" t="s">
        <v>41</v>
      </c>
      <c r="G96" s="19">
        <v>6.3617854131390074E-3</v>
      </c>
      <c r="H96" s="19">
        <f t="shared" si="3"/>
        <v>6.3617854131390077</v>
      </c>
    </row>
    <row r="97" spans="1:8">
      <c r="A97" t="s">
        <v>59</v>
      </c>
      <c r="C97" t="s">
        <v>40</v>
      </c>
      <c r="D97" t="s">
        <v>41</v>
      </c>
      <c r="G97" s="19">
        <v>8.3972719522591634E-3</v>
      </c>
      <c r="H97" s="19">
        <f t="shared" si="3"/>
        <v>8.3972719522591639</v>
      </c>
    </row>
    <row r="98" spans="1:8">
      <c r="A98" t="s">
        <v>59</v>
      </c>
      <c r="C98" t="s">
        <v>40</v>
      </c>
      <c r="D98" t="s">
        <v>41</v>
      </c>
      <c r="G98" s="19">
        <v>4.8383661995826058E-3</v>
      </c>
      <c r="H98" s="19">
        <f t="shared" si="3"/>
        <v>4.8383661995826062</v>
      </c>
    </row>
    <row r="99" spans="1:8">
      <c r="A99" t="s">
        <v>90</v>
      </c>
      <c r="C99" t="s">
        <v>40</v>
      </c>
      <c r="D99" t="s">
        <v>43</v>
      </c>
      <c r="E99">
        <v>4.0517311734683401E-4</v>
      </c>
      <c r="F99">
        <f t="shared" ref="F99:F104" si="6">E99*1000</f>
        <v>0.40517311734683403</v>
      </c>
      <c r="G99" s="19">
        <v>1.0258114799193102E-3</v>
      </c>
      <c r="H99" s="19">
        <f t="shared" si="3"/>
        <v>1.0258114799193101</v>
      </c>
    </row>
    <row r="100" spans="1:8">
      <c r="A100" t="s">
        <v>90</v>
      </c>
      <c r="C100" t="s">
        <v>40</v>
      </c>
      <c r="D100" t="s">
        <v>43</v>
      </c>
      <c r="E100">
        <v>4.6742038397833081E-4</v>
      </c>
      <c r="F100">
        <f t="shared" si="6"/>
        <v>0.4674203839783308</v>
      </c>
      <c r="G100" s="19">
        <v>1.1834082156611035E-3</v>
      </c>
      <c r="H100" s="19">
        <f t="shared" si="3"/>
        <v>1.1834082156611034</v>
      </c>
    </row>
    <row r="101" spans="1:8">
      <c r="A101" t="s">
        <v>90</v>
      </c>
      <c r="C101" t="s">
        <v>40</v>
      </c>
      <c r="D101" t="s">
        <v>43</v>
      </c>
      <c r="E101">
        <v>4.8722633245198895E-4</v>
      </c>
      <c r="F101">
        <f t="shared" si="6"/>
        <v>0.48722633245198893</v>
      </c>
      <c r="G101" s="19">
        <v>1.2335526315789469E-3</v>
      </c>
      <c r="H101" s="19">
        <f t="shared" si="3"/>
        <v>1.2335526315789469</v>
      </c>
    </row>
    <row r="102" spans="1:8">
      <c r="A102" t="s">
        <v>90</v>
      </c>
      <c r="C102" t="s">
        <v>40</v>
      </c>
      <c r="D102" t="s">
        <v>43</v>
      </c>
      <c r="E102">
        <v>4.6345919428359924E-4</v>
      </c>
      <c r="F102">
        <f t="shared" si="6"/>
        <v>0.46345919428359922</v>
      </c>
      <c r="G102" s="19">
        <v>1.1733793324775351E-3</v>
      </c>
      <c r="H102" s="19">
        <f t="shared" si="3"/>
        <v>1.173379332477535</v>
      </c>
    </row>
    <row r="103" spans="1:8">
      <c r="A103" t="s">
        <v>90</v>
      </c>
      <c r="C103" t="s">
        <v>40</v>
      </c>
      <c r="D103" t="s">
        <v>43</v>
      </c>
      <c r="E103">
        <v>3.4405761919954617E-4</v>
      </c>
      <c r="F103">
        <f t="shared" si="6"/>
        <v>0.34405761919954619</v>
      </c>
      <c r="G103" s="19">
        <v>8.7108013937282208E-4</v>
      </c>
      <c r="H103" s="19">
        <f t="shared" si="3"/>
        <v>0.87108013937282203</v>
      </c>
    </row>
    <row r="104" spans="1:8">
      <c r="A104" t="s">
        <v>90</v>
      </c>
      <c r="C104" t="s">
        <v>40</v>
      </c>
      <c r="D104" t="s">
        <v>43</v>
      </c>
      <c r="E104">
        <v>3.9498720098895271E-4</v>
      </c>
      <c r="F104">
        <f t="shared" si="6"/>
        <v>0.39498720098895274</v>
      </c>
      <c r="G104" s="19">
        <v>1.0000229231615621E-3</v>
      </c>
      <c r="H104" s="19">
        <f t="shared" si="3"/>
        <v>1.000022923161562</v>
      </c>
    </row>
    <row r="105" spans="1:8">
      <c r="A105" t="s">
        <v>90</v>
      </c>
      <c r="C105" t="s">
        <v>40</v>
      </c>
      <c r="D105" t="s">
        <v>41</v>
      </c>
      <c r="G105" s="19">
        <v>1.1808258186995727E-3</v>
      </c>
      <c r="H105" s="19">
        <f t="shared" si="3"/>
        <v>1.1808258186995726</v>
      </c>
    </row>
    <row r="106" spans="1:8">
      <c r="A106" t="s">
        <v>90</v>
      </c>
      <c r="C106" t="s">
        <v>40</v>
      </c>
      <c r="D106" t="s">
        <v>41</v>
      </c>
      <c r="G106" s="19">
        <v>8.2425150216070106E-4</v>
      </c>
      <c r="H106" s="19">
        <f t="shared" si="3"/>
        <v>0.82425150216070109</v>
      </c>
    </row>
    <row r="107" spans="1:8">
      <c r="A107" t="s">
        <v>90</v>
      </c>
      <c r="C107" t="s">
        <v>40</v>
      </c>
      <c r="D107" t="s">
        <v>41</v>
      </c>
      <c r="G107" s="19">
        <v>1.881541379061648E-3</v>
      </c>
      <c r="H107" s="19">
        <f t="shared" si="3"/>
        <v>1.881541379061648</v>
      </c>
    </row>
    <row r="108" spans="1:8">
      <c r="A108" t="s">
        <v>61</v>
      </c>
      <c r="C108" t="s">
        <v>40</v>
      </c>
      <c r="D108" t="s">
        <v>43</v>
      </c>
      <c r="E108">
        <v>8.5448520557782027E-4</v>
      </c>
      <c r="F108">
        <f t="shared" ref="F108:F113" si="7">E108*1000</f>
        <v>0.85448520557782026</v>
      </c>
      <c r="G108" s="19">
        <v>8.9932342290832863E-3</v>
      </c>
      <c r="H108" s="19">
        <f t="shared" si="3"/>
        <v>8.9932342290832867</v>
      </c>
    </row>
    <row r="109" spans="1:8">
      <c r="A109" t="s">
        <v>61</v>
      </c>
      <c r="C109" t="s">
        <v>40</v>
      </c>
      <c r="D109" t="s">
        <v>43</v>
      </c>
      <c r="E109">
        <v>1.113660188461689E-3</v>
      </c>
      <c r="F109">
        <f t="shared" si="7"/>
        <v>1.113660188461689</v>
      </c>
      <c r="G109" s="19">
        <v>1.1720983419096628E-2</v>
      </c>
      <c r="H109" s="19">
        <f t="shared" si="3"/>
        <v>11.720983419096628</v>
      </c>
    </row>
    <row r="110" spans="1:8">
      <c r="A110" t="s">
        <v>61</v>
      </c>
      <c r="C110" t="s">
        <v>40</v>
      </c>
      <c r="D110" t="s">
        <v>43</v>
      </c>
      <c r="E110">
        <v>8.2788864619890812E-4</v>
      </c>
      <c r="F110">
        <f t="shared" si="7"/>
        <v>0.82788864619890812</v>
      </c>
      <c r="G110" s="19">
        <v>8.713312368972749E-3</v>
      </c>
      <c r="H110" s="19">
        <f t="shared" si="3"/>
        <v>8.7133123689727494</v>
      </c>
    </row>
    <row r="111" spans="1:8">
      <c r="A111" t="s">
        <v>61</v>
      </c>
      <c r="C111" t="s">
        <v>40</v>
      </c>
      <c r="D111" t="s">
        <v>43</v>
      </c>
      <c r="E111">
        <v>3.5707295676795008E-4</v>
      </c>
      <c r="F111">
        <f t="shared" si="7"/>
        <v>0.35707295676795009</v>
      </c>
      <c r="G111" s="19">
        <v>3.7580998665904331E-3</v>
      </c>
      <c r="H111" s="19">
        <f t="shared" si="3"/>
        <v>3.7580998665904333</v>
      </c>
    </row>
    <row r="112" spans="1:8">
      <c r="A112" t="s">
        <v>61</v>
      </c>
      <c r="C112" t="s">
        <v>40</v>
      </c>
      <c r="D112" t="s">
        <v>43</v>
      </c>
      <c r="E112">
        <v>6.4397626751494009E-4</v>
      </c>
      <c r="F112">
        <f t="shared" si="7"/>
        <v>0.64397626751494008</v>
      </c>
      <c r="G112" s="19">
        <v>6.7776824852296561E-3</v>
      </c>
      <c r="H112" s="19">
        <f t="shared" si="3"/>
        <v>6.777682485229656</v>
      </c>
    </row>
    <row r="113" spans="1:8">
      <c r="A113" t="s">
        <v>61</v>
      </c>
      <c r="C113" t="s">
        <v>40</v>
      </c>
      <c r="D113" t="s">
        <v>43</v>
      </c>
      <c r="E113">
        <v>6.4510803599914922E-4</v>
      </c>
      <c r="F113">
        <f t="shared" si="7"/>
        <v>0.64510803599914923</v>
      </c>
      <c r="G113" s="19">
        <v>6.7895940537449975E-3</v>
      </c>
      <c r="H113" s="19">
        <f t="shared" si="3"/>
        <v>6.7895940537449979</v>
      </c>
    </row>
    <row r="114" spans="1:8">
      <c r="A114" t="s">
        <v>61</v>
      </c>
      <c r="C114" t="s">
        <v>40</v>
      </c>
      <c r="D114" t="s">
        <v>41</v>
      </c>
      <c r="G114" s="19">
        <v>3.8649708596936879E-3</v>
      </c>
      <c r="H114" s="19">
        <f t="shared" si="3"/>
        <v>3.8649708596936878</v>
      </c>
    </row>
    <row r="115" spans="1:8">
      <c r="A115" t="s">
        <v>61</v>
      </c>
      <c r="C115" t="s">
        <v>40</v>
      </c>
      <c r="D115" t="s">
        <v>41</v>
      </c>
      <c r="G115" s="19">
        <v>2.7081780237460462E-3</v>
      </c>
      <c r="H115" s="19">
        <f t="shared" si="3"/>
        <v>2.7081780237460462</v>
      </c>
    </row>
    <row r="116" spans="1:8">
      <c r="A116" t="s">
        <v>61</v>
      </c>
      <c r="C116" t="s">
        <v>40</v>
      </c>
      <c r="D116" t="s">
        <v>41</v>
      </c>
      <c r="G116" s="19">
        <v>2.0629849383842994E-3</v>
      </c>
      <c r="H116" s="19">
        <f t="shared" si="3"/>
        <v>2.0629849383842993</v>
      </c>
    </row>
    <row r="117" spans="1:8">
      <c r="A117" t="s">
        <v>62</v>
      </c>
      <c r="B117" s="21"/>
      <c r="C117" t="s">
        <v>40</v>
      </c>
      <c r="D117" t="s">
        <v>43</v>
      </c>
      <c r="E117">
        <v>1.8617591565238602E-3</v>
      </c>
      <c r="F117">
        <f>E117*1000</f>
        <v>1.8617591565238603</v>
      </c>
      <c r="G117" s="19">
        <v>9.0591654458881624E-3</v>
      </c>
      <c r="H117" s="19">
        <f t="shared" si="3"/>
        <v>9.0591654458881621</v>
      </c>
    </row>
    <row r="118" spans="1:8">
      <c r="A118" t="s">
        <v>62</v>
      </c>
      <c r="B118" s="21"/>
      <c r="C118" t="s">
        <v>40</v>
      </c>
      <c r="D118" t="s">
        <v>43</v>
      </c>
      <c r="E118">
        <v>9.3880195765139336E-4</v>
      </c>
      <c r="F118">
        <f>E118*1000</f>
        <v>0.9388019576513934</v>
      </c>
      <c r="G118" s="19">
        <v>3.9637913393050011E-3</v>
      </c>
      <c r="H118" s="19">
        <f t="shared" si="3"/>
        <v>3.963791339305001</v>
      </c>
    </row>
    <row r="119" spans="1:8">
      <c r="A119" t="s">
        <v>62</v>
      </c>
      <c r="B119" s="21"/>
      <c r="C119" t="s">
        <v>40</v>
      </c>
      <c r="D119" t="s">
        <v>43</v>
      </c>
      <c r="E119">
        <v>1.6761491251135788E-3</v>
      </c>
      <c r="F119">
        <f>E119*1000</f>
        <v>1.6761491251135787</v>
      </c>
      <c r="G119" s="19">
        <v>9.5019791673105359E-3</v>
      </c>
      <c r="H119" s="19">
        <f t="shared" si="3"/>
        <v>9.5019791673105356</v>
      </c>
    </row>
    <row r="120" spans="1:8">
      <c r="A120" t="s">
        <v>62</v>
      </c>
      <c r="B120" s="21"/>
      <c r="C120" t="s">
        <v>40</v>
      </c>
      <c r="D120" t="s">
        <v>43</v>
      </c>
      <c r="E120">
        <v>1.4435707016086223E-3</v>
      </c>
      <c r="F120">
        <f>E120*1000</f>
        <v>1.4435707016086223</v>
      </c>
      <c r="G120" s="19">
        <v>1.0357251526209822E-2</v>
      </c>
      <c r="H120" s="19">
        <f t="shared" si="3"/>
        <v>10.357251526209822</v>
      </c>
    </row>
    <row r="121" spans="1:8">
      <c r="A121" t="s">
        <v>62</v>
      </c>
      <c r="B121" s="21"/>
      <c r="C121" t="s">
        <v>40</v>
      </c>
      <c r="D121" t="s">
        <v>43</v>
      </c>
      <c r="E121">
        <v>9.8067739156712757E-4</v>
      </c>
      <c r="F121">
        <f>E121*1000</f>
        <v>0.98067739156712752</v>
      </c>
      <c r="G121" s="19">
        <v>5.7401772399220535E-3</v>
      </c>
      <c r="H121" s="19">
        <f t="shared" si="3"/>
        <v>5.7401772399220539</v>
      </c>
    </row>
    <row r="122" spans="1:8">
      <c r="A122" t="s">
        <v>62</v>
      </c>
      <c r="B122" s="21"/>
      <c r="C122" t="s">
        <v>40</v>
      </c>
      <c r="D122" t="s">
        <v>41</v>
      </c>
      <c r="G122" s="19">
        <v>5.5071093180351369E-3</v>
      </c>
      <c r="H122" s="19">
        <f t="shared" si="3"/>
        <v>5.5071093180351367</v>
      </c>
    </row>
    <row r="123" spans="1:8">
      <c r="A123" t="s">
        <v>62</v>
      </c>
      <c r="B123" s="21"/>
      <c r="C123" t="s">
        <v>40</v>
      </c>
      <c r="D123" t="s">
        <v>41</v>
      </c>
      <c r="G123" s="19">
        <v>8.8944876767927776E-3</v>
      </c>
      <c r="H123" s="19">
        <f t="shared" si="3"/>
        <v>8.8944876767927781</v>
      </c>
    </row>
    <row r="124" spans="1:8">
      <c r="A124" t="s">
        <v>62</v>
      </c>
      <c r="B124" s="21"/>
      <c r="C124" t="s">
        <v>40</v>
      </c>
      <c r="D124" t="s">
        <v>41</v>
      </c>
      <c r="G124" s="19">
        <v>7.7460841984222087E-3</v>
      </c>
      <c r="H124" s="19">
        <f t="shared" si="3"/>
        <v>7.7460841984222091</v>
      </c>
    </row>
    <row r="125" spans="1:8">
      <c r="A125" t="s">
        <v>65</v>
      </c>
      <c r="B125" s="21" t="s">
        <v>100</v>
      </c>
      <c r="C125" t="s">
        <v>47</v>
      </c>
      <c r="D125" t="s">
        <v>43</v>
      </c>
      <c r="E125">
        <v>1.8617591565238602E-5</v>
      </c>
      <c r="F125">
        <f t="shared" ref="F125:F165" si="8">E125*1000</f>
        <v>1.8617591565238602E-2</v>
      </c>
      <c r="G125" s="19">
        <v>4.1124999999999997E-5</v>
      </c>
      <c r="H125" s="19">
        <f t="shared" si="3"/>
        <v>4.1124999999999995E-2</v>
      </c>
    </row>
    <row r="126" spans="1:8">
      <c r="A126" t="s">
        <v>65</v>
      </c>
      <c r="B126" s="21" t="s">
        <v>100</v>
      </c>
      <c r="C126" t="s">
        <v>47</v>
      </c>
      <c r="D126" t="s">
        <v>43</v>
      </c>
      <c r="E126">
        <v>5.6362070513609878E-5</v>
      </c>
      <c r="F126">
        <f t="shared" si="8"/>
        <v>5.6362070513609877E-2</v>
      </c>
      <c r="G126" s="19">
        <v>1.2449999999999999E-4</v>
      </c>
      <c r="H126" s="19">
        <f t="shared" si="3"/>
        <v>0.12449999999999999</v>
      </c>
    </row>
    <row r="127" spans="1:8">
      <c r="A127" t="s">
        <v>65</v>
      </c>
      <c r="B127" s="21" t="s">
        <v>100</v>
      </c>
      <c r="C127" t="s">
        <v>47</v>
      </c>
      <c r="D127" t="s">
        <v>43</v>
      </c>
      <c r="E127">
        <v>1.0468858478933563E-5</v>
      </c>
      <c r="F127">
        <f t="shared" si="8"/>
        <v>1.0468858478933562E-2</v>
      </c>
      <c r="G127" s="19">
        <v>2.3125E-5</v>
      </c>
      <c r="H127" s="19">
        <f t="shared" si="3"/>
        <v>2.3125E-2</v>
      </c>
    </row>
    <row r="128" spans="1:8">
      <c r="A128" t="s">
        <v>65</v>
      </c>
      <c r="B128" s="21" t="s">
        <v>100</v>
      </c>
      <c r="C128" t="s">
        <v>47</v>
      </c>
      <c r="D128" t="s">
        <v>43</v>
      </c>
      <c r="E128">
        <v>1.1600626963142594E-5</v>
      </c>
      <c r="F128">
        <f t="shared" si="8"/>
        <v>1.1600626963142594E-2</v>
      </c>
      <c r="G128" s="19">
        <v>2.5624999999999996E-5</v>
      </c>
      <c r="H128" s="19">
        <f t="shared" si="3"/>
        <v>2.5624999999999995E-2</v>
      </c>
    </row>
    <row r="129" spans="1:8">
      <c r="A129" t="s">
        <v>65</v>
      </c>
      <c r="B129" s="22" t="s">
        <v>101</v>
      </c>
      <c r="C129" t="s">
        <v>47</v>
      </c>
      <c r="D129" t="s">
        <v>43</v>
      </c>
      <c r="E129">
        <v>2.840738895364674E-5</v>
      </c>
      <c r="F129">
        <f t="shared" si="8"/>
        <v>2.840738895364674E-2</v>
      </c>
      <c r="G129" s="19">
        <v>6.2749999999999994E-5</v>
      </c>
      <c r="H129" s="19">
        <f t="shared" si="3"/>
        <v>6.275E-2</v>
      </c>
    </row>
    <row r="130" spans="1:8">
      <c r="A130" t="s">
        <v>65</v>
      </c>
      <c r="B130" s="22" t="s">
        <v>101</v>
      </c>
      <c r="C130" t="s">
        <v>47</v>
      </c>
      <c r="D130" t="s">
        <v>43</v>
      </c>
      <c r="E130">
        <v>5.6758189483083027E-5</v>
      </c>
      <c r="F130">
        <f t="shared" si="8"/>
        <v>5.6758189483083026E-2</v>
      </c>
      <c r="G130" s="19">
        <v>1.25375E-4</v>
      </c>
      <c r="H130" s="19">
        <f t="shared" si="3"/>
        <v>0.12537499999999999</v>
      </c>
    </row>
    <row r="131" spans="1:8">
      <c r="A131" t="s">
        <v>65</v>
      </c>
      <c r="B131" s="22" t="s">
        <v>101</v>
      </c>
      <c r="C131" t="s">
        <v>47</v>
      </c>
      <c r="D131" t="s">
        <v>43</v>
      </c>
      <c r="E131">
        <v>2.1616778048392543E-5</v>
      </c>
      <c r="F131">
        <f t="shared" si="8"/>
        <v>2.1616778048392543E-2</v>
      </c>
      <c r="G131" s="19">
        <v>4.7749999999999995E-5</v>
      </c>
      <c r="H131" s="19">
        <f t="shared" si="3"/>
        <v>4.7749999999999994E-2</v>
      </c>
    </row>
    <row r="132" spans="1:8">
      <c r="A132" t="s">
        <v>65</v>
      </c>
      <c r="B132" s="22" t="s">
        <v>101</v>
      </c>
      <c r="C132" t="s">
        <v>47</v>
      </c>
      <c r="D132" t="s">
        <v>43</v>
      </c>
      <c r="E132">
        <v>1.3920752355771113E-5</v>
      </c>
      <c r="F132">
        <f t="shared" si="8"/>
        <v>1.3920752355771114E-2</v>
      </c>
      <c r="G132" s="19">
        <v>3.0749999999999995E-5</v>
      </c>
      <c r="H132" s="19">
        <f t="shared" ref="H132:H165" si="9">G132*1000</f>
        <v>3.0749999999999996E-2</v>
      </c>
    </row>
    <row r="133" spans="1:8">
      <c r="A133" t="s">
        <v>65</v>
      </c>
      <c r="B133" t="s">
        <v>343</v>
      </c>
      <c r="C133" t="s">
        <v>40</v>
      </c>
      <c r="D133" t="s">
        <v>43</v>
      </c>
      <c r="E133">
        <v>4.9231929063092961E-5</v>
      </c>
      <c r="F133">
        <f t="shared" si="8"/>
        <v>4.9231929063092962E-2</v>
      </c>
      <c r="G133" s="19">
        <v>2.5603698315449135E-3</v>
      </c>
      <c r="H133" s="19">
        <f t="shared" si="9"/>
        <v>2.5603698315449135</v>
      </c>
    </row>
    <row r="134" spans="1:8">
      <c r="A134" t="s">
        <v>65</v>
      </c>
      <c r="B134" t="s">
        <v>343</v>
      </c>
      <c r="C134" t="s">
        <v>40</v>
      </c>
      <c r="D134" t="s">
        <v>43</v>
      </c>
      <c r="E134">
        <v>9.7332089641976888E-5</v>
      </c>
      <c r="F134">
        <f t="shared" si="8"/>
        <v>9.7332089641976885E-2</v>
      </c>
      <c r="G134" s="19">
        <v>7.8524580190916862E-3</v>
      </c>
      <c r="H134" s="19">
        <f t="shared" si="9"/>
        <v>7.8524580190916859</v>
      </c>
    </row>
    <row r="135" spans="1:8">
      <c r="A135" t="s">
        <v>65</v>
      </c>
      <c r="B135" t="s">
        <v>343</v>
      </c>
      <c r="C135" t="s">
        <v>40</v>
      </c>
      <c r="D135" t="s">
        <v>43</v>
      </c>
      <c r="E135">
        <v>2.829421210522584E-5</v>
      </c>
      <c r="F135">
        <f t="shared" si="8"/>
        <v>2.8294212105225841E-2</v>
      </c>
      <c r="G135" s="19">
        <v>3.766980901583322E-3</v>
      </c>
      <c r="H135" s="19">
        <f t="shared" si="9"/>
        <v>3.766980901583322</v>
      </c>
    </row>
    <row r="136" spans="1:8">
      <c r="A136" t="s">
        <v>65</v>
      </c>
      <c r="B136" t="s">
        <v>343</v>
      </c>
      <c r="C136" t="s">
        <v>40</v>
      </c>
      <c r="D136" t="s">
        <v>43</v>
      </c>
      <c r="E136">
        <v>8.5448520557782033E-5</v>
      </c>
      <c r="F136">
        <f t="shared" si="8"/>
        <v>8.5448520557782029E-2</v>
      </c>
      <c r="G136" s="19">
        <v>3.8316958556881687E-3</v>
      </c>
      <c r="H136" s="19">
        <f t="shared" si="9"/>
        <v>3.8316958556881686</v>
      </c>
    </row>
    <row r="137" spans="1:8">
      <c r="A137" t="s">
        <v>65</v>
      </c>
      <c r="B137" t="s">
        <v>87</v>
      </c>
      <c r="C137" t="s">
        <v>40</v>
      </c>
      <c r="D137" t="s">
        <v>43</v>
      </c>
      <c r="E137">
        <v>7.1301414505169121E-5</v>
      </c>
      <c r="F137">
        <f t="shared" si="8"/>
        <v>7.1301414505169122E-2</v>
      </c>
      <c r="G137" s="19">
        <v>9.5903409614140592E-4</v>
      </c>
      <c r="H137" s="19">
        <f t="shared" si="9"/>
        <v>0.95903409614140589</v>
      </c>
    </row>
    <row r="138" spans="1:8">
      <c r="A138" t="s">
        <v>65</v>
      </c>
      <c r="B138" t="s">
        <v>87</v>
      </c>
      <c r="C138" t="s">
        <v>40</v>
      </c>
      <c r="D138" t="s">
        <v>43</v>
      </c>
      <c r="E138">
        <v>3.791424422100263E-5</v>
      </c>
      <c r="F138">
        <f t="shared" si="8"/>
        <v>3.7914244221002633E-2</v>
      </c>
      <c r="G138" s="19">
        <v>8.0764070529946433E-4</v>
      </c>
      <c r="H138" s="19">
        <f t="shared" si="9"/>
        <v>0.8076407052994643</v>
      </c>
    </row>
    <row r="139" spans="1:8">
      <c r="A139" t="s">
        <v>65</v>
      </c>
      <c r="B139" t="s">
        <v>87</v>
      </c>
      <c r="C139" t="s">
        <v>40</v>
      </c>
      <c r="D139" t="s">
        <v>43</v>
      </c>
      <c r="E139">
        <v>5.2627234515720072E-5</v>
      </c>
      <c r="F139">
        <f t="shared" si="8"/>
        <v>5.2627234515720073E-2</v>
      </c>
      <c r="G139" s="19">
        <v>8.2002269847901758E-4</v>
      </c>
      <c r="H139" s="19">
        <f t="shared" si="9"/>
        <v>0.82002269847901754</v>
      </c>
    </row>
    <row r="140" spans="1:8">
      <c r="A140" t="s">
        <v>65</v>
      </c>
      <c r="B140" t="s">
        <v>87</v>
      </c>
      <c r="C140" t="s">
        <v>40</v>
      </c>
      <c r="D140" t="s">
        <v>43</v>
      </c>
      <c r="E140">
        <v>4.1875433915734251E-5</v>
      </c>
      <c r="F140">
        <f t="shared" si="8"/>
        <v>4.1875433915734249E-2</v>
      </c>
      <c r="G140" s="19">
        <v>6.3565340739013011E-4</v>
      </c>
      <c r="H140" s="19">
        <f t="shared" si="9"/>
        <v>0.6356534073901301</v>
      </c>
    </row>
    <row r="141" spans="1:8">
      <c r="A141" t="s">
        <v>66</v>
      </c>
      <c r="B141" s="21" t="s">
        <v>64</v>
      </c>
      <c r="C141" t="s">
        <v>47</v>
      </c>
      <c r="D141" t="s">
        <v>43</v>
      </c>
      <c r="E141">
        <v>3.7857655796792176E-5</v>
      </c>
      <c r="F141">
        <f t="shared" si="8"/>
        <v>3.7857655796792178E-2</v>
      </c>
      <c r="G141" s="19">
        <v>7.9642857142857147E-5</v>
      </c>
      <c r="H141" s="19">
        <f t="shared" si="9"/>
        <v>7.964285714285714E-2</v>
      </c>
    </row>
    <row r="142" spans="1:8">
      <c r="A142" t="s">
        <v>66</v>
      </c>
      <c r="B142" s="21" t="s">
        <v>64</v>
      </c>
      <c r="C142" t="s">
        <v>47</v>
      </c>
      <c r="D142" t="s">
        <v>43</v>
      </c>
      <c r="E142">
        <v>5.5003948332559035E-5</v>
      </c>
      <c r="F142">
        <f t="shared" si="8"/>
        <v>5.5003948332559033E-2</v>
      </c>
      <c r="G142" s="19">
        <v>1.1571428571428572E-4</v>
      </c>
      <c r="H142" s="19">
        <f t="shared" si="9"/>
        <v>0.11571428571428573</v>
      </c>
    </row>
    <row r="143" spans="1:8">
      <c r="A143" t="s">
        <v>66</v>
      </c>
      <c r="B143" s="21" t="s">
        <v>64</v>
      </c>
      <c r="C143" t="s">
        <v>47</v>
      </c>
      <c r="D143" t="s">
        <v>43</v>
      </c>
      <c r="E143">
        <v>5.3306295606245483E-5</v>
      </c>
      <c r="F143">
        <f t="shared" si="8"/>
        <v>5.3306295606245481E-2</v>
      </c>
      <c r="G143" s="19">
        <v>1.1214285714285715E-4</v>
      </c>
      <c r="H143" s="19">
        <f t="shared" si="9"/>
        <v>0.11214285714285716</v>
      </c>
    </row>
    <row r="144" spans="1:8">
      <c r="A144" t="s">
        <v>66</v>
      </c>
      <c r="B144" s="21" t="s">
        <v>64</v>
      </c>
      <c r="C144" t="s">
        <v>47</v>
      </c>
      <c r="D144" t="s">
        <v>43</v>
      </c>
      <c r="E144">
        <v>3.7801067372581715E-5</v>
      </c>
      <c r="F144">
        <f t="shared" si="8"/>
        <v>3.7801067372581716E-2</v>
      </c>
      <c r="G144" s="19">
        <v>7.9523809523809522E-5</v>
      </c>
      <c r="H144" s="19">
        <f t="shared" si="9"/>
        <v>7.9523809523809524E-2</v>
      </c>
    </row>
    <row r="145" spans="1:8">
      <c r="A145" t="s">
        <v>66</v>
      </c>
      <c r="B145" s="21" t="s">
        <v>64</v>
      </c>
      <c r="C145" t="s">
        <v>47</v>
      </c>
      <c r="D145" t="s">
        <v>43</v>
      </c>
      <c r="E145">
        <v>1.6631337875451749E-4</v>
      </c>
      <c r="F145">
        <f t="shared" si="8"/>
        <v>0.16631337875451749</v>
      </c>
      <c r="G145" s="19">
        <v>3.4988095238095243E-4</v>
      </c>
      <c r="H145" s="19">
        <f t="shared" si="9"/>
        <v>0.3498809523809524</v>
      </c>
    </row>
    <row r="146" spans="1:8">
      <c r="A146" t="s">
        <v>66</v>
      </c>
      <c r="B146" s="21" t="s">
        <v>64</v>
      </c>
      <c r="C146" t="s">
        <v>47</v>
      </c>
      <c r="D146" t="s">
        <v>43</v>
      </c>
      <c r="E146">
        <v>1.5199650742927321E-4</v>
      </c>
      <c r="F146">
        <f t="shared" si="8"/>
        <v>0.1519965074292732</v>
      </c>
      <c r="G146" s="19">
        <v>3.1976190476190478E-4</v>
      </c>
      <c r="H146" s="19">
        <f t="shared" si="9"/>
        <v>0.3197619047619048</v>
      </c>
    </row>
    <row r="147" spans="1:8">
      <c r="A147" s="11" t="s">
        <v>67</v>
      </c>
      <c r="B147" s="11" t="s">
        <v>68</v>
      </c>
      <c r="C147" s="11"/>
      <c r="D147" s="11"/>
      <c r="E147" s="11">
        <f>AVERAGE(E148:E165)</f>
        <v>2.1613634247047517E-4</v>
      </c>
      <c r="F147" s="11">
        <f t="shared" si="8"/>
        <v>0.21613634247047517</v>
      </c>
      <c r="G147" s="11">
        <f xml:space="preserve"> -0.000314 + (5.26*E147)</f>
        <v>8.2287716139469932E-4</v>
      </c>
      <c r="H147" s="11">
        <f t="shared" si="9"/>
        <v>0.82287716139469935</v>
      </c>
    </row>
    <row r="148" spans="1:8">
      <c r="A148" t="s">
        <v>67</v>
      </c>
      <c r="B148" s="21" t="s">
        <v>102</v>
      </c>
      <c r="C148" t="s">
        <v>40</v>
      </c>
      <c r="D148" t="s">
        <v>43</v>
      </c>
      <c r="E148">
        <v>1.6919938838925053E-4</v>
      </c>
      <c r="F148">
        <f t="shared" si="8"/>
        <v>0.16919938838925053</v>
      </c>
      <c r="G148" s="11">
        <f xml:space="preserve"> -0.000314 + (5.26*E148)</f>
        <v>5.7598878292745783E-4</v>
      </c>
      <c r="H148" s="11">
        <f t="shared" si="9"/>
        <v>0.57598878292745781</v>
      </c>
    </row>
    <row r="149" spans="1:8">
      <c r="A149" t="s">
        <v>67</v>
      </c>
      <c r="B149" s="21" t="s">
        <v>103</v>
      </c>
      <c r="C149" t="s">
        <v>40</v>
      </c>
      <c r="D149" t="s">
        <v>43</v>
      </c>
      <c r="E149">
        <v>2.835080052943629E-4</v>
      </c>
      <c r="F149">
        <f t="shared" si="8"/>
        <v>0.28350800529436287</v>
      </c>
      <c r="G149" s="11">
        <f t="shared" ref="G149:G164" si="10" xml:space="preserve"> -0.000314 + (5.26*E149)</f>
        <v>1.1772521078483487E-3</v>
      </c>
      <c r="H149" s="11">
        <f t="shared" si="9"/>
        <v>1.1772521078483487</v>
      </c>
    </row>
    <row r="150" spans="1:8">
      <c r="A150" t="s">
        <v>67</v>
      </c>
      <c r="B150" s="21" t="s">
        <v>104</v>
      </c>
      <c r="C150" t="s">
        <v>40</v>
      </c>
      <c r="D150" t="s">
        <v>43</v>
      </c>
      <c r="E150">
        <v>1.0978154296827624E-4</v>
      </c>
      <c r="F150">
        <f t="shared" si="8"/>
        <v>0.10978154296827625</v>
      </c>
      <c r="G150" s="11">
        <f t="shared" si="10"/>
        <v>2.6345091601313306E-4</v>
      </c>
      <c r="H150" s="11">
        <f t="shared" si="9"/>
        <v>0.26345091601313303</v>
      </c>
    </row>
    <row r="151" spans="1:8">
      <c r="A151" t="s">
        <v>67</v>
      </c>
      <c r="B151" s="21" t="s">
        <v>104</v>
      </c>
      <c r="C151" t="s">
        <v>40</v>
      </c>
      <c r="D151" t="s">
        <v>43</v>
      </c>
      <c r="E151">
        <v>9.563443691566333E-5</v>
      </c>
      <c r="F151">
        <f t="shared" si="8"/>
        <v>9.5634436915663326E-2</v>
      </c>
      <c r="G151" s="11">
        <f t="shared" si="10"/>
        <v>1.8903713817638909E-4</v>
      </c>
      <c r="H151" s="11">
        <f t="shared" si="9"/>
        <v>0.18903713817638909</v>
      </c>
    </row>
    <row r="152" spans="1:8">
      <c r="A152" t="s">
        <v>67</v>
      </c>
      <c r="B152" s="21" t="s">
        <v>105</v>
      </c>
      <c r="C152" t="s">
        <v>40</v>
      </c>
      <c r="D152" t="s">
        <v>43</v>
      </c>
      <c r="E152">
        <v>1.8617591565238604E-4</v>
      </c>
      <c r="F152">
        <f t="shared" si="8"/>
        <v>0.18617591565238603</v>
      </c>
      <c r="G152" s="11">
        <f t="shared" si="10"/>
        <v>6.6528531633155042E-4</v>
      </c>
      <c r="H152" s="11">
        <f t="shared" si="9"/>
        <v>0.66528531633155041</v>
      </c>
    </row>
    <row r="153" spans="1:8">
      <c r="A153" t="s">
        <v>67</v>
      </c>
      <c r="B153" s="21" t="s">
        <v>105</v>
      </c>
      <c r="C153" t="s">
        <v>40</v>
      </c>
      <c r="D153" t="s">
        <v>43</v>
      </c>
      <c r="E153">
        <v>3.6273179918899524E-4</v>
      </c>
      <c r="F153">
        <f t="shared" si="8"/>
        <v>0.36273179918899523</v>
      </c>
      <c r="G153" s="11">
        <f t="shared" si="10"/>
        <v>1.5939692637341148E-3</v>
      </c>
      <c r="H153" s="11">
        <f t="shared" si="9"/>
        <v>1.5939692637341147</v>
      </c>
    </row>
    <row r="154" spans="1:8">
      <c r="A154" t="s">
        <v>67</v>
      </c>
      <c r="B154" s="22" t="s">
        <v>106</v>
      </c>
      <c r="C154" t="s">
        <v>40</v>
      </c>
      <c r="D154" t="s">
        <v>43</v>
      </c>
      <c r="E154">
        <v>3.785765579679218E-4</v>
      </c>
      <c r="F154">
        <f t="shared" si="8"/>
        <v>0.37857655796792178</v>
      </c>
      <c r="G154" s="11">
        <f t="shared" si="10"/>
        <v>1.6773126949112685E-3</v>
      </c>
      <c r="H154" s="11">
        <f t="shared" si="9"/>
        <v>1.6773126949112684</v>
      </c>
    </row>
    <row r="155" spans="1:8">
      <c r="A155" t="s">
        <v>67</v>
      </c>
      <c r="B155" s="22" t="s">
        <v>106</v>
      </c>
      <c r="C155" t="s">
        <v>40</v>
      </c>
      <c r="D155" t="s">
        <v>43</v>
      </c>
      <c r="E155">
        <v>2.523843719786145E-4</v>
      </c>
      <c r="F155">
        <f t="shared" si="8"/>
        <v>0.25238437197861452</v>
      </c>
      <c r="G155" s="11">
        <f t="shared" si="10"/>
        <v>1.0135417966075121E-3</v>
      </c>
      <c r="H155" s="11">
        <f t="shared" si="9"/>
        <v>1.0135417966075122</v>
      </c>
    </row>
    <row r="156" spans="1:8">
      <c r="A156" t="s">
        <v>67</v>
      </c>
      <c r="B156" s="21" t="s">
        <v>107</v>
      </c>
      <c r="C156" t="s">
        <v>40</v>
      </c>
      <c r="D156" t="s">
        <v>43</v>
      </c>
      <c r="E156">
        <v>3.3443758708376944E-4</v>
      </c>
      <c r="F156">
        <f t="shared" si="8"/>
        <v>0.33443758708376942</v>
      </c>
      <c r="G156" s="11">
        <f t="shared" si="10"/>
        <v>1.4451417080606271E-3</v>
      </c>
      <c r="H156" s="11">
        <f t="shared" si="9"/>
        <v>1.445141708060627</v>
      </c>
    </row>
    <row r="157" spans="1:8">
      <c r="A157" t="s">
        <v>67</v>
      </c>
      <c r="B157" s="21" t="s">
        <v>107</v>
      </c>
      <c r="C157" t="s">
        <v>40</v>
      </c>
      <c r="D157" t="s">
        <v>43</v>
      </c>
      <c r="E157">
        <v>2.359737289575835E-4</v>
      </c>
      <c r="F157">
        <f t="shared" si="8"/>
        <v>0.23597372895758351</v>
      </c>
      <c r="G157" s="11">
        <f t="shared" si="10"/>
        <v>9.2722181431688908E-4</v>
      </c>
      <c r="H157" s="11">
        <f t="shared" si="9"/>
        <v>0.9272218143168891</v>
      </c>
    </row>
    <row r="158" spans="1:8">
      <c r="A158" t="s">
        <v>67</v>
      </c>
      <c r="B158" s="21" t="s">
        <v>107</v>
      </c>
      <c r="C158" t="s">
        <v>40</v>
      </c>
      <c r="D158" t="s">
        <v>43</v>
      </c>
      <c r="E158">
        <v>2.9086450044172164E-4</v>
      </c>
      <c r="F158">
        <f t="shared" si="8"/>
        <v>0.29086450044172163</v>
      </c>
      <c r="G158" s="11">
        <f t="shared" si="10"/>
        <v>1.2159472723234557E-3</v>
      </c>
      <c r="H158" s="11">
        <f t="shared" si="9"/>
        <v>1.2159472723234557</v>
      </c>
    </row>
    <row r="159" spans="1:8">
      <c r="A159" t="s">
        <v>67</v>
      </c>
      <c r="B159" s="21" t="s">
        <v>107</v>
      </c>
      <c r="C159" t="s">
        <v>40</v>
      </c>
      <c r="D159" t="s">
        <v>43</v>
      </c>
      <c r="E159">
        <v>2.1616778048392542E-4</v>
      </c>
      <c r="F159">
        <f t="shared" si="8"/>
        <v>0.21616778048392543</v>
      </c>
      <c r="G159" s="11">
        <f t="shared" si="10"/>
        <v>8.2304252534544766E-4</v>
      </c>
      <c r="H159" s="11">
        <f t="shared" si="9"/>
        <v>0.82304252534544764</v>
      </c>
    </row>
    <row r="160" spans="1:8">
      <c r="A160" t="s">
        <v>67</v>
      </c>
      <c r="B160" s="21" t="s">
        <v>107</v>
      </c>
      <c r="C160" t="s">
        <v>40</v>
      </c>
      <c r="D160" t="s">
        <v>43</v>
      </c>
      <c r="E160">
        <v>7.9789678136736874E-5</v>
      </c>
      <c r="F160">
        <f t="shared" si="8"/>
        <v>7.9789678136736875E-2</v>
      </c>
      <c r="G160" s="11">
        <f t="shared" si="10"/>
        <v>1.0569370699923592E-4</v>
      </c>
      <c r="H160" s="11">
        <f t="shared" si="9"/>
        <v>0.10569370699923593</v>
      </c>
    </row>
    <row r="161" spans="1:8">
      <c r="A161" t="s">
        <v>67</v>
      </c>
      <c r="B161" s="21" t="s">
        <v>108</v>
      </c>
      <c r="C161" t="s">
        <v>40</v>
      </c>
      <c r="D161" t="s">
        <v>43</v>
      </c>
      <c r="E161">
        <v>4.0517311734683401E-4</v>
      </c>
      <c r="F161">
        <f t="shared" si="8"/>
        <v>0.40517311734683403</v>
      </c>
      <c r="G161" s="11">
        <f t="shared" si="10"/>
        <v>1.817210597244347E-3</v>
      </c>
      <c r="H161" s="11">
        <f t="shared" si="9"/>
        <v>1.8172105972443469</v>
      </c>
    </row>
    <row r="162" spans="1:8">
      <c r="A162" t="s">
        <v>67</v>
      </c>
      <c r="B162" s="21" t="s">
        <v>109</v>
      </c>
      <c r="C162" t="s">
        <v>40</v>
      </c>
      <c r="D162" t="s">
        <v>43</v>
      </c>
      <c r="E162">
        <v>1.6693585142083244E-4</v>
      </c>
      <c r="F162">
        <f t="shared" si="8"/>
        <v>0.16693585142083245</v>
      </c>
      <c r="G162" s="11">
        <f t="shared" si="10"/>
        <v>5.6408257847357854E-4</v>
      </c>
      <c r="H162" s="11">
        <f t="shared" si="9"/>
        <v>0.56408257847357857</v>
      </c>
    </row>
    <row r="163" spans="1:8">
      <c r="A163" t="s">
        <v>67</v>
      </c>
      <c r="B163" s="21" t="s">
        <v>109</v>
      </c>
      <c r="C163" t="s">
        <v>40</v>
      </c>
      <c r="D163" t="s">
        <v>43</v>
      </c>
      <c r="E163">
        <v>1.1317684842090336E-4</v>
      </c>
      <c r="F163">
        <f t="shared" si="8"/>
        <v>0.11317684842090336</v>
      </c>
      <c r="G163" s="11">
        <f t="shared" si="10"/>
        <v>2.8131022269395166E-4</v>
      </c>
      <c r="H163" s="11">
        <f t="shared" si="9"/>
        <v>0.28131022269395167</v>
      </c>
    </row>
    <row r="164" spans="1:8">
      <c r="A164" t="s">
        <v>67</v>
      </c>
      <c r="B164" s="22" t="s">
        <v>110</v>
      </c>
      <c r="C164" t="s">
        <v>40</v>
      </c>
      <c r="D164" t="s">
        <v>43</v>
      </c>
      <c r="E164">
        <v>1.3298279689456143E-4</v>
      </c>
      <c r="F164">
        <f t="shared" si="8"/>
        <v>0.13298279689456144</v>
      </c>
      <c r="G164" s="11">
        <f t="shared" si="10"/>
        <v>3.8548951166539309E-4</v>
      </c>
      <c r="H164" s="11">
        <f>G164*1000</f>
        <v>0.38548951166539308</v>
      </c>
    </row>
    <row r="165" spans="1:8">
      <c r="A165" t="s">
        <v>67</v>
      </c>
      <c r="B165" s="22" t="s">
        <v>110</v>
      </c>
      <c r="C165" t="s">
        <v>40</v>
      </c>
      <c r="D165" t="s">
        <v>43</v>
      </c>
      <c r="E165">
        <v>7.696025692621428E-5</v>
      </c>
      <c r="F165">
        <f t="shared" si="8"/>
        <v>7.6960256926214277E-2</v>
      </c>
      <c r="G165" s="11">
        <f xml:space="preserve"> -0.000314 + (5.26*E165)</f>
        <v>9.0810951431887085E-5</v>
      </c>
      <c r="H165" s="11">
        <f t="shared" si="9"/>
        <v>9.0810951431887083E-2</v>
      </c>
    </row>
    <row r="167" spans="1:8">
      <c r="G167" s="17"/>
    </row>
  </sheetData>
  <mergeCells count="2">
    <mergeCell ref="A1:F1"/>
    <mergeCell ref="A2:F2"/>
  </mergeCells>
  <phoneticPr fontId="6"/>
  <pageMargins left="0.7" right="0.7" top="0.75" bottom="0.75" header="0.3" footer="0.3"/>
  <ignoredErrors>
    <ignoredError sqref="G147:G16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5"/>
  <sheetViews>
    <sheetView workbookViewId="0">
      <selection activeCell="H1" sqref="H1"/>
    </sheetView>
  </sheetViews>
  <sheetFormatPr defaultColWidth="8.77734375" defaultRowHeight="14.4"/>
  <cols>
    <col min="1" max="1" width="13.77734375" bestFit="1" customWidth="1"/>
    <col min="2" max="2" width="14.77734375" bestFit="1" customWidth="1"/>
    <col min="3" max="3" width="8.109375" bestFit="1" customWidth="1"/>
    <col min="5" max="5" width="17.109375" customWidth="1"/>
    <col min="7" max="7" width="24.6640625" customWidth="1"/>
    <col min="8" max="8" width="20.109375" customWidth="1"/>
    <col min="9" max="9" width="19.44140625" style="1" customWidth="1"/>
  </cols>
  <sheetData>
    <row r="1" spans="1:9" ht="53.55" customHeight="1">
      <c r="A1" s="82" t="s">
        <v>360</v>
      </c>
      <c r="B1" s="82"/>
      <c r="C1" s="82"/>
      <c r="D1" s="82"/>
      <c r="E1" s="82"/>
      <c r="F1" s="82"/>
      <c r="G1" s="82"/>
    </row>
    <row r="2" spans="1:9" ht="34.799999999999997" customHeight="1">
      <c r="A2" s="83" t="s">
        <v>357</v>
      </c>
      <c r="B2" s="83"/>
      <c r="C2" s="83"/>
      <c r="D2" s="83"/>
      <c r="E2" s="83"/>
      <c r="F2" s="83"/>
      <c r="G2" s="83"/>
    </row>
    <row r="3" spans="1:9" ht="24.45" customHeight="1">
      <c r="A3" s="7" t="s">
        <v>32</v>
      </c>
      <c r="B3" s="7" t="s">
        <v>33</v>
      </c>
      <c r="C3" s="7" t="s">
        <v>34</v>
      </c>
      <c r="D3" s="7" t="s">
        <v>35</v>
      </c>
      <c r="E3" s="8" t="s">
        <v>69</v>
      </c>
      <c r="F3" s="65" t="s">
        <v>8</v>
      </c>
      <c r="G3" s="16"/>
      <c r="H3" s="16"/>
      <c r="I3" s="16"/>
    </row>
    <row r="4" spans="1:9">
      <c r="A4" t="s">
        <v>38</v>
      </c>
      <c r="B4" t="s">
        <v>70</v>
      </c>
      <c r="C4" t="s">
        <v>71</v>
      </c>
      <c r="D4" t="s">
        <v>55</v>
      </c>
      <c r="E4" t="s">
        <v>72</v>
      </c>
      <c r="F4" s="17">
        <v>2.02</v>
      </c>
    </row>
    <row r="5" spans="1:9">
      <c r="A5" t="s">
        <v>38</v>
      </c>
      <c r="B5" t="s">
        <v>70</v>
      </c>
      <c r="C5" t="s">
        <v>71</v>
      </c>
      <c r="D5" t="s">
        <v>55</v>
      </c>
      <c r="E5" t="s">
        <v>72</v>
      </c>
      <c r="F5" s="17">
        <v>1.53</v>
      </c>
    </row>
    <row r="6" spans="1:9">
      <c r="A6" t="s">
        <v>38</v>
      </c>
      <c r="B6" t="s">
        <v>70</v>
      </c>
      <c r="C6" t="s">
        <v>71</v>
      </c>
      <c r="D6" t="s">
        <v>55</v>
      </c>
      <c r="E6" t="s">
        <v>72</v>
      </c>
      <c r="F6" s="17">
        <v>1.73</v>
      </c>
    </row>
    <row r="7" spans="1:9">
      <c r="A7" t="s">
        <v>38</v>
      </c>
      <c r="B7" t="s">
        <v>70</v>
      </c>
      <c r="C7" t="s">
        <v>71</v>
      </c>
      <c r="D7" t="s">
        <v>55</v>
      </c>
      <c r="E7" t="s">
        <v>72</v>
      </c>
      <c r="F7" s="17">
        <v>1.82</v>
      </c>
    </row>
    <row r="8" spans="1:9">
      <c r="A8" t="s">
        <v>38</v>
      </c>
      <c r="B8" t="s">
        <v>70</v>
      </c>
      <c r="C8" t="s">
        <v>71</v>
      </c>
      <c r="D8" t="s">
        <v>55</v>
      </c>
      <c r="E8" t="s">
        <v>72</v>
      </c>
      <c r="F8" s="17">
        <v>1.77</v>
      </c>
    </row>
    <row r="9" spans="1:9">
      <c r="A9" t="s">
        <v>38</v>
      </c>
      <c r="B9" t="s">
        <v>42</v>
      </c>
      <c r="C9" t="s">
        <v>71</v>
      </c>
      <c r="D9" t="s">
        <v>55</v>
      </c>
      <c r="E9" t="s">
        <v>72</v>
      </c>
      <c r="F9" s="17">
        <v>1.44</v>
      </c>
    </row>
    <row r="10" spans="1:9">
      <c r="A10" t="s">
        <v>38</v>
      </c>
      <c r="B10" t="s">
        <v>42</v>
      </c>
      <c r="C10" t="s">
        <v>71</v>
      </c>
      <c r="D10" t="s">
        <v>55</v>
      </c>
      <c r="E10" t="s">
        <v>72</v>
      </c>
      <c r="F10" s="17">
        <v>2.0099999999999998</v>
      </c>
    </row>
    <row r="11" spans="1:9">
      <c r="A11" t="s">
        <v>38</v>
      </c>
      <c r="B11" t="s">
        <v>42</v>
      </c>
      <c r="C11" t="s">
        <v>71</v>
      </c>
      <c r="D11" t="s">
        <v>55</v>
      </c>
      <c r="E11" t="s">
        <v>72</v>
      </c>
      <c r="F11" s="17">
        <v>1.73</v>
      </c>
    </row>
    <row r="12" spans="1:9">
      <c r="A12" t="s">
        <v>38</v>
      </c>
      <c r="B12" t="s">
        <v>42</v>
      </c>
      <c r="C12" t="s">
        <v>71</v>
      </c>
      <c r="D12" t="s">
        <v>55</v>
      </c>
      <c r="E12" t="s">
        <v>72</v>
      </c>
      <c r="F12" s="17">
        <v>1.88</v>
      </c>
    </row>
    <row r="13" spans="1:9">
      <c r="A13" t="s">
        <v>44</v>
      </c>
      <c r="B13" t="s">
        <v>70</v>
      </c>
      <c r="C13" t="s">
        <v>71</v>
      </c>
      <c r="D13" t="s">
        <v>55</v>
      </c>
      <c r="E13" t="s">
        <v>72</v>
      </c>
      <c r="F13" s="17">
        <v>1.8</v>
      </c>
    </row>
    <row r="14" spans="1:9">
      <c r="A14" t="s">
        <v>44</v>
      </c>
      <c r="B14" t="s">
        <v>70</v>
      </c>
      <c r="C14" t="s">
        <v>71</v>
      </c>
      <c r="D14" t="s">
        <v>55</v>
      </c>
      <c r="E14" t="s">
        <v>72</v>
      </c>
      <c r="F14" s="17">
        <v>2.76</v>
      </c>
    </row>
    <row r="15" spans="1:9">
      <c r="A15" t="s">
        <v>44</v>
      </c>
      <c r="B15" t="s">
        <v>70</v>
      </c>
      <c r="C15" t="s">
        <v>71</v>
      </c>
      <c r="D15" t="s">
        <v>55</v>
      </c>
      <c r="E15" t="s">
        <v>72</v>
      </c>
      <c r="F15" s="17">
        <v>3.27</v>
      </c>
    </row>
    <row r="16" spans="1:9">
      <c r="A16" t="s">
        <v>44</v>
      </c>
      <c r="B16" t="s">
        <v>42</v>
      </c>
      <c r="C16" t="s">
        <v>71</v>
      </c>
      <c r="D16" t="s">
        <v>55</v>
      </c>
      <c r="E16" t="s">
        <v>72</v>
      </c>
      <c r="F16" s="17">
        <v>2.66</v>
      </c>
    </row>
    <row r="17" spans="1:6">
      <c r="A17" t="s">
        <v>44</v>
      </c>
      <c r="B17" t="s">
        <v>42</v>
      </c>
      <c r="C17" t="s">
        <v>71</v>
      </c>
      <c r="D17" t="s">
        <v>55</v>
      </c>
      <c r="E17" t="s">
        <v>72</v>
      </c>
      <c r="F17" s="17">
        <v>3.88</v>
      </c>
    </row>
    <row r="18" spans="1:6">
      <c r="A18" t="s">
        <v>44</v>
      </c>
      <c r="B18" t="s">
        <v>42</v>
      </c>
      <c r="C18" t="s">
        <v>71</v>
      </c>
      <c r="D18" t="s">
        <v>55</v>
      </c>
      <c r="E18" t="s">
        <v>72</v>
      </c>
      <c r="F18" s="17">
        <v>2.6</v>
      </c>
    </row>
    <row r="19" spans="1:6">
      <c r="A19" t="s">
        <v>73</v>
      </c>
      <c r="B19" t="s">
        <v>45</v>
      </c>
      <c r="C19" t="s">
        <v>71</v>
      </c>
      <c r="D19" t="s">
        <v>55</v>
      </c>
      <c r="E19" t="s">
        <v>72</v>
      </c>
      <c r="F19" s="17">
        <v>2.86</v>
      </c>
    </row>
    <row r="20" spans="1:6">
      <c r="A20" t="s">
        <v>73</v>
      </c>
      <c r="B20" t="s">
        <v>74</v>
      </c>
      <c r="C20" t="s">
        <v>71</v>
      </c>
      <c r="D20" t="s">
        <v>55</v>
      </c>
      <c r="E20" t="s">
        <v>72</v>
      </c>
      <c r="F20" s="17">
        <v>3.25</v>
      </c>
    </row>
    <row r="21" spans="1:6">
      <c r="A21" t="s">
        <v>73</v>
      </c>
      <c r="B21" t="s">
        <v>74</v>
      </c>
      <c r="C21" t="s">
        <v>71</v>
      </c>
      <c r="D21" t="s">
        <v>55</v>
      </c>
      <c r="E21" t="s">
        <v>72</v>
      </c>
      <c r="F21" s="17">
        <v>3.11</v>
      </c>
    </row>
    <row r="22" spans="1:6">
      <c r="A22" t="s">
        <v>73</v>
      </c>
      <c r="B22" t="s">
        <v>45</v>
      </c>
      <c r="C22" t="s">
        <v>71</v>
      </c>
      <c r="D22" t="s">
        <v>55</v>
      </c>
      <c r="E22" t="s">
        <v>72</v>
      </c>
      <c r="F22" s="17">
        <v>2.84</v>
      </c>
    </row>
    <row r="23" spans="1:6">
      <c r="A23" t="s">
        <v>73</v>
      </c>
      <c r="B23" t="s">
        <v>74</v>
      </c>
      <c r="C23" t="s">
        <v>71</v>
      </c>
      <c r="D23" t="s">
        <v>55</v>
      </c>
      <c r="E23" t="s">
        <v>72</v>
      </c>
      <c r="F23" s="17">
        <v>3.26</v>
      </c>
    </row>
    <row r="24" spans="1:6">
      <c r="A24" t="s">
        <v>73</v>
      </c>
      <c r="B24" t="s">
        <v>74</v>
      </c>
      <c r="C24" t="s">
        <v>71</v>
      </c>
      <c r="D24" t="s">
        <v>55</v>
      </c>
      <c r="E24" t="s">
        <v>72</v>
      </c>
      <c r="F24" s="17">
        <v>3.57</v>
      </c>
    </row>
    <row r="25" spans="1:6">
      <c r="A25" t="s">
        <v>73</v>
      </c>
      <c r="B25" t="s">
        <v>42</v>
      </c>
      <c r="C25" t="s">
        <v>71</v>
      </c>
      <c r="D25" t="s">
        <v>55</v>
      </c>
      <c r="E25" t="s">
        <v>72</v>
      </c>
      <c r="F25" s="17">
        <v>4.79</v>
      </c>
    </row>
    <row r="26" spans="1:6">
      <c r="A26" t="s">
        <v>73</v>
      </c>
      <c r="B26" t="s">
        <v>42</v>
      </c>
      <c r="C26" t="s">
        <v>71</v>
      </c>
      <c r="D26" t="s">
        <v>55</v>
      </c>
      <c r="E26" t="s">
        <v>72</v>
      </c>
      <c r="F26" s="17">
        <v>4.3899999999999997</v>
      </c>
    </row>
    <row r="27" spans="1:6">
      <c r="A27" t="s">
        <v>73</v>
      </c>
      <c r="B27" t="s">
        <v>74</v>
      </c>
      <c r="C27" t="s">
        <v>71</v>
      </c>
      <c r="D27" t="s">
        <v>55</v>
      </c>
      <c r="E27" t="s">
        <v>72</v>
      </c>
      <c r="F27" s="17">
        <v>2.68</v>
      </c>
    </row>
    <row r="28" spans="1:6">
      <c r="A28" t="s">
        <v>73</v>
      </c>
      <c r="B28" t="s">
        <v>74</v>
      </c>
      <c r="C28" t="s">
        <v>71</v>
      </c>
      <c r="D28" t="s">
        <v>55</v>
      </c>
      <c r="E28" t="s">
        <v>72</v>
      </c>
      <c r="F28" s="17">
        <v>2.85</v>
      </c>
    </row>
    <row r="29" spans="1:6">
      <c r="A29" t="s">
        <v>73</v>
      </c>
      <c r="B29" t="s">
        <v>74</v>
      </c>
      <c r="C29" t="s">
        <v>71</v>
      </c>
      <c r="D29" t="s">
        <v>55</v>
      </c>
      <c r="E29" t="s">
        <v>72</v>
      </c>
      <c r="F29" s="17">
        <v>2.56</v>
      </c>
    </row>
    <row r="30" spans="1:6">
      <c r="A30" t="s">
        <v>73</v>
      </c>
      <c r="B30" t="s">
        <v>45</v>
      </c>
      <c r="C30" t="s">
        <v>71</v>
      </c>
      <c r="D30" t="s">
        <v>55</v>
      </c>
      <c r="E30" t="s">
        <v>72</v>
      </c>
      <c r="F30" s="17">
        <v>2.23</v>
      </c>
    </row>
    <row r="31" spans="1:6">
      <c r="A31" t="s">
        <v>73</v>
      </c>
      <c r="B31" t="s">
        <v>45</v>
      </c>
      <c r="C31" t="s">
        <v>71</v>
      </c>
      <c r="D31" t="s">
        <v>55</v>
      </c>
      <c r="E31" t="s">
        <v>72</v>
      </c>
      <c r="F31" s="17">
        <v>2.38</v>
      </c>
    </row>
    <row r="32" spans="1:6">
      <c r="A32" t="s">
        <v>73</v>
      </c>
      <c r="B32" t="s">
        <v>45</v>
      </c>
      <c r="C32" t="s">
        <v>71</v>
      </c>
      <c r="D32" t="s">
        <v>55</v>
      </c>
      <c r="E32" t="s">
        <v>72</v>
      </c>
      <c r="F32" s="17">
        <v>2.02</v>
      </c>
    </row>
    <row r="33" spans="1:6">
      <c r="A33" t="s">
        <v>73</v>
      </c>
      <c r="B33" t="s">
        <v>42</v>
      </c>
      <c r="C33" t="s">
        <v>71</v>
      </c>
      <c r="D33" t="s">
        <v>55</v>
      </c>
      <c r="E33" t="s">
        <v>72</v>
      </c>
      <c r="F33" s="17">
        <v>3.8</v>
      </c>
    </row>
    <row r="34" spans="1:6">
      <c r="A34" t="s">
        <v>73</v>
      </c>
      <c r="B34" t="s">
        <v>42</v>
      </c>
      <c r="C34" t="s">
        <v>71</v>
      </c>
      <c r="D34" t="s">
        <v>55</v>
      </c>
      <c r="E34" t="s">
        <v>72</v>
      </c>
      <c r="F34" s="17">
        <v>3.54</v>
      </c>
    </row>
    <row r="35" spans="1:6">
      <c r="A35" t="s">
        <v>73</v>
      </c>
      <c r="B35" t="s">
        <v>42</v>
      </c>
      <c r="C35" t="s">
        <v>71</v>
      </c>
      <c r="D35" t="s">
        <v>55</v>
      </c>
      <c r="E35" t="s">
        <v>72</v>
      </c>
      <c r="F35" s="17">
        <v>3.64</v>
      </c>
    </row>
    <row r="36" spans="1:6">
      <c r="A36" t="s">
        <v>75</v>
      </c>
      <c r="B36" t="s">
        <v>42</v>
      </c>
      <c r="C36" t="s">
        <v>71</v>
      </c>
      <c r="D36" t="s">
        <v>55</v>
      </c>
      <c r="E36" t="s">
        <v>72</v>
      </c>
      <c r="F36" s="17">
        <v>2.96</v>
      </c>
    </row>
    <row r="37" spans="1:6">
      <c r="A37" t="s">
        <v>75</v>
      </c>
      <c r="B37" t="s">
        <v>42</v>
      </c>
      <c r="C37" t="s">
        <v>71</v>
      </c>
      <c r="D37" t="s">
        <v>55</v>
      </c>
      <c r="E37" t="s">
        <v>72</v>
      </c>
      <c r="F37" s="17">
        <v>2.6</v>
      </c>
    </row>
    <row r="38" spans="1:6">
      <c r="A38" t="s">
        <v>75</v>
      </c>
      <c r="B38" t="s">
        <v>70</v>
      </c>
      <c r="C38" t="s">
        <v>71</v>
      </c>
      <c r="D38" t="s">
        <v>55</v>
      </c>
      <c r="E38" t="s">
        <v>72</v>
      </c>
      <c r="F38" s="17">
        <v>1.64</v>
      </c>
    </row>
    <row r="39" spans="1:6">
      <c r="A39" t="s">
        <v>75</v>
      </c>
      <c r="B39" t="s">
        <v>70</v>
      </c>
      <c r="C39" t="s">
        <v>71</v>
      </c>
      <c r="D39" t="s">
        <v>55</v>
      </c>
      <c r="E39" t="s">
        <v>72</v>
      </c>
      <c r="F39" s="17">
        <v>1.93</v>
      </c>
    </row>
    <row r="40" spans="1:6">
      <c r="A40" t="s">
        <v>75</v>
      </c>
      <c r="B40" t="s">
        <v>70</v>
      </c>
      <c r="C40" t="s">
        <v>71</v>
      </c>
      <c r="D40" t="s">
        <v>55</v>
      </c>
      <c r="E40" t="s">
        <v>72</v>
      </c>
      <c r="F40" s="17">
        <v>1.98</v>
      </c>
    </row>
    <row r="41" spans="1:6">
      <c r="A41" t="s">
        <v>75</v>
      </c>
      <c r="B41" t="s">
        <v>42</v>
      </c>
      <c r="C41" t="s">
        <v>71</v>
      </c>
      <c r="D41" t="s">
        <v>55</v>
      </c>
      <c r="E41" t="s">
        <v>72</v>
      </c>
      <c r="F41" s="17">
        <v>2.98</v>
      </c>
    </row>
    <row r="42" spans="1:6">
      <c r="A42" t="s">
        <v>46</v>
      </c>
      <c r="B42" t="s">
        <v>42</v>
      </c>
      <c r="C42" t="s">
        <v>71</v>
      </c>
      <c r="D42" t="s">
        <v>55</v>
      </c>
      <c r="E42" t="s">
        <v>72</v>
      </c>
      <c r="F42" s="17">
        <v>0.67</v>
      </c>
    </row>
    <row r="43" spans="1:6">
      <c r="A43" t="s">
        <v>46</v>
      </c>
      <c r="B43" t="s">
        <v>42</v>
      </c>
      <c r="C43" t="s">
        <v>71</v>
      </c>
      <c r="D43" t="s">
        <v>55</v>
      </c>
      <c r="E43" t="s">
        <v>72</v>
      </c>
      <c r="F43" s="17">
        <v>0.76</v>
      </c>
    </row>
    <row r="44" spans="1:6">
      <c r="A44" t="s">
        <v>46</v>
      </c>
      <c r="B44" t="s">
        <v>70</v>
      </c>
      <c r="C44" t="s">
        <v>71</v>
      </c>
      <c r="D44" t="s">
        <v>55</v>
      </c>
      <c r="E44" t="s">
        <v>72</v>
      </c>
      <c r="F44" s="17">
        <v>0.02</v>
      </c>
    </row>
    <row r="45" spans="1:6">
      <c r="A45" t="s">
        <v>46</v>
      </c>
      <c r="B45" t="s">
        <v>70</v>
      </c>
      <c r="C45" t="s">
        <v>71</v>
      </c>
      <c r="D45" t="s">
        <v>55</v>
      </c>
      <c r="E45" t="s">
        <v>72</v>
      </c>
      <c r="F45" s="17">
        <v>0.02</v>
      </c>
    </row>
    <row r="46" spans="1:6">
      <c r="A46" t="s">
        <v>46</v>
      </c>
      <c r="B46" t="s">
        <v>42</v>
      </c>
      <c r="C46" t="s">
        <v>71</v>
      </c>
      <c r="D46" t="s">
        <v>55</v>
      </c>
      <c r="E46" t="s">
        <v>72</v>
      </c>
      <c r="F46" s="17">
        <v>0.59</v>
      </c>
    </row>
    <row r="47" spans="1:6">
      <c r="A47" t="s">
        <v>46</v>
      </c>
      <c r="B47" t="s">
        <v>70</v>
      </c>
      <c r="C47" t="s">
        <v>71</v>
      </c>
      <c r="D47" t="s">
        <v>55</v>
      </c>
      <c r="E47" t="s">
        <v>72</v>
      </c>
      <c r="F47" s="17">
        <v>0.02</v>
      </c>
    </row>
    <row r="48" spans="1:6">
      <c r="A48" t="s">
        <v>49</v>
      </c>
      <c r="B48" t="s">
        <v>70</v>
      </c>
      <c r="C48" t="s">
        <v>71</v>
      </c>
      <c r="D48" t="s">
        <v>55</v>
      </c>
      <c r="E48" t="s">
        <v>72</v>
      </c>
      <c r="F48" s="17">
        <v>0.03</v>
      </c>
    </row>
    <row r="49" spans="1:6">
      <c r="A49" t="s">
        <v>49</v>
      </c>
      <c r="B49" t="s">
        <v>70</v>
      </c>
      <c r="C49" t="s">
        <v>71</v>
      </c>
      <c r="D49" t="s">
        <v>55</v>
      </c>
      <c r="E49" t="s">
        <v>72</v>
      </c>
      <c r="F49" s="17">
        <v>0.03</v>
      </c>
    </row>
    <row r="50" spans="1:6">
      <c r="A50" t="s">
        <v>49</v>
      </c>
      <c r="B50" t="s">
        <v>70</v>
      </c>
      <c r="C50" t="s">
        <v>71</v>
      </c>
      <c r="D50" t="s">
        <v>55</v>
      </c>
      <c r="E50" t="s">
        <v>72</v>
      </c>
      <c r="F50" s="17">
        <v>0.03</v>
      </c>
    </row>
    <row r="51" spans="1:6">
      <c r="A51" t="s">
        <v>49</v>
      </c>
      <c r="B51" t="s">
        <v>42</v>
      </c>
      <c r="C51" t="s">
        <v>71</v>
      </c>
      <c r="D51" t="s">
        <v>55</v>
      </c>
      <c r="E51" t="s">
        <v>72</v>
      </c>
      <c r="F51" s="17">
        <v>0.18</v>
      </c>
    </row>
    <row r="52" spans="1:6">
      <c r="A52" t="s">
        <v>49</v>
      </c>
      <c r="B52" t="s">
        <v>42</v>
      </c>
      <c r="C52" t="s">
        <v>71</v>
      </c>
      <c r="D52" t="s">
        <v>55</v>
      </c>
      <c r="E52" t="s">
        <v>72</v>
      </c>
      <c r="F52" s="17">
        <v>0.22</v>
      </c>
    </row>
    <row r="53" spans="1:6">
      <c r="A53" t="s">
        <v>49</v>
      </c>
      <c r="B53" t="s">
        <v>42</v>
      </c>
      <c r="C53" t="s">
        <v>71</v>
      </c>
      <c r="D53" t="s">
        <v>55</v>
      </c>
      <c r="E53" t="s">
        <v>72</v>
      </c>
      <c r="F53" s="17">
        <v>0.23</v>
      </c>
    </row>
    <row r="54" spans="1:6">
      <c r="A54" t="s">
        <v>76</v>
      </c>
      <c r="B54" t="s">
        <v>77</v>
      </c>
      <c r="C54" t="s">
        <v>71</v>
      </c>
      <c r="D54" t="s">
        <v>55</v>
      </c>
      <c r="E54" t="s">
        <v>72</v>
      </c>
      <c r="F54" s="17">
        <v>0.21</v>
      </c>
    </row>
    <row r="55" spans="1:6">
      <c r="A55" t="s">
        <v>76</v>
      </c>
      <c r="B55" t="s">
        <v>77</v>
      </c>
      <c r="C55" t="s">
        <v>71</v>
      </c>
      <c r="D55" t="s">
        <v>55</v>
      </c>
      <c r="E55" t="s">
        <v>72</v>
      </c>
      <c r="F55" s="17">
        <v>0.18</v>
      </c>
    </row>
    <row r="56" spans="1:6">
      <c r="A56" t="s">
        <v>76</v>
      </c>
      <c r="B56" t="s">
        <v>77</v>
      </c>
      <c r="C56" t="s">
        <v>71</v>
      </c>
      <c r="D56" t="s">
        <v>55</v>
      </c>
      <c r="E56" t="s">
        <v>72</v>
      </c>
      <c r="F56" s="17">
        <v>0.3</v>
      </c>
    </row>
    <row r="57" spans="1:6">
      <c r="A57" t="s">
        <v>76</v>
      </c>
      <c r="B57" t="s">
        <v>77</v>
      </c>
      <c r="C57" t="s">
        <v>71</v>
      </c>
      <c r="D57" t="s">
        <v>55</v>
      </c>
      <c r="E57" t="s">
        <v>72</v>
      </c>
      <c r="F57" s="17">
        <v>0.15</v>
      </c>
    </row>
    <row r="58" spans="1:6">
      <c r="A58" t="s">
        <v>76</v>
      </c>
      <c r="B58" t="s">
        <v>78</v>
      </c>
      <c r="C58" t="s">
        <v>71</v>
      </c>
      <c r="D58" t="s">
        <v>55</v>
      </c>
      <c r="E58" t="s">
        <v>72</v>
      </c>
      <c r="F58" s="17">
        <v>0.17</v>
      </c>
    </row>
    <row r="59" spans="1:6">
      <c r="A59" t="s">
        <v>76</v>
      </c>
      <c r="B59" t="s">
        <v>78</v>
      </c>
      <c r="C59" t="s">
        <v>71</v>
      </c>
      <c r="D59" t="s">
        <v>55</v>
      </c>
      <c r="E59" t="s">
        <v>72</v>
      </c>
      <c r="F59" s="17">
        <v>0.15</v>
      </c>
    </row>
    <row r="60" spans="1:6">
      <c r="A60" t="s">
        <v>76</v>
      </c>
      <c r="B60" t="s">
        <v>78</v>
      </c>
      <c r="C60" t="s">
        <v>71</v>
      </c>
      <c r="D60" t="s">
        <v>55</v>
      </c>
      <c r="E60" t="s">
        <v>72</v>
      </c>
      <c r="F60" s="17">
        <v>0.1</v>
      </c>
    </row>
    <row r="61" spans="1:6">
      <c r="A61" t="s">
        <v>76</v>
      </c>
      <c r="B61" t="s">
        <v>78</v>
      </c>
      <c r="C61" t="s">
        <v>71</v>
      </c>
      <c r="D61" t="s">
        <v>55</v>
      </c>
      <c r="E61" t="s">
        <v>72</v>
      </c>
      <c r="F61" s="17">
        <v>0.17</v>
      </c>
    </row>
    <row r="62" spans="1:6">
      <c r="A62" t="s">
        <v>56</v>
      </c>
      <c r="B62" t="s">
        <v>42</v>
      </c>
      <c r="C62" t="s">
        <v>71</v>
      </c>
      <c r="D62" t="s">
        <v>55</v>
      </c>
      <c r="E62" t="s">
        <v>72</v>
      </c>
      <c r="F62" s="17">
        <v>2.35</v>
      </c>
    </row>
    <row r="63" spans="1:6">
      <c r="A63" t="s">
        <v>56</v>
      </c>
      <c r="B63" t="s">
        <v>42</v>
      </c>
      <c r="C63" t="s">
        <v>71</v>
      </c>
      <c r="D63" t="s">
        <v>55</v>
      </c>
      <c r="E63" t="s">
        <v>72</v>
      </c>
      <c r="F63" s="17">
        <v>2.0299999999999998</v>
      </c>
    </row>
    <row r="64" spans="1:6">
      <c r="A64" t="s">
        <v>56</v>
      </c>
      <c r="B64" t="s">
        <v>42</v>
      </c>
      <c r="C64" t="s">
        <v>71</v>
      </c>
      <c r="D64" t="s">
        <v>55</v>
      </c>
      <c r="E64" t="s">
        <v>72</v>
      </c>
      <c r="F64" s="17">
        <v>2.13</v>
      </c>
    </row>
    <row r="65" spans="1:6">
      <c r="A65" t="s">
        <v>56</v>
      </c>
      <c r="B65" t="s">
        <v>70</v>
      </c>
      <c r="C65" t="s">
        <v>71</v>
      </c>
      <c r="D65" t="s">
        <v>55</v>
      </c>
      <c r="E65" t="s">
        <v>72</v>
      </c>
      <c r="F65" s="17">
        <v>0.61</v>
      </c>
    </row>
    <row r="66" spans="1:6">
      <c r="A66" t="s">
        <v>56</v>
      </c>
      <c r="B66" t="s">
        <v>70</v>
      </c>
      <c r="C66" t="s">
        <v>71</v>
      </c>
      <c r="D66" t="s">
        <v>55</v>
      </c>
      <c r="E66" t="s">
        <v>72</v>
      </c>
      <c r="F66" s="17">
        <v>0.54</v>
      </c>
    </row>
    <row r="67" spans="1:6">
      <c r="A67" t="s">
        <v>56</v>
      </c>
      <c r="B67" t="s">
        <v>70</v>
      </c>
      <c r="C67" t="s">
        <v>71</v>
      </c>
      <c r="D67" t="s">
        <v>55</v>
      </c>
      <c r="E67" t="s">
        <v>72</v>
      </c>
      <c r="F67" s="17">
        <v>0.65</v>
      </c>
    </row>
    <row r="68" spans="1:6">
      <c r="A68" t="s">
        <v>56</v>
      </c>
      <c r="B68" t="s">
        <v>70</v>
      </c>
      <c r="C68" t="s">
        <v>71</v>
      </c>
      <c r="D68" t="s">
        <v>55</v>
      </c>
      <c r="E68" t="s">
        <v>72</v>
      </c>
      <c r="F68" s="17">
        <v>0.66</v>
      </c>
    </row>
    <row r="69" spans="1:6">
      <c r="A69" t="s">
        <v>65</v>
      </c>
      <c r="B69" t="s">
        <v>79</v>
      </c>
      <c r="C69" t="s">
        <v>71</v>
      </c>
      <c r="D69" t="s">
        <v>55</v>
      </c>
      <c r="E69" t="s">
        <v>72</v>
      </c>
      <c r="F69" s="17">
        <v>0.02</v>
      </c>
    </row>
    <row r="70" spans="1:6">
      <c r="A70" t="s">
        <v>65</v>
      </c>
      <c r="B70" t="s">
        <v>79</v>
      </c>
      <c r="C70" t="s">
        <v>71</v>
      </c>
      <c r="D70" t="s">
        <v>55</v>
      </c>
      <c r="E70" t="s">
        <v>72</v>
      </c>
      <c r="F70" s="17">
        <v>0.02</v>
      </c>
    </row>
    <row r="71" spans="1:6">
      <c r="A71" t="s">
        <v>65</v>
      </c>
      <c r="B71" t="s">
        <v>80</v>
      </c>
      <c r="C71" t="s">
        <v>71</v>
      </c>
      <c r="D71" t="s">
        <v>55</v>
      </c>
      <c r="E71" t="s">
        <v>72</v>
      </c>
      <c r="F71" s="17">
        <v>0.01</v>
      </c>
    </row>
    <row r="72" spans="1:6">
      <c r="A72" t="s">
        <v>65</v>
      </c>
      <c r="B72" t="s">
        <v>81</v>
      </c>
      <c r="C72" t="s">
        <v>71</v>
      </c>
      <c r="D72" t="s">
        <v>55</v>
      </c>
      <c r="E72" t="s">
        <v>72</v>
      </c>
      <c r="F72" s="17">
        <v>0.33</v>
      </c>
    </row>
    <row r="73" spans="1:6">
      <c r="A73" t="s">
        <v>65</v>
      </c>
      <c r="B73" t="s">
        <v>82</v>
      </c>
      <c r="C73" t="s">
        <v>71</v>
      </c>
      <c r="D73" t="s">
        <v>55</v>
      </c>
      <c r="E73" t="s">
        <v>72</v>
      </c>
      <c r="F73" s="17">
        <v>0.72</v>
      </c>
    </row>
    <row r="74" spans="1:6">
      <c r="A74" t="s">
        <v>65</v>
      </c>
      <c r="B74" t="s">
        <v>83</v>
      </c>
      <c r="C74" t="s">
        <v>71</v>
      </c>
      <c r="D74" t="s">
        <v>55</v>
      </c>
      <c r="E74" t="s">
        <v>72</v>
      </c>
      <c r="F74" s="17">
        <v>0.16</v>
      </c>
    </row>
    <row r="75" spans="1:6">
      <c r="A75" t="s">
        <v>65</v>
      </c>
      <c r="B75" t="s">
        <v>81</v>
      </c>
      <c r="C75" t="s">
        <v>71</v>
      </c>
      <c r="D75" t="s">
        <v>55</v>
      </c>
      <c r="E75" t="s">
        <v>72</v>
      </c>
      <c r="F75" s="17">
        <v>0.41</v>
      </c>
    </row>
    <row r="76" spans="1:6">
      <c r="A76" t="s">
        <v>65</v>
      </c>
      <c r="B76" t="s">
        <v>82</v>
      </c>
      <c r="C76" t="s">
        <v>71</v>
      </c>
      <c r="D76" t="s">
        <v>55</v>
      </c>
      <c r="E76" t="s">
        <v>72</v>
      </c>
      <c r="F76" s="17">
        <v>1.57</v>
      </c>
    </row>
    <row r="77" spans="1:6">
      <c r="A77" t="s">
        <v>65</v>
      </c>
      <c r="B77" t="s">
        <v>84</v>
      </c>
      <c r="C77" t="s">
        <v>71</v>
      </c>
      <c r="D77" t="s">
        <v>55</v>
      </c>
      <c r="E77" t="s">
        <v>72</v>
      </c>
      <c r="F77" s="17">
        <v>0.02</v>
      </c>
    </row>
    <row r="78" spans="1:6">
      <c r="A78" t="s">
        <v>65</v>
      </c>
      <c r="B78" t="s">
        <v>84</v>
      </c>
      <c r="C78" t="s">
        <v>71</v>
      </c>
      <c r="D78" t="s">
        <v>55</v>
      </c>
      <c r="E78" t="s">
        <v>72</v>
      </c>
      <c r="F78" s="17">
        <v>0.08</v>
      </c>
    </row>
    <row r="79" spans="1:6">
      <c r="A79" t="s">
        <v>65</v>
      </c>
      <c r="B79" t="s">
        <v>79</v>
      </c>
      <c r="C79" t="s">
        <v>71</v>
      </c>
      <c r="D79" t="s">
        <v>55</v>
      </c>
      <c r="E79" t="s">
        <v>72</v>
      </c>
      <c r="F79" s="17">
        <v>0.02</v>
      </c>
    </row>
    <row r="80" spans="1:6">
      <c r="A80" t="s">
        <v>66</v>
      </c>
      <c r="C80" t="s">
        <v>71</v>
      </c>
      <c r="D80" t="s">
        <v>55</v>
      </c>
      <c r="E80" t="s">
        <v>72</v>
      </c>
      <c r="F80" s="17">
        <v>0.123079823</v>
      </c>
    </row>
    <row r="81" spans="1:6">
      <c r="A81" t="s">
        <v>66</v>
      </c>
      <c r="C81" t="s">
        <v>71</v>
      </c>
      <c r="D81" t="s">
        <v>55</v>
      </c>
      <c r="E81" t="s">
        <v>72</v>
      </c>
      <c r="F81" s="17">
        <v>7.0000000000000007E-2</v>
      </c>
    </row>
    <row r="82" spans="1:6">
      <c r="A82" t="s">
        <v>66</v>
      </c>
      <c r="C82" t="s">
        <v>71</v>
      </c>
      <c r="D82" t="s">
        <v>55</v>
      </c>
      <c r="E82" t="s">
        <v>72</v>
      </c>
      <c r="F82" s="17">
        <v>0.12</v>
      </c>
    </row>
    <row r="83" spans="1:6">
      <c r="A83" t="s">
        <v>66</v>
      </c>
      <c r="C83" t="s">
        <v>71</v>
      </c>
      <c r="D83" t="s">
        <v>55</v>
      </c>
      <c r="E83" t="s">
        <v>72</v>
      </c>
      <c r="F83" s="17">
        <v>0.09</v>
      </c>
    </row>
    <row r="84" spans="1:6">
      <c r="A84" t="s">
        <v>66</v>
      </c>
      <c r="C84" t="s">
        <v>71</v>
      </c>
      <c r="D84" t="s">
        <v>55</v>
      </c>
      <c r="E84" t="s">
        <v>72</v>
      </c>
      <c r="F84" s="17">
        <v>9.3370899947245276E-2</v>
      </c>
    </row>
    <row r="85" spans="1:6">
      <c r="A85" t="s">
        <v>66</v>
      </c>
      <c r="C85" t="s">
        <v>71</v>
      </c>
      <c r="D85" t="s">
        <v>55</v>
      </c>
      <c r="E85" t="s">
        <v>72</v>
      </c>
      <c r="F85" s="17">
        <v>5.517371360519039E-2</v>
      </c>
    </row>
    <row r="86" spans="1:6">
      <c r="A86" t="s">
        <v>66</v>
      </c>
      <c r="C86" t="s">
        <v>71</v>
      </c>
      <c r="D86" t="s">
        <v>55</v>
      </c>
      <c r="E86" t="s">
        <v>72</v>
      </c>
      <c r="F86" s="17">
        <v>6.7906109052542005E-2</v>
      </c>
    </row>
    <row r="87" spans="1:6">
      <c r="A87" t="s">
        <v>66</v>
      </c>
      <c r="C87" t="s">
        <v>71</v>
      </c>
      <c r="D87" t="s">
        <v>55</v>
      </c>
      <c r="E87" t="s">
        <v>72</v>
      </c>
      <c r="F87" s="17">
        <v>0.10893271660511948</v>
      </c>
    </row>
    <row r="88" spans="1:6">
      <c r="A88" t="s">
        <v>66</v>
      </c>
      <c r="C88" t="s">
        <v>71</v>
      </c>
      <c r="D88" t="s">
        <v>55</v>
      </c>
      <c r="E88" t="s">
        <v>72</v>
      </c>
      <c r="F88" s="17">
        <v>9.0541478736722691E-2</v>
      </c>
    </row>
    <row r="89" spans="1:6">
      <c r="A89" t="s">
        <v>67</v>
      </c>
      <c r="B89" t="s">
        <v>85</v>
      </c>
      <c r="C89" t="s">
        <v>71</v>
      </c>
      <c r="D89" t="s">
        <v>55</v>
      </c>
      <c r="E89" t="s">
        <v>72</v>
      </c>
      <c r="F89" s="17">
        <v>1.29</v>
      </c>
    </row>
    <row r="90" spans="1:6">
      <c r="A90" t="s">
        <v>67</v>
      </c>
      <c r="B90" t="s">
        <v>86</v>
      </c>
      <c r="C90" t="s">
        <v>71</v>
      </c>
      <c r="D90" t="s">
        <v>55</v>
      </c>
      <c r="E90" t="s">
        <v>72</v>
      </c>
      <c r="F90" s="17">
        <v>1.17</v>
      </c>
    </row>
    <row r="91" spans="1:6">
      <c r="A91" t="s">
        <v>67</v>
      </c>
      <c r="B91" t="s">
        <v>86</v>
      </c>
      <c r="C91" t="s">
        <v>71</v>
      </c>
      <c r="D91" t="s">
        <v>55</v>
      </c>
      <c r="E91" t="s">
        <v>72</v>
      </c>
      <c r="F91" s="17">
        <v>1.1499999999999999</v>
      </c>
    </row>
    <row r="92" spans="1:6">
      <c r="A92" t="s">
        <v>67</v>
      </c>
      <c r="B92" t="s">
        <v>87</v>
      </c>
      <c r="C92" t="s">
        <v>71</v>
      </c>
      <c r="D92" t="s">
        <v>55</v>
      </c>
      <c r="E92" t="s">
        <v>72</v>
      </c>
      <c r="F92" s="17">
        <v>0.33</v>
      </c>
    </row>
    <row r="93" spans="1:6">
      <c r="A93" t="s">
        <v>67</v>
      </c>
      <c r="B93" t="s">
        <v>87</v>
      </c>
      <c r="C93" t="s">
        <v>71</v>
      </c>
      <c r="D93" t="s">
        <v>55</v>
      </c>
      <c r="E93" t="s">
        <v>72</v>
      </c>
      <c r="F93" s="17">
        <v>0.12</v>
      </c>
    </row>
    <row r="94" spans="1:6">
      <c r="A94" t="s">
        <v>67</v>
      </c>
      <c r="B94" t="s">
        <v>88</v>
      </c>
      <c r="C94" t="s">
        <v>71</v>
      </c>
      <c r="D94" t="s">
        <v>55</v>
      </c>
      <c r="E94" t="s">
        <v>72</v>
      </c>
      <c r="F94" s="17">
        <v>7.0000000000000007E-2</v>
      </c>
    </row>
    <row r="95" spans="1:6">
      <c r="A95" t="s">
        <v>67</v>
      </c>
      <c r="B95" t="s">
        <v>88</v>
      </c>
      <c r="C95" t="s">
        <v>71</v>
      </c>
      <c r="D95" t="s">
        <v>55</v>
      </c>
      <c r="E95" t="s">
        <v>72</v>
      </c>
      <c r="F95" s="17">
        <v>0.19</v>
      </c>
    </row>
    <row r="96" spans="1:6">
      <c r="A96" t="s">
        <v>67</v>
      </c>
      <c r="B96" t="s">
        <v>89</v>
      </c>
      <c r="C96" t="s">
        <v>71</v>
      </c>
      <c r="D96" t="s">
        <v>55</v>
      </c>
      <c r="E96" t="s">
        <v>72</v>
      </c>
      <c r="F96" s="17">
        <v>0.06</v>
      </c>
    </row>
    <row r="97" spans="1:9">
      <c r="A97" t="s">
        <v>67</v>
      </c>
      <c r="B97" t="s">
        <v>87</v>
      </c>
      <c r="C97" t="s">
        <v>71</v>
      </c>
      <c r="D97" t="s">
        <v>55</v>
      </c>
      <c r="E97" t="s">
        <v>72</v>
      </c>
      <c r="F97" s="17">
        <v>0.16</v>
      </c>
    </row>
    <row r="98" spans="1:9">
      <c r="A98" s="12" t="s">
        <v>58</v>
      </c>
      <c r="B98" s="11"/>
      <c r="C98" s="11"/>
      <c r="D98" s="11"/>
      <c r="E98" s="11"/>
      <c r="F98" s="11">
        <v>7.5521000000000003</v>
      </c>
      <c r="I98" s="18"/>
    </row>
    <row r="99" spans="1:9">
      <c r="A99" s="12" t="s">
        <v>57</v>
      </c>
      <c r="B99" s="11"/>
      <c r="C99" s="11"/>
      <c r="D99" s="11"/>
      <c r="E99" s="11"/>
      <c r="F99" s="11">
        <v>6.4346899999999998</v>
      </c>
      <c r="I99" s="18"/>
    </row>
    <row r="100" spans="1:9">
      <c r="A100" s="12" t="s">
        <v>59</v>
      </c>
      <c r="B100" s="11"/>
      <c r="C100" s="11"/>
      <c r="D100" s="11"/>
      <c r="E100" s="11"/>
      <c r="F100" s="11">
        <v>6.5176350000000003</v>
      </c>
      <c r="I100" s="18"/>
    </row>
    <row r="101" spans="1:9">
      <c r="A101" s="12" t="s">
        <v>62</v>
      </c>
      <c r="B101" s="11"/>
      <c r="C101" s="11"/>
      <c r="D101" s="11"/>
      <c r="E101" s="11"/>
      <c r="F101" s="11">
        <v>12.084340000000001</v>
      </c>
      <c r="I101" s="18"/>
    </row>
    <row r="102" spans="1:9">
      <c r="A102" s="12" t="s">
        <v>90</v>
      </c>
      <c r="B102" s="11"/>
      <c r="C102" s="11"/>
      <c r="D102" s="11"/>
      <c r="E102" s="11"/>
      <c r="F102" s="11">
        <v>2.001045</v>
      </c>
      <c r="H102" s="17"/>
      <c r="I102" s="18"/>
    </row>
    <row r="103" spans="1:9">
      <c r="A103" s="12" t="s">
        <v>61</v>
      </c>
      <c r="B103" s="11"/>
      <c r="C103" s="11"/>
      <c r="D103" s="11"/>
      <c r="E103" s="11"/>
      <c r="F103" s="11">
        <v>9.82761</v>
      </c>
      <c r="I103" s="18"/>
    </row>
    <row r="104" spans="1:9">
      <c r="A104" s="12" t="s">
        <v>344</v>
      </c>
      <c r="B104" s="11"/>
      <c r="C104" s="11"/>
      <c r="D104" s="11"/>
      <c r="E104" s="11"/>
      <c r="F104" s="11">
        <v>7.2436011778440399</v>
      </c>
      <c r="G104" s="17"/>
      <c r="H104" s="17"/>
      <c r="I104" s="18"/>
    </row>
    <row r="105" spans="1:9">
      <c r="A105" s="12" t="s">
        <v>345</v>
      </c>
      <c r="B105" s="11"/>
      <c r="C105" s="11"/>
      <c r="D105" s="11"/>
      <c r="E105" s="11"/>
      <c r="F105" s="11">
        <v>1.4573447924850447</v>
      </c>
    </row>
  </sheetData>
  <mergeCells count="2">
    <mergeCell ref="A1:G1"/>
    <mergeCell ref="A2:G2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70"/>
  <sheetViews>
    <sheetView workbookViewId="0">
      <selection activeCell="I26" sqref="I26"/>
    </sheetView>
  </sheetViews>
  <sheetFormatPr defaultColWidth="8.77734375" defaultRowHeight="14.4"/>
  <cols>
    <col min="1" max="1" width="9" bestFit="1" customWidth="1"/>
    <col min="2" max="2" width="10.44140625" bestFit="1" customWidth="1"/>
    <col min="3" max="3" width="5.6640625" bestFit="1" customWidth="1"/>
    <col min="4" max="4" width="12" bestFit="1" customWidth="1"/>
    <col min="5" max="5" width="12.6640625" bestFit="1" customWidth="1"/>
    <col min="6" max="48" width="12" bestFit="1" customWidth="1"/>
  </cols>
  <sheetData>
    <row r="1" spans="1:48" s="9" customFormat="1" ht="33" customHeight="1">
      <c r="A1" s="35" t="s">
        <v>363</v>
      </c>
    </row>
    <row r="2" spans="1:48" s="3" customFormat="1" ht="19.2" customHeight="1">
      <c r="A2" s="3" t="s">
        <v>159</v>
      </c>
      <c r="B2" s="3" t="s">
        <v>117</v>
      </c>
      <c r="C2" s="3" t="s">
        <v>160</v>
      </c>
      <c r="D2" s="3" t="s">
        <v>161</v>
      </c>
      <c r="E2" s="3" t="s">
        <v>10</v>
      </c>
      <c r="F2" s="3" t="s">
        <v>11</v>
      </c>
      <c r="G2" s="3" t="s">
        <v>162</v>
      </c>
      <c r="H2" s="3" t="s">
        <v>12</v>
      </c>
      <c r="I2" s="3" t="s">
        <v>13</v>
      </c>
      <c r="J2" s="3" t="s">
        <v>163</v>
      </c>
      <c r="K2" s="3" t="s">
        <v>14</v>
      </c>
      <c r="L2" s="3" t="s">
        <v>164</v>
      </c>
      <c r="M2" s="3" t="s">
        <v>165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166</v>
      </c>
      <c r="S2" s="3" t="s">
        <v>167</v>
      </c>
      <c r="T2" s="3" t="s">
        <v>168</v>
      </c>
      <c r="U2" s="3" t="s">
        <v>169</v>
      </c>
      <c r="V2" s="3" t="s">
        <v>170</v>
      </c>
      <c r="W2" s="3" t="s">
        <v>171</v>
      </c>
      <c r="X2" s="3" t="s">
        <v>19</v>
      </c>
      <c r="Y2" s="3" t="s">
        <v>172</v>
      </c>
      <c r="Z2" s="3" t="s">
        <v>20</v>
      </c>
      <c r="AA2" s="3" t="s">
        <v>21</v>
      </c>
      <c r="AB2" s="3" t="s">
        <v>173</v>
      </c>
      <c r="AC2" s="3" t="s">
        <v>174</v>
      </c>
      <c r="AD2" s="3" t="s">
        <v>175</v>
      </c>
      <c r="AE2" s="3" t="s">
        <v>22</v>
      </c>
      <c r="AF2" s="3" t="s">
        <v>176</v>
      </c>
      <c r="AG2" s="3" t="s">
        <v>23</v>
      </c>
      <c r="AH2" s="3" t="s">
        <v>177</v>
      </c>
      <c r="AI2" s="3" t="s">
        <v>24</v>
      </c>
      <c r="AJ2" s="3" t="s">
        <v>178</v>
      </c>
      <c r="AK2" s="3" t="s">
        <v>179</v>
      </c>
      <c r="AL2" s="3" t="s">
        <v>180</v>
      </c>
      <c r="AM2" s="3" t="s">
        <v>25</v>
      </c>
      <c r="AN2" s="3" t="s">
        <v>26</v>
      </c>
      <c r="AO2" s="3" t="s">
        <v>27</v>
      </c>
      <c r="AP2" s="3" t="s">
        <v>28</v>
      </c>
      <c r="AQ2" s="3" t="s">
        <v>29</v>
      </c>
      <c r="AR2" s="3" t="s">
        <v>30</v>
      </c>
      <c r="AS2" s="3" t="s">
        <v>181</v>
      </c>
      <c r="AT2" s="3" t="s">
        <v>328</v>
      </c>
      <c r="AU2" s="3" t="s">
        <v>31</v>
      </c>
      <c r="AV2" s="3" t="s">
        <v>182</v>
      </c>
    </row>
    <row r="3" spans="1:48" ht="19.2" customHeight="1">
      <c r="A3" t="s">
        <v>183</v>
      </c>
      <c r="B3" t="s">
        <v>66</v>
      </c>
      <c r="C3" t="s">
        <v>184</v>
      </c>
      <c r="D3">
        <v>0.2901442025</v>
      </c>
      <c r="E3">
        <v>-1.068863138</v>
      </c>
      <c r="F3">
        <v>5.7367923535000003</v>
      </c>
      <c r="G3">
        <v>0.92700883150000002</v>
      </c>
      <c r="H3">
        <v>1.6426565428</v>
      </c>
      <c r="I3">
        <v>2.5696653743</v>
      </c>
      <c r="J3">
        <v>0.21824055379999999</v>
      </c>
      <c r="K3">
        <v>65.828761532000001</v>
      </c>
      <c r="L3">
        <v>0.32162341480000001</v>
      </c>
      <c r="M3">
        <v>0.74134921850000002</v>
      </c>
      <c r="N3">
        <v>5.4143596645000001</v>
      </c>
      <c r="O3">
        <v>0.56591601430000005</v>
      </c>
      <c r="P3">
        <v>140.12413275</v>
      </c>
      <c r="Q3">
        <v>0.29760178850000002</v>
      </c>
      <c r="R3">
        <v>4.0444427403000001</v>
      </c>
      <c r="S3">
        <v>9.2646859999999994E-3</v>
      </c>
      <c r="T3">
        <v>0.33092655879999999</v>
      </c>
      <c r="U3">
        <v>0.2365020528</v>
      </c>
      <c r="V3">
        <v>0.282527572</v>
      </c>
      <c r="W3">
        <v>4.8398986499999998E-2</v>
      </c>
      <c r="X3">
        <v>2.7097619E-2</v>
      </c>
      <c r="Y3">
        <v>1.4680289344999999</v>
      </c>
      <c r="Z3">
        <v>2.1767525913000001</v>
      </c>
      <c r="AA3">
        <v>0.77850439230000001</v>
      </c>
      <c r="AB3">
        <v>1.398248199</v>
      </c>
      <c r="AC3">
        <v>32.925177486999999</v>
      </c>
      <c r="AD3">
        <v>35.430829482999997</v>
      </c>
      <c r="AE3">
        <v>0.67038787150000001</v>
      </c>
      <c r="AF3">
        <v>0.4904253818</v>
      </c>
      <c r="AG3">
        <v>3.2503281799999999E-2</v>
      </c>
      <c r="AH3">
        <v>0.62262778429999999</v>
      </c>
      <c r="AI3">
        <v>81.5</v>
      </c>
      <c r="AJ3">
        <v>57.037200542999997</v>
      </c>
      <c r="AK3">
        <v>0.24342613599999999</v>
      </c>
      <c r="AL3">
        <v>1.4879606728000001</v>
      </c>
      <c r="AM3">
        <v>0.27317623530000001</v>
      </c>
      <c r="AN3">
        <v>5074.5624335000002</v>
      </c>
      <c r="AO3">
        <v>146.25028344</v>
      </c>
      <c r="AP3">
        <v>150.89402920000001</v>
      </c>
      <c r="AQ3">
        <v>90.000176140999997</v>
      </c>
      <c r="AR3">
        <v>66.344980308000004</v>
      </c>
      <c r="AS3">
        <v>9.3482862107999996</v>
      </c>
      <c r="AT3">
        <v>0.47706809529999999</v>
      </c>
      <c r="AU3">
        <v>1.5155285000000001E-3</v>
      </c>
      <c r="AV3">
        <v>1.8034668E-2</v>
      </c>
    </row>
    <row r="4" spans="1:48">
      <c r="A4" t="s">
        <v>185</v>
      </c>
      <c r="B4" t="s">
        <v>66</v>
      </c>
      <c r="C4" t="s">
        <v>184</v>
      </c>
      <c r="D4">
        <v>0.452572013</v>
      </c>
      <c r="E4">
        <v>-1.0443013350000001</v>
      </c>
      <c r="F4">
        <v>5.1090207403000001</v>
      </c>
      <c r="G4">
        <v>1.2197152295</v>
      </c>
      <c r="H4">
        <v>2.1107775977999998</v>
      </c>
      <c r="I4">
        <v>3.3304928278000001</v>
      </c>
      <c r="J4">
        <v>0.333123428</v>
      </c>
      <c r="K4">
        <v>47.848818686000001</v>
      </c>
      <c r="L4">
        <v>0.46662617280000002</v>
      </c>
      <c r="M4">
        <v>1.2455006882999999</v>
      </c>
      <c r="N4">
        <v>6.2145801372999996</v>
      </c>
      <c r="O4">
        <v>0.65060249150000005</v>
      </c>
      <c r="P4">
        <v>158.55964793000001</v>
      </c>
      <c r="Q4">
        <v>0.33574900800000002</v>
      </c>
      <c r="R4">
        <v>5.0627389707999999</v>
      </c>
      <c r="S4">
        <v>1.8122665499999999E-2</v>
      </c>
      <c r="T4">
        <v>0.48471287400000002</v>
      </c>
      <c r="U4">
        <v>0.34725259930000002</v>
      </c>
      <c r="V4">
        <v>0.40400141699999997</v>
      </c>
      <c r="W4">
        <v>8.0711456799999998E-2</v>
      </c>
      <c r="X4">
        <v>1.75337533E-2</v>
      </c>
      <c r="Y4">
        <v>1.7430027793</v>
      </c>
      <c r="Z4">
        <v>2.901300414</v>
      </c>
      <c r="AA4">
        <v>1.1299997143</v>
      </c>
      <c r="AB4">
        <v>1.7713006998</v>
      </c>
      <c r="AC4">
        <v>45.721871823000001</v>
      </c>
      <c r="AD4">
        <v>48.312633292999998</v>
      </c>
      <c r="AE4">
        <v>1.0602758153</v>
      </c>
      <c r="AF4">
        <v>1.0015432154999999</v>
      </c>
      <c r="AG4">
        <v>2.4048270300000001E-2</v>
      </c>
      <c r="AH4">
        <v>0.87873184299999996</v>
      </c>
      <c r="AI4">
        <v>51.5</v>
      </c>
      <c r="AJ4">
        <v>82.724358570000007</v>
      </c>
      <c r="AK4">
        <v>0.36985110030000001</v>
      </c>
      <c r="AL4">
        <v>1.4994193933</v>
      </c>
      <c r="AM4">
        <v>0.38133453</v>
      </c>
      <c r="AN4">
        <v>4723.0517023000002</v>
      </c>
      <c r="AO4">
        <v>168.74353343000001</v>
      </c>
      <c r="AP4">
        <v>144.26476002999999</v>
      </c>
      <c r="AQ4">
        <v>130.36928551</v>
      </c>
      <c r="AR4">
        <v>62.551001048000003</v>
      </c>
      <c r="AS4">
        <v>10.380539849</v>
      </c>
      <c r="AT4">
        <v>0.37693145700000003</v>
      </c>
      <c r="AU4">
        <v>3.1114599999999999E-3</v>
      </c>
      <c r="AV4">
        <v>1.8364856499999999E-2</v>
      </c>
    </row>
    <row r="5" spans="1:48">
      <c r="A5" t="s">
        <v>186</v>
      </c>
      <c r="B5" t="s">
        <v>66</v>
      </c>
      <c r="C5" t="s">
        <v>184</v>
      </c>
      <c r="D5">
        <v>0.25334421000000001</v>
      </c>
      <c r="E5">
        <v>-1.128969361</v>
      </c>
      <c r="F5">
        <v>6.7020632843000003</v>
      </c>
      <c r="G5">
        <v>0.93934209130000001</v>
      </c>
      <c r="H5">
        <v>1.5206794779999999</v>
      </c>
      <c r="I5">
        <v>2.4600215692999998</v>
      </c>
      <c r="J5">
        <v>0.189038604</v>
      </c>
      <c r="K5">
        <v>59.614541559999999</v>
      </c>
      <c r="L5">
        <v>0.27567201400000002</v>
      </c>
      <c r="M5">
        <v>0.62185620929999996</v>
      </c>
      <c r="N5">
        <v>5.4384508949999999</v>
      </c>
      <c r="O5">
        <v>0.54287397250000002</v>
      </c>
      <c r="P5">
        <v>175.3770371</v>
      </c>
      <c r="Q5">
        <v>0.26820844630000001</v>
      </c>
      <c r="R5">
        <v>3.3989016933</v>
      </c>
      <c r="S5">
        <v>9.4313327999999991E-3</v>
      </c>
      <c r="T5">
        <v>0.2851294915</v>
      </c>
      <c r="U5">
        <v>0.20682431800000001</v>
      </c>
      <c r="V5">
        <v>0.24563122500000001</v>
      </c>
      <c r="W5">
        <v>3.9498266499999997E-2</v>
      </c>
      <c r="X5">
        <v>2.4741304299999999E-2</v>
      </c>
      <c r="Y5">
        <v>1.6289623259999999</v>
      </c>
      <c r="Z5">
        <v>2.1140643212999999</v>
      </c>
      <c r="AA5">
        <v>0.82626759329999999</v>
      </c>
      <c r="AB5">
        <v>1.2877967283</v>
      </c>
      <c r="AC5">
        <v>35.279152992999997</v>
      </c>
      <c r="AD5">
        <v>47.035835554999998</v>
      </c>
      <c r="AE5">
        <v>0.60465924280000005</v>
      </c>
      <c r="AF5">
        <v>0.52888073530000002</v>
      </c>
      <c r="AG5">
        <v>3.0146967300000001E-2</v>
      </c>
      <c r="AH5">
        <v>0.53803897899999997</v>
      </c>
      <c r="AI5">
        <v>73</v>
      </c>
      <c r="AJ5">
        <v>63.565024713</v>
      </c>
      <c r="AK5">
        <v>0.2178517593</v>
      </c>
      <c r="AL5">
        <v>1.1219797334999999</v>
      </c>
      <c r="AM5">
        <v>0.22558352000000001</v>
      </c>
      <c r="AN5">
        <v>5247.8044803000003</v>
      </c>
      <c r="AO5">
        <v>89.998665592999998</v>
      </c>
      <c r="AP5">
        <v>150.89732502999999</v>
      </c>
      <c r="AQ5">
        <v>110.52850503000001</v>
      </c>
      <c r="AR5">
        <v>67.437393098000001</v>
      </c>
      <c r="AS5">
        <v>8.0868729472999998</v>
      </c>
      <c r="AT5">
        <v>0.4363387105</v>
      </c>
      <c r="AU5">
        <v>2.4348828E-3</v>
      </c>
      <c r="AV5">
        <v>1.8534311299999998E-2</v>
      </c>
    </row>
    <row r="6" spans="1:48">
      <c r="A6" t="s">
        <v>187</v>
      </c>
      <c r="B6" t="s">
        <v>66</v>
      </c>
      <c r="C6" t="s">
        <v>184</v>
      </c>
      <c r="D6">
        <v>0.34493550000000001</v>
      </c>
      <c r="E6">
        <v>-0.49722834999999999</v>
      </c>
      <c r="F6">
        <v>4.0297561577999996</v>
      </c>
      <c r="G6">
        <v>1.14291301</v>
      </c>
      <c r="H6">
        <v>2.0788001202999999</v>
      </c>
      <c r="I6">
        <v>3.2217131299999999</v>
      </c>
      <c r="J6">
        <v>0.2698498278</v>
      </c>
      <c r="K6">
        <v>47.999851114000002</v>
      </c>
      <c r="L6">
        <v>0.4141937108</v>
      </c>
      <c r="M6">
        <v>0.77979782050000002</v>
      </c>
      <c r="N6">
        <v>7.1403348898000001</v>
      </c>
      <c r="O6">
        <v>0.4930305895</v>
      </c>
      <c r="P6">
        <v>127.18816175000001</v>
      </c>
      <c r="Q6">
        <v>0.26317609400000003</v>
      </c>
      <c r="R6">
        <v>3.1954592437999998</v>
      </c>
      <c r="S6">
        <v>1.3731645799999999E-2</v>
      </c>
      <c r="T6">
        <v>0.42781561499999998</v>
      </c>
      <c r="U6">
        <v>0.30059966500000002</v>
      </c>
      <c r="V6">
        <v>0.38241131830000002</v>
      </c>
      <c r="W6">
        <v>4.5404296800000001E-2</v>
      </c>
      <c r="X6">
        <v>1.2959730799999999E-2</v>
      </c>
      <c r="Y6">
        <v>1.6226253625</v>
      </c>
      <c r="Z6">
        <v>2.342470568</v>
      </c>
      <c r="AA6">
        <v>0.87103237379999998</v>
      </c>
      <c r="AB6">
        <v>1.4714381944999999</v>
      </c>
      <c r="AC6">
        <v>54.311558245000001</v>
      </c>
      <c r="AD6">
        <v>60.646076315000002</v>
      </c>
      <c r="AE6">
        <v>1.2423390544999999</v>
      </c>
      <c r="AF6">
        <v>0.80289268650000001</v>
      </c>
      <c r="AG6">
        <v>1.9197034500000001E-2</v>
      </c>
      <c r="AH6">
        <v>0.8395589738</v>
      </c>
      <c r="AI6">
        <v>38.25</v>
      </c>
      <c r="AJ6">
        <v>134.89245858000001</v>
      </c>
      <c r="AK6">
        <v>0.28228866250000001</v>
      </c>
      <c r="AL6">
        <v>1.2987632055</v>
      </c>
      <c r="AM6">
        <v>0.246230056</v>
      </c>
      <c r="AN6">
        <v>4958.5155498000004</v>
      </c>
      <c r="AO6">
        <v>112.50282817</v>
      </c>
      <c r="AP6">
        <v>155.50822880000001</v>
      </c>
      <c r="AQ6">
        <v>121.92462462</v>
      </c>
      <c r="AR6">
        <v>56.826659749999997</v>
      </c>
      <c r="AS6">
        <v>7.0135981095000002</v>
      </c>
      <c r="AT6">
        <v>0.5276805765</v>
      </c>
      <c r="AU6">
        <v>2.7117735E-3</v>
      </c>
      <c r="AV6">
        <v>1.8606003499999999E-2</v>
      </c>
    </row>
    <row r="7" spans="1:48">
      <c r="A7" t="s">
        <v>188</v>
      </c>
      <c r="B7" t="s">
        <v>66</v>
      </c>
      <c r="C7" t="s">
        <v>184</v>
      </c>
      <c r="D7">
        <v>0.22288900319999999</v>
      </c>
      <c r="E7">
        <v>-1.2852300619999999</v>
      </c>
      <c r="F7">
        <v>7.2720574541999996</v>
      </c>
      <c r="G7">
        <v>0.866850075</v>
      </c>
      <c r="H7">
        <v>1.4923603169999999</v>
      </c>
      <c r="I7">
        <v>2.3592103916</v>
      </c>
      <c r="J7">
        <v>0.16233416880000001</v>
      </c>
      <c r="K7">
        <v>76.776059257</v>
      </c>
      <c r="L7">
        <v>0.243606144</v>
      </c>
      <c r="M7">
        <v>0.56882205379999995</v>
      </c>
      <c r="N7">
        <v>5.4300373838000002</v>
      </c>
      <c r="O7">
        <v>0.67474336779999999</v>
      </c>
      <c r="P7">
        <v>155.30181031999999</v>
      </c>
      <c r="Q7">
        <v>0.25101435919999998</v>
      </c>
      <c r="R7">
        <v>2.951555543</v>
      </c>
      <c r="S7">
        <v>7.0082445999999996E-3</v>
      </c>
      <c r="T7">
        <v>0.25067150560000001</v>
      </c>
      <c r="U7">
        <v>0.172025762</v>
      </c>
      <c r="V7">
        <v>0.21325594340000001</v>
      </c>
      <c r="W7">
        <v>3.7415561999999999E-2</v>
      </c>
      <c r="X7">
        <v>2.3563146600000001E-2</v>
      </c>
      <c r="Y7">
        <v>1.6811181192</v>
      </c>
      <c r="Z7">
        <v>1.9258751996000001</v>
      </c>
      <c r="AA7">
        <v>0.67168198960000003</v>
      </c>
      <c r="AB7">
        <v>1.2541932097999999</v>
      </c>
      <c r="AC7">
        <v>36.969837056000003</v>
      </c>
      <c r="AD7">
        <v>33.615616236000001</v>
      </c>
      <c r="AE7">
        <v>0.66970266779999998</v>
      </c>
      <c r="AF7">
        <v>0.42050994200000003</v>
      </c>
      <c r="AG7">
        <v>2.9717286200000002E-2</v>
      </c>
      <c r="AH7">
        <v>0.44764225559999998</v>
      </c>
      <c r="AI7">
        <v>75.2</v>
      </c>
      <c r="AJ7">
        <v>55.190407327999999</v>
      </c>
      <c r="AK7">
        <v>0.19553577899999999</v>
      </c>
      <c r="AL7">
        <v>1.2501697521999999</v>
      </c>
      <c r="AM7">
        <v>0.21231997320000001</v>
      </c>
      <c r="AN7">
        <v>5132.9247480000004</v>
      </c>
      <c r="AO7">
        <v>63.002677079000001</v>
      </c>
      <c r="AP7">
        <v>102.70264760000001</v>
      </c>
      <c r="AQ7">
        <v>149.16220632</v>
      </c>
      <c r="AR7">
        <v>68.526372797999997</v>
      </c>
      <c r="AS7">
        <v>6.9985195037999999</v>
      </c>
      <c r="AT7">
        <v>0.42675158299999999</v>
      </c>
      <c r="AU7">
        <v>2.4071653999999999E-3</v>
      </c>
      <c r="AV7">
        <v>1.82628684E-2</v>
      </c>
    </row>
    <row r="8" spans="1:48">
      <c r="A8" t="s">
        <v>189</v>
      </c>
      <c r="B8" t="s">
        <v>66</v>
      </c>
      <c r="C8" t="s">
        <v>184</v>
      </c>
      <c r="D8">
        <v>0.2823395205</v>
      </c>
      <c r="E8">
        <v>-1.1505341529999999</v>
      </c>
      <c r="F8">
        <v>6.0639378170000002</v>
      </c>
      <c r="G8">
        <v>0.72235977650000005</v>
      </c>
      <c r="H8">
        <v>1.6254924153000001</v>
      </c>
      <c r="I8">
        <v>2.3478521919999999</v>
      </c>
      <c r="J8">
        <v>0.210333824</v>
      </c>
      <c r="K8">
        <v>80.742269190000002</v>
      </c>
      <c r="L8">
        <v>0.30091867049999999</v>
      </c>
      <c r="M8">
        <v>0.71990450880000001</v>
      </c>
      <c r="N8">
        <v>6.3153264368000004</v>
      </c>
      <c r="O8">
        <v>0.72914417249999997</v>
      </c>
      <c r="P8">
        <v>96.511305391999997</v>
      </c>
      <c r="Q8">
        <v>0.23322172099999999</v>
      </c>
      <c r="R8">
        <v>2.5343043617999998</v>
      </c>
      <c r="S8">
        <v>9.5368193000000007E-3</v>
      </c>
      <c r="T8">
        <v>0.3104324805</v>
      </c>
      <c r="U8">
        <v>0.22656238649999999</v>
      </c>
      <c r="V8">
        <v>0.26376439480000002</v>
      </c>
      <c r="W8">
        <v>4.6668085800000002E-2</v>
      </c>
      <c r="X8">
        <v>2.2177079299999999E-2</v>
      </c>
      <c r="Y8">
        <v>1.1081954563</v>
      </c>
      <c r="Z8">
        <v>2.0074762712999998</v>
      </c>
      <c r="AA8">
        <v>0.65448370830000002</v>
      </c>
      <c r="AB8">
        <v>1.3529925627999999</v>
      </c>
      <c r="AC8">
        <v>44.594075009999997</v>
      </c>
      <c r="AD8">
        <v>45.794476564999997</v>
      </c>
      <c r="AE8">
        <v>0.8987872938</v>
      </c>
      <c r="AF8">
        <v>0.69820242399999999</v>
      </c>
      <c r="AG8">
        <v>2.5850158000000002E-2</v>
      </c>
      <c r="AH8">
        <v>0.57437837400000002</v>
      </c>
      <c r="AI8">
        <v>67.25</v>
      </c>
      <c r="AJ8">
        <v>73.552688700000004</v>
      </c>
      <c r="AK8">
        <v>0.22342241030000001</v>
      </c>
      <c r="AL8">
        <v>1.0091436513000001</v>
      </c>
      <c r="AM8">
        <v>0.232925043</v>
      </c>
      <c r="AN8">
        <v>4967.2740868000001</v>
      </c>
      <c r="AO8">
        <v>146.24995336999999</v>
      </c>
      <c r="AP8">
        <v>136.00333645000001</v>
      </c>
      <c r="AQ8">
        <v>128.39105518</v>
      </c>
      <c r="AR8">
        <v>56.770708413000001</v>
      </c>
      <c r="AS8">
        <v>5.4132352622999997</v>
      </c>
      <c r="AT8">
        <v>0.36817250499999998</v>
      </c>
      <c r="AU8">
        <v>2.2701940000000001E-3</v>
      </c>
      <c r="AV8">
        <v>1.8223197E-2</v>
      </c>
    </row>
    <row r="9" spans="1:48">
      <c r="A9" t="s">
        <v>183</v>
      </c>
      <c r="B9" t="s">
        <v>66</v>
      </c>
      <c r="C9" t="s">
        <v>190</v>
      </c>
      <c r="D9">
        <v>0.43102266700000003</v>
      </c>
      <c r="E9">
        <v>-0.65461270199999999</v>
      </c>
      <c r="F9">
        <v>4.729539022</v>
      </c>
      <c r="G9">
        <v>1.321916632</v>
      </c>
      <c r="H9">
        <v>2.2991576239999998</v>
      </c>
      <c r="I9">
        <v>3.621074256</v>
      </c>
      <c r="J9">
        <v>0.32870332600000002</v>
      </c>
      <c r="K9">
        <v>32.921452000000002</v>
      </c>
      <c r="L9">
        <v>0.53493044700000003</v>
      </c>
      <c r="M9">
        <v>0.92697355199999998</v>
      </c>
      <c r="N9">
        <v>7.2787819919999999</v>
      </c>
      <c r="O9">
        <v>0.53117135199999999</v>
      </c>
      <c r="P9">
        <v>52.87318269</v>
      </c>
      <c r="Q9">
        <v>0.30624736000000002</v>
      </c>
      <c r="R9">
        <v>4.2034638409999996</v>
      </c>
      <c r="S9">
        <v>1.6323655999999999E-2</v>
      </c>
      <c r="T9">
        <v>0.55124704899999999</v>
      </c>
      <c r="U9">
        <v>0.34904055299999998</v>
      </c>
      <c r="V9">
        <v>0.49362758299999998</v>
      </c>
      <c r="W9">
        <v>5.7619466000000001E-2</v>
      </c>
      <c r="X9">
        <v>1.6286294E-2</v>
      </c>
      <c r="Y9">
        <v>2.2155306920000002</v>
      </c>
      <c r="Z9">
        <v>2.683935854</v>
      </c>
      <c r="AA9">
        <v>1.042076995</v>
      </c>
      <c r="AB9">
        <v>1.6418588590000001</v>
      </c>
      <c r="AC9">
        <v>56.11251094</v>
      </c>
      <c r="AD9">
        <v>51.37371478</v>
      </c>
      <c r="AE9">
        <v>1.216180018</v>
      </c>
      <c r="AF9">
        <v>0.75412078500000002</v>
      </c>
      <c r="AG9">
        <v>2.4602700000000002E-2</v>
      </c>
      <c r="AH9">
        <v>0.91692352399999999</v>
      </c>
      <c r="AI9">
        <v>50.75</v>
      </c>
      <c r="AJ9">
        <v>138.1329877</v>
      </c>
      <c r="AK9">
        <v>0.30801440600000002</v>
      </c>
      <c r="AL9">
        <v>1.313299819</v>
      </c>
      <c r="AM9">
        <v>0.29384484799999999</v>
      </c>
      <c r="AN9">
        <v>4839.8163969999996</v>
      </c>
      <c r="AO9">
        <v>78.748793370000001</v>
      </c>
      <c r="AP9">
        <v>94.646868159999997</v>
      </c>
      <c r="AQ9">
        <v>67.489498949999998</v>
      </c>
      <c r="AR9">
        <v>72.626584879999996</v>
      </c>
      <c r="AS9">
        <v>9.649329024</v>
      </c>
      <c r="AT9">
        <v>0.41026485000000001</v>
      </c>
      <c r="AU9">
        <v>1.394901E-3</v>
      </c>
      <c r="AV9">
        <v>1.7947920999999999E-2</v>
      </c>
    </row>
    <row r="10" spans="1:48">
      <c r="A10" t="s">
        <v>185</v>
      </c>
      <c r="B10" t="s">
        <v>66</v>
      </c>
      <c r="C10" t="s">
        <v>190</v>
      </c>
      <c r="D10">
        <v>0.25741238300000002</v>
      </c>
      <c r="E10">
        <v>-1.1436693440000001</v>
      </c>
      <c r="F10">
        <v>6.5202865230000002</v>
      </c>
      <c r="G10">
        <v>0.69835604399999995</v>
      </c>
      <c r="H10">
        <v>1.48654183</v>
      </c>
      <c r="I10">
        <v>2.1848978739999998</v>
      </c>
      <c r="J10">
        <v>0.19479749699999999</v>
      </c>
      <c r="K10">
        <v>86.189801560000006</v>
      </c>
      <c r="L10">
        <v>0.28248357600000001</v>
      </c>
      <c r="M10">
        <v>0.63353259399999995</v>
      </c>
      <c r="N10">
        <v>5.675418895</v>
      </c>
      <c r="O10">
        <v>0.59607324299999997</v>
      </c>
      <c r="P10">
        <v>133.1299253</v>
      </c>
      <c r="Q10">
        <v>0.246221791</v>
      </c>
      <c r="R10">
        <v>2.8776529200000001</v>
      </c>
      <c r="S10">
        <v>8.2978429999999992E-3</v>
      </c>
      <c r="T10">
        <v>0.29073893200000001</v>
      </c>
      <c r="U10">
        <v>0.2142944</v>
      </c>
      <c r="V10">
        <v>0.24969007500000001</v>
      </c>
      <c r="W10">
        <v>4.1048857000000001E-2</v>
      </c>
      <c r="X10">
        <v>2.2731508000000001E-2</v>
      </c>
      <c r="Y10">
        <v>1.1330799659999999</v>
      </c>
      <c r="Z10">
        <v>1.8507289229999999</v>
      </c>
      <c r="AA10">
        <v>0.61445752099999995</v>
      </c>
      <c r="AB10">
        <v>1.2362714020000001</v>
      </c>
      <c r="AC10">
        <v>34.089335570000003</v>
      </c>
      <c r="AD10">
        <v>36.149408659999999</v>
      </c>
      <c r="AE10">
        <v>0.51394746700000005</v>
      </c>
      <c r="AF10">
        <v>0.44479049599999998</v>
      </c>
      <c r="AG10">
        <v>2.9038115999999999E-2</v>
      </c>
      <c r="AH10">
        <v>0.56058435100000004</v>
      </c>
      <c r="AI10">
        <v>68.75</v>
      </c>
      <c r="AJ10">
        <v>53.87973144</v>
      </c>
      <c r="AK10">
        <v>0.19815032099999999</v>
      </c>
      <c r="AL10">
        <v>1.135215439</v>
      </c>
      <c r="AM10">
        <v>0.242167667</v>
      </c>
      <c r="AN10">
        <v>4873.4854450000003</v>
      </c>
      <c r="AO10">
        <v>146.24978970000001</v>
      </c>
      <c r="AP10">
        <v>150.87405140000001</v>
      </c>
      <c r="AQ10">
        <v>67.499091739999997</v>
      </c>
      <c r="AR10">
        <v>66.937293859999997</v>
      </c>
      <c r="AS10">
        <v>6.3624573189999998</v>
      </c>
      <c r="AT10">
        <v>0.37443996299999999</v>
      </c>
      <c r="AU10">
        <v>1.847357E-3</v>
      </c>
      <c r="AV10">
        <v>1.8193648E-2</v>
      </c>
    </row>
    <row r="11" spans="1:48">
      <c r="A11" t="s">
        <v>186</v>
      </c>
      <c r="B11" t="s">
        <v>66</v>
      </c>
      <c r="C11" t="s">
        <v>190</v>
      </c>
      <c r="D11">
        <v>0.46583522300000002</v>
      </c>
      <c r="E11">
        <v>-0.70578684899999999</v>
      </c>
      <c r="F11">
        <v>5.2166008330000002</v>
      </c>
      <c r="G11">
        <v>1.412819386</v>
      </c>
      <c r="H11">
        <v>2.1233141880000002</v>
      </c>
      <c r="I11">
        <v>3.5361335729999999</v>
      </c>
      <c r="J11">
        <v>0.35005714500000001</v>
      </c>
      <c r="K11">
        <v>22.393352520000001</v>
      </c>
      <c r="L11">
        <v>0.57043011799999999</v>
      </c>
      <c r="M11">
        <v>1.063291411</v>
      </c>
      <c r="N11">
        <v>6.3257422119999998</v>
      </c>
      <c r="O11">
        <v>0.47747342100000001</v>
      </c>
      <c r="P11">
        <v>94.064039510000001</v>
      </c>
      <c r="Q11">
        <v>0.33566905800000002</v>
      </c>
      <c r="R11">
        <v>4.9258663629999999</v>
      </c>
      <c r="S11">
        <v>2.0031157000000001E-2</v>
      </c>
      <c r="T11">
        <v>0.59049916599999996</v>
      </c>
      <c r="U11">
        <v>0.37133683299999998</v>
      </c>
      <c r="V11">
        <v>0.52311622700000004</v>
      </c>
      <c r="W11">
        <v>6.7382939000000003E-2</v>
      </c>
      <c r="X11">
        <v>1.3791372E-2</v>
      </c>
      <c r="Y11">
        <v>2.0068425470000002</v>
      </c>
      <c r="Z11">
        <v>2.9340682490000001</v>
      </c>
      <c r="AA11">
        <v>1.181903669</v>
      </c>
      <c r="AB11">
        <v>1.752164579</v>
      </c>
      <c r="AC11">
        <v>39.59751438</v>
      </c>
      <c r="AD11">
        <v>44.022202870000001</v>
      </c>
      <c r="AE11">
        <v>0.98656454900000001</v>
      </c>
      <c r="AF11">
        <v>0.62501210600000001</v>
      </c>
      <c r="AG11">
        <v>2.4879913E-2</v>
      </c>
      <c r="AH11">
        <v>1.012390031</v>
      </c>
      <c r="AI11">
        <v>40</v>
      </c>
      <c r="AJ11">
        <v>114.86557070000001</v>
      </c>
      <c r="AK11">
        <v>0.34396083900000002</v>
      </c>
      <c r="AL11">
        <v>1.5933117109999999</v>
      </c>
      <c r="AM11">
        <v>0.32258528800000003</v>
      </c>
      <c r="AN11">
        <v>4743.1091619999997</v>
      </c>
      <c r="AO11">
        <v>89.999617209999997</v>
      </c>
      <c r="AP11">
        <v>117.12378</v>
      </c>
      <c r="AQ11">
        <v>91.984598419999998</v>
      </c>
      <c r="AR11">
        <v>74.269957559999995</v>
      </c>
      <c r="AS11">
        <v>10.56415217</v>
      </c>
      <c r="AT11">
        <v>0.263631693</v>
      </c>
      <c r="AU11">
        <v>1.7602679999999999E-3</v>
      </c>
      <c r="AV11">
        <v>1.7973221000000001E-2</v>
      </c>
    </row>
    <row r="12" spans="1:48">
      <c r="A12" t="s">
        <v>187</v>
      </c>
      <c r="B12" t="s">
        <v>66</v>
      </c>
      <c r="C12" t="s">
        <v>190</v>
      </c>
      <c r="D12">
        <v>0.27976170500000003</v>
      </c>
      <c r="E12">
        <v>-1.099769174</v>
      </c>
      <c r="F12">
        <v>5.4323085950000003</v>
      </c>
      <c r="G12">
        <v>0.78436829500000005</v>
      </c>
      <c r="H12">
        <v>1.5248674879999999</v>
      </c>
      <c r="I12">
        <v>2.3092357830000001</v>
      </c>
      <c r="J12">
        <v>0.206650314</v>
      </c>
      <c r="K12">
        <v>72.947928279999999</v>
      </c>
      <c r="L12">
        <v>0.292459199</v>
      </c>
      <c r="M12">
        <v>0.77467575499999997</v>
      </c>
      <c r="N12">
        <v>5.3761540749999996</v>
      </c>
      <c r="O12">
        <v>0.55784808200000002</v>
      </c>
      <c r="P12">
        <v>113.3101769</v>
      </c>
      <c r="Q12">
        <v>0.27304289799999998</v>
      </c>
      <c r="R12">
        <v>3.5675424869999999</v>
      </c>
      <c r="S12">
        <v>9.8326219999999992E-3</v>
      </c>
      <c r="T12">
        <v>0.30227160800000002</v>
      </c>
      <c r="U12">
        <v>0.217331367</v>
      </c>
      <c r="V12">
        <v>0.25283627199999997</v>
      </c>
      <c r="W12">
        <v>4.9435337000000003E-2</v>
      </c>
      <c r="X12">
        <v>3.3057712000000003E-2</v>
      </c>
      <c r="Y12">
        <v>1.338298743</v>
      </c>
      <c r="Z12">
        <v>1.9702420890000001</v>
      </c>
      <c r="AA12">
        <v>0.65730319500000001</v>
      </c>
      <c r="AB12">
        <v>1.312938894</v>
      </c>
      <c r="AC12">
        <v>27.988652689999999</v>
      </c>
      <c r="AD12">
        <v>29.432247050000001</v>
      </c>
      <c r="AE12">
        <v>0.496685088</v>
      </c>
      <c r="AF12">
        <v>0.45746895599999998</v>
      </c>
      <c r="AG12">
        <v>4.1512724000000001E-2</v>
      </c>
      <c r="AH12">
        <v>0.55145432299999997</v>
      </c>
      <c r="AI12">
        <v>108.75</v>
      </c>
      <c r="AJ12">
        <v>44.091767699999998</v>
      </c>
      <c r="AK12">
        <v>0.20067009599999999</v>
      </c>
      <c r="AL12">
        <v>1.285265382</v>
      </c>
      <c r="AM12">
        <v>0.25001926299999999</v>
      </c>
      <c r="AN12">
        <v>4918.152051</v>
      </c>
      <c r="AO12">
        <v>56.249111859999999</v>
      </c>
      <c r="AP12">
        <v>89.989521879999998</v>
      </c>
      <c r="AQ12">
        <v>160.1668798</v>
      </c>
      <c r="AR12">
        <v>57.838842700000001</v>
      </c>
      <c r="AS12">
        <v>8.4877294750000001</v>
      </c>
      <c r="AT12">
        <v>0.24008521699999999</v>
      </c>
      <c r="AU12">
        <v>2.859824E-3</v>
      </c>
      <c r="AV12">
        <v>1.8526791000000001E-2</v>
      </c>
    </row>
    <row r="13" spans="1:48">
      <c r="A13" t="s">
        <v>188</v>
      </c>
      <c r="B13" t="s">
        <v>66</v>
      </c>
      <c r="C13" t="s">
        <v>190</v>
      </c>
      <c r="D13">
        <v>0.35014288700000001</v>
      </c>
      <c r="E13">
        <v>-1.5524435519999999</v>
      </c>
      <c r="F13">
        <v>7.7748205840000004</v>
      </c>
      <c r="G13">
        <v>0.89837627499999995</v>
      </c>
      <c r="H13">
        <v>1.94078851</v>
      </c>
      <c r="I13">
        <v>2.8391647839999998</v>
      </c>
      <c r="J13">
        <v>0.24637124499999999</v>
      </c>
      <c r="K13">
        <v>69.197987810000001</v>
      </c>
      <c r="L13">
        <v>0.35896990899999998</v>
      </c>
      <c r="M13">
        <v>1.0260527399999999</v>
      </c>
      <c r="N13">
        <v>5.8465775459999998</v>
      </c>
      <c r="O13">
        <v>0.50813909000000002</v>
      </c>
      <c r="P13">
        <v>122.6899038</v>
      </c>
      <c r="Q13">
        <v>0.248932501</v>
      </c>
      <c r="R13">
        <v>2.798409355</v>
      </c>
      <c r="S13">
        <v>1.1418940000000001E-2</v>
      </c>
      <c r="T13">
        <v>0.370424107</v>
      </c>
      <c r="U13">
        <v>0.24317001699999999</v>
      </c>
      <c r="V13">
        <v>0.30637230399999998</v>
      </c>
      <c r="W13">
        <v>6.4051803000000004E-2</v>
      </c>
      <c r="X13">
        <v>9.4941810000000008E-3</v>
      </c>
      <c r="Y13">
        <v>2.1443523710000001</v>
      </c>
      <c r="Z13">
        <v>2.4300063729999999</v>
      </c>
      <c r="AA13">
        <v>0.72870357699999999</v>
      </c>
      <c r="AB13">
        <v>1.701302796</v>
      </c>
      <c r="AC13">
        <v>48.752948029999999</v>
      </c>
      <c r="AD13">
        <v>77.767672439999998</v>
      </c>
      <c r="AE13">
        <v>0.490593577</v>
      </c>
      <c r="AF13">
        <v>0.80270819999999998</v>
      </c>
      <c r="AG13">
        <v>1.8043457999999998E-2</v>
      </c>
      <c r="AH13">
        <v>0.58716245700000003</v>
      </c>
      <c r="AI13">
        <v>25.75</v>
      </c>
      <c r="AJ13">
        <v>153.69818699999999</v>
      </c>
      <c r="AK13">
        <v>0.32297456600000002</v>
      </c>
      <c r="AL13">
        <v>1.4314727700000001</v>
      </c>
      <c r="AM13">
        <v>0.245594692</v>
      </c>
      <c r="AN13">
        <v>4711.3534749999999</v>
      </c>
      <c r="AO13">
        <v>112.49799539999999</v>
      </c>
      <c r="AP13">
        <v>124.4927761</v>
      </c>
      <c r="AQ13">
        <v>128.9312754</v>
      </c>
      <c r="AR13">
        <v>57.929838660000001</v>
      </c>
      <c r="AS13">
        <v>5.8883411409999997</v>
      </c>
      <c r="AT13">
        <v>0.95342017899999998</v>
      </c>
      <c r="AU13">
        <v>4.4047840000000001E-3</v>
      </c>
      <c r="AV13">
        <v>1.8556561999999999E-2</v>
      </c>
    </row>
    <row r="14" spans="1:48">
      <c r="A14" t="s">
        <v>189</v>
      </c>
      <c r="B14" t="s">
        <v>66</v>
      </c>
      <c r="C14" t="s">
        <v>190</v>
      </c>
      <c r="D14">
        <v>0.58418669300000003</v>
      </c>
      <c r="E14">
        <v>-0.383521903</v>
      </c>
      <c r="F14">
        <v>3.57521405</v>
      </c>
      <c r="G14">
        <v>1.7562549510000001</v>
      </c>
      <c r="H14">
        <v>3.1083121939999998</v>
      </c>
      <c r="I14">
        <v>4.8645671449999996</v>
      </c>
      <c r="J14">
        <v>0.45870735699999998</v>
      </c>
      <c r="K14">
        <v>11.07467982</v>
      </c>
      <c r="L14">
        <v>0.70022643900000003</v>
      </c>
      <c r="M14">
        <v>1.2942709640000001</v>
      </c>
      <c r="N14">
        <v>7.9712753940000001</v>
      </c>
      <c r="O14">
        <v>0.42895853</v>
      </c>
      <c r="P14">
        <v>142.1868241</v>
      </c>
      <c r="Q14">
        <v>0.34891413999999998</v>
      </c>
      <c r="R14">
        <v>5.1708921009999997</v>
      </c>
      <c r="S14">
        <v>2.5057204E-2</v>
      </c>
      <c r="T14">
        <v>0.72538232199999997</v>
      </c>
      <c r="U14">
        <v>0.50396228200000004</v>
      </c>
      <c r="V14">
        <v>0.64705835199999995</v>
      </c>
      <c r="W14">
        <v>7.8323970000000007E-2</v>
      </c>
      <c r="X14">
        <v>7.6926750000000004E-3</v>
      </c>
      <c r="Y14">
        <v>2.164781144</v>
      </c>
      <c r="Z14">
        <v>3.7742193629999998</v>
      </c>
      <c r="AA14">
        <v>1.3777668679999999</v>
      </c>
      <c r="AB14">
        <v>2.3964524950000001</v>
      </c>
      <c r="AC14">
        <v>76.319716630000002</v>
      </c>
      <c r="AD14">
        <v>60.309015590000001</v>
      </c>
      <c r="AE14">
        <v>1.529452539</v>
      </c>
      <c r="AF14">
        <v>1.5647401889999999</v>
      </c>
      <c r="AG14">
        <v>1.1712271E-2</v>
      </c>
      <c r="AH14">
        <v>1.4945763679999999</v>
      </c>
      <c r="AI14">
        <v>25.5</v>
      </c>
      <c r="AJ14">
        <v>149.3982254</v>
      </c>
      <c r="AK14">
        <v>0.442230809</v>
      </c>
      <c r="AL14">
        <v>1.8198822020000001</v>
      </c>
      <c r="AM14">
        <v>0.35791001300000003</v>
      </c>
      <c r="AN14">
        <v>4819.8608850000001</v>
      </c>
      <c r="AO14">
        <v>101.2511421</v>
      </c>
      <c r="AP14">
        <v>107.8709941</v>
      </c>
      <c r="AQ14">
        <v>150.86956470000001</v>
      </c>
      <c r="AR14">
        <v>76.295643240000004</v>
      </c>
      <c r="AS14">
        <v>10.68976475</v>
      </c>
      <c r="AT14">
        <v>0.47767881800000001</v>
      </c>
      <c r="AU14">
        <v>1.9374699999999999E-3</v>
      </c>
      <c r="AV14">
        <v>1.7744190999999999E-2</v>
      </c>
    </row>
    <row r="15" spans="1:48">
      <c r="A15" t="s">
        <v>191</v>
      </c>
      <c r="B15" t="s">
        <v>65</v>
      </c>
      <c r="C15" t="s">
        <v>184</v>
      </c>
      <c r="D15">
        <v>0.3089832508</v>
      </c>
      <c r="E15">
        <v>-0.99572012799999998</v>
      </c>
      <c r="F15">
        <v>4.9612222125000001</v>
      </c>
      <c r="G15">
        <v>0.90696200429999996</v>
      </c>
      <c r="H15">
        <v>1.6385282910000001</v>
      </c>
      <c r="I15">
        <v>2.5454902953</v>
      </c>
      <c r="J15">
        <v>0.2351606208</v>
      </c>
      <c r="K15">
        <v>70.034108424999999</v>
      </c>
      <c r="L15">
        <v>0.33885259179999999</v>
      </c>
      <c r="M15">
        <v>0.82676167629999997</v>
      </c>
      <c r="N15">
        <v>4.737092852</v>
      </c>
      <c r="O15">
        <v>0.57761363129999999</v>
      </c>
      <c r="P15">
        <v>106.37124371</v>
      </c>
      <c r="Q15">
        <v>0.31454143099999998</v>
      </c>
      <c r="R15">
        <v>4.6532825974999996</v>
      </c>
      <c r="S15">
        <v>9.4716994999999998E-3</v>
      </c>
      <c r="T15">
        <v>0.34825004100000001</v>
      </c>
      <c r="U15">
        <v>0.260718697</v>
      </c>
      <c r="V15">
        <v>0.29748391699999999</v>
      </c>
      <c r="W15">
        <v>5.0766124000000003E-2</v>
      </c>
      <c r="X15">
        <v>2.7582742300000001E-2</v>
      </c>
      <c r="Y15">
        <v>1.5205071045</v>
      </c>
      <c r="Z15">
        <v>2.1794235907999999</v>
      </c>
      <c r="AA15">
        <v>0.78166790279999998</v>
      </c>
      <c r="AB15">
        <v>1.3977556877999999</v>
      </c>
      <c r="AC15">
        <v>34.664836219999998</v>
      </c>
      <c r="AD15">
        <v>34.450816500000002</v>
      </c>
      <c r="AE15">
        <v>0.64411251800000002</v>
      </c>
      <c r="AF15">
        <v>0.59003867099999996</v>
      </c>
      <c r="AG15">
        <v>3.4790293299999997E-2</v>
      </c>
      <c r="AH15">
        <v>0.62772414430000001</v>
      </c>
      <c r="AI15">
        <v>84</v>
      </c>
      <c r="AJ15">
        <v>52.622870257999999</v>
      </c>
      <c r="AK15">
        <v>0.26741541200000002</v>
      </c>
      <c r="AL15">
        <v>1.5386261043</v>
      </c>
      <c r="AM15">
        <v>0.32891331930000001</v>
      </c>
      <c r="AN15">
        <v>4899.3366792999996</v>
      </c>
      <c r="AO15">
        <v>22.499475847999999</v>
      </c>
      <c r="AP15">
        <v>123.75357071000001</v>
      </c>
      <c r="AQ15">
        <v>139.63744389999999</v>
      </c>
      <c r="AR15">
        <v>67.408812010000005</v>
      </c>
      <c r="AS15">
        <v>10.359918126</v>
      </c>
      <c r="AT15">
        <v>0.54438144050000004</v>
      </c>
      <c r="AU15">
        <v>2.0295703000000002E-3</v>
      </c>
      <c r="AV15">
        <v>1.83859655E-2</v>
      </c>
    </row>
    <row r="16" spans="1:48">
      <c r="A16" t="s">
        <v>192</v>
      </c>
      <c r="B16" t="s">
        <v>65</v>
      </c>
      <c r="C16" t="s">
        <v>184</v>
      </c>
      <c r="D16">
        <v>0.44552203829999998</v>
      </c>
      <c r="E16">
        <v>-1.3111250459999999</v>
      </c>
      <c r="F16">
        <v>7.9497601583000002</v>
      </c>
      <c r="G16">
        <v>1.4420367414999999</v>
      </c>
      <c r="H16">
        <v>2.3908531827999999</v>
      </c>
      <c r="I16">
        <v>3.8328899242999999</v>
      </c>
      <c r="J16">
        <v>0.32754746080000002</v>
      </c>
      <c r="K16">
        <v>30.850104721000001</v>
      </c>
      <c r="L16">
        <v>0.4672181768</v>
      </c>
      <c r="M16">
        <v>1.1499182358</v>
      </c>
      <c r="N16">
        <v>6.1774305910000002</v>
      </c>
      <c r="O16">
        <v>0.55656588929999995</v>
      </c>
      <c r="P16">
        <v>18.881195134999999</v>
      </c>
      <c r="Q16">
        <v>0.31408026529999999</v>
      </c>
      <c r="R16">
        <v>4.0308210843000003</v>
      </c>
      <c r="S16">
        <v>1.3896799E-2</v>
      </c>
      <c r="T16">
        <v>0.4811645128</v>
      </c>
      <c r="U16">
        <v>0.3602891285</v>
      </c>
      <c r="V16">
        <v>0.40694496699999999</v>
      </c>
      <c r="W16">
        <v>7.4219545999999997E-2</v>
      </c>
      <c r="X16">
        <v>1.0742022800000001E-2</v>
      </c>
      <c r="Y16">
        <v>3.8333497477999998</v>
      </c>
      <c r="Z16">
        <v>2.8001346043000002</v>
      </c>
      <c r="AA16">
        <v>1.028736004</v>
      </c>
      <c r="AB16">
        <v>1.7713986008</v>
      </c>
      <c r="AC16">
        <v>56.018432189999999</v>
      </c>
      <c r="AD16">
        <v>44.585593950000003</v>
      </c>
      <c r="AE16">
        <v>1.3248912157999999</v>
      </c>
      <c r="AF16">
        <v>1.0604732084999999</v>
      </c>
      <c r="AG16">
        <v>1.5038832E-2</v>
      </c>
      <c r="AH16">
        <v>0.83126826929999997</v>
      </c>
      <c r="AI16">
        <v>32</v>
      </c>
      <c r="AJ16">
        <v>139.83912996000001</v>
      </c>
      <c r="AK16">
        <v>0.40957091600000001</v>
      </c>
      <c r="AL16">
        <v>1.6286314237999999</v>
      </c>
      <c r="AM16">
        <v>0.32094290079999999</v>
      </c>
      <c r="AN16">
        <v>4710.0607600000003</v>
      </c>
      <c r="AO16">
        <v>56.252012135999998</v>
      </c>
      <c r="AP16">
        <v>72.106486837999995</v>
      </c>
      <c r="AQ16">
        <v>72.127896837999998</v>
      </c>
      <c r="AR16">
        <v>46.531042919999997</v>
      </c>
      <c r="AS16">
        <v>8.5490328845000008</v>
      </c>
      <c r="AT16">
        <v>0.77006609599999998</v>
      </c>
      <c r="AU16">
        <v>3.7469527999999998E-3</v>
      </c>
      <c r="AV16">
        <v>1.9165782499999999E-2</v>
      </c>
    </row>
    <row r="17" spans="1:48">
      <c r="A17" t="s">
        <v>193</v>
      </c>
      <c r="B17" t="s">
        <v>65</v>
      </c>
      <c r="C17" t="s">
        <v>184</v>
      </c>
      <c r="D17">
        <v>0.28249764319999998</v>
      </c>
      <c r="E17">
        <v>-0.94400087300000002</v>
      </c>
      <c r="F17">
        <v>5.2381621579999997</v>
      </c>
      <c r="G17">
        <v>0.96370543980000001</v>
      </c>
      <c r="H17">
        <v>1.5029781828</v>
      </c>
      <c r="I17">
        <v>2.4666836226000002</v>
      </c>
      <c r="J17">
        <v>0.21707029959999999</v>
      </c>
      <c r="K17">
        <v>62.549408853000003</v>
      </c>
      <c r="L17">
        <v>0.3109739292</v>
      </c>
      <c r="M17">
        <v>0.70428742300000002</v>
      </c>
      <c r="N17">
        <v>6.726733479</v>
      </c>
      <c r="O17">
        <v>0.67129356029999998</v>
      </c>
      <c r="P17">
        <v>76.295012663999998</v>
      </c>
      <c r="Q17">
        <v>0.25427717500000002</v>
      </c>
      <c r="R17">
        <v>3.0913052383999999</v>
      </c>
      <c r="S17">
        <v>9.5318686E-3</v>
      </c>
      <c r="T17">
        <v>0.32049904639999999</v>
      </c>
      <c r="U17">
        <v>0.24436927520000001</v>
      </c>
      <c r="V17">
        <v>0.27777183280000001</v>
      </c>
      <c r="W17">
        <v>4.2727213399999998E-2</v>
      </c>
      <c r="X17">
        <v>2.2786948800000002E-2</v>
      </c>
      <c r="Y17">
        <v>1.5459622500000001</v>
      </c>
      <c r="Z17">
        <v>2.0261034944</v>
      </c>
      <c r="AA17">
        <v>0.7412032046</v>
      </c>
      <c r="AB17">
        <v>1.2849002895999999</v>
      </c>
      <c r="AC17">
        <v>37.307354719999999</v>
      </c>
      <c r="AD17">
        <v>35.495259433999998</v>
      </c>
      <c r="AE17">
        <v>0.57435228380000003</v>
      </c>
      <c r="AF17">
        <v>0.45216426659999998</v>
      </c>
      <c r="AG17">
        <v>2.8663875200000001E-2</v>
      </c>
      <c r="AH17">
        <v>0.60424755939999997</v>
      </c>
      <c r="AI17">
        <v>70.2</v>
      </c>
      <c r="AJ17">
        <v>61.811052633999999</v>
      </c>
      <c r="AK17">
        <v>0.21047589180000001</v>
      </c>
      <c r="AL17">
        <v>1.0814104846000001</v>
      </c>
      <c r="AM17">
        <v>0.22208570480000001</v>
      </c>
      <c r="AN17">
        <v>5105.1635349999997</v>
      </c>
      <c r="AO17">
        <v>72.004820252000002</v>
      </c>
      <c r="AP17">
        <v>122.29596597</v>
      </c>
      <c r="AQ17">
        <v>122.28218221</v>
      </c>
      <c r="AR17">
        <v>64.322911849999997</v>
      </c>
      <c r="AS17">
        <v>7.0962077521999998</v>
      </c>
      <c r="AT17">
        <v>0.2848378084</v>
      </c>
      <c r="AU17">
        <v>2.4147626000000002E-3</v>
      </c>
      <c r="AV17">
        <v>1.8184050199999999E-2</v>
      </c>
    </row>
    <row r="18" spans="1:48">
      <c r="A18" t="s">
        <v>194</v>
      </c>
      <c r="B18" t="s">
        <v>65</v>
      </c>
      <c r="C18" t="s">
        <v>184</v>
      </c>
      <c r="D18">
        <v>0.49278983500000001</v>
      </c>
      <c r="E18">
        <v>-0.14919331499999999</v>
      </c>
      <c r="F18">
        <v>3.5061622627000002</v>
      </c>
      <c r="G18">
        <v>1.3900142177000001</v>
      </c>
      <c r="H18">
        <v>1.8837567703</v>
      </c>
      <c r="I18">
        <v>3.2737709876999999</v>
      </c>
      <c r="J18">
        <v>0.38844779470000002</v>
      </c>
      <c r="K18">
        <v>22.31812833</v>
      </c>
      <c r="L18">
        <v>0.59403397130000002</v>
      </c>
      <c r="M18">
        <v>1.099071715</v>
      </c>
      <c r="N18">
        <v>7.4351226707000002</v>
      </c>
      <c r="O18">
        <v>0.58560287</v>
      </c>
      <c r="P18">
        <v>139.00382425000001</v>
      </c>
      <c r="Q18">
        <v>0.3717650737</v>
      </c>
      <c r="R18">
        <v>5.8980326630000004</v>
      </c>
      <c r="S18">
        <v>2.0651127299999999E-2</v>
      </c>
      <c r="T18">
        <v>0.614645934</v>
      </c>
      <c r="U18">
        <v>0.43458587929999998</v>
      </c>
      <c r="V18">
        <v>0.55013309629999996</v>
      </c>
      <c r="W18">
        <v>6.4512837700000006E-2</v>
      </c>
      <c r="X18">
        <v>2.00517757E-2</v>
      </c>
      <c r="Y18">
        <v>3.1443287400000002</v>
      </c>
      <c r="Z18">
        <v>2.9292469557</v>
      </c>
      <c r="AA18">
        <v>1.1735914473</v>
      </c>
      <c r="AB18">
        <v>1.7556555087000001</v>
      </c>
      <c r="AC18">
        <v>35.712155492999997</v>
      </c>
      <c r="AD18">
        <v>29.96921292</v>
      </c>
      <c r="AE18">
        <v>0.67603485900000004</v>
      </c>
      <c r="AF18">
        <v>0.37599278229999999</v>
      </c>
      <c r="AG18">
        <v>2.2177079299999999E-2</v>
      </c>
      <c r="AH18">
        <v>1.2251096696999999</v>
      </c>
      <c r="AI18">
        <v>54.666666667000001</v>
      </c>
      <c r="AJ18">
        <v>70.109216396999997</v>
      </c>
      <c r="AK18">
        <v>0.31892458470000001</v>
      </c>
      <c r="AL18">
        <v>1.4965161387000001</v>
      </c>
      <c r="AM18">
        <v>0.3408053687</v>
      </c>
      <c r="AN18">
        <v>4996.7242053</v>
      </c>
      <c r="AO18">
        <v>104.99455949</v>
      </c>
      <c r="AP18">
        <v>96.191224958000006</v>
      </c>
      <c r="AQ18">
        <v>113.80022112</v>
      </c>
      <c r="AR18">
        <v>54.319095689999997</v>
      </c>
      <c r="AS18">
        <v>13.629757978000001</v>
      </c>
      <c r="AT18">
        <v>0.69234200570000004</v>
      </c>
      <c r="AU18">
        <v>2.3989612999999999E-3</v>
      </c>
      <c r="AV18">
        <v>1.8178939299999999E-2</v>
      </c>
    </row>
    <row r="19" spans="1:48">
      <c r="A19" t="s">
        <v>195</v>
      </c>
      <c r="B19" t="s">
        <v>65</v>
      </c>
      <c r="C19" t="s">
        <v>184</v>
      </c>
      <c r="D19">
        <v>0.32609003040000001</v>
      </c>
      <c r="E19">
        <v>-0.99439962500000001</v>
      </c>
      <c r="F19">
        <v>5.4779796090000001</v>
      </c>
      <c r="G19">
        <v>0.93866414679999999</v>
      </c>
      <c r="H19">
        <v>1.8005057136</v>
      </c>
      <c r="I19">
        <v>2.7391698606000001</v>
      </c>
      <c r="J19">
        <v>0.24316271040000001</v>
      </c>
      <c r="K19">
        <v>61.035647263999998</v>
      </c>
      <c r="L19">
        <v>0.34945198900000002</v>
      </c>
      <c r="M19">
        <v>0.88603073080000005</v>
      </c>
      <c r="N19">
        <v>5.9559836478000001</v>
      </c>
      <c r="O19">
        <v>0.59428696459999997</v>
      </c>
      <c r="P19">
        <v>25.552056176000001</v>
      </c>
      <c r="Q19">
        <v>0.31216063979999997</v>
      </c>
      <c r="R19">
        <v>4.6542335181999999</v>
      </c>
      <c r="S19">
        <v>9.4162611999999996E-3</v>
      </c>
      <c r="T19">
        <v>0.35882195719999999</v>
      </c>
      <c r="U19">
        <v>0.25799439400000002</v>
      </c>
      <c r="V19">
        <v>0.30173010119999999</v>
      </c>
      <c r="W19">
        <v>5.7091855800000001E-2</v>
      </c>
      <c r="X19">
        <v>3.7312935999999998E-2</v>
      </c>
      <c r="Y19">
        <v>1.3428064477999999</v>
      </c>
      <c r="Z19">
        <v>2.3693825704</v>
      </c>
      <c r="AA19">
        <v>0.81060098280000004</v>
      </c>
      <c r="AB19">
        <v>1.5587815876</v>
      </c>
      <c r="AC19">
        <v>27.008574948</v>
      </c>
      <c r="AD19">
        <v>29.545112004</v>
      </c>
      <c r="AE19">
        <v>0.56315120439999999</v>
      </c>
      <c r="AF19">
        <v>0.51578009140000003</v>
      </c>
      <c r="AG19">
        <v>4.4742257600000002E-2</v>
      </c>
      <c r="AH19">
        <v>0.66798622799999996</v>
      </c>
      <c r="AI19">
        <v>117.2</v>
      </c>
      <c r="AJ19">
        <v>40.395412254</v>
      </c>
      <c r="AK19">
        <v>0.22285044100000001</v>
      </c>
      <c r="AL19">
        <v>1.2863758294000001</v>
      </c>
      <c r="AM19">
        <v>0.27181100159999999</v>
      </c>
      <c r="AN19">
        <v>5357.6839448000001</v>
      </c>
      <c r="AO19">
        <v>89.993587297999994</v>
      </c>
      <c r="AP19">
        <v>71.992209488</v>
      </c>
      <c r="AQ19">
        <v>57.048640315999997</v>
      </c>
      <c r="AR19">
        <v>69.128309763999994</v>
      </c>
      <c r="AS19">
        <v>11.054588984</v>
      </c>
      <c r="AT19">
        <v>0.29949021799999997</v>
      </c>
      <c r="AU19">
        <v>1.5303614E-3</v>
      </c>
      <c r="AV19">
        <v>1.8076842999999999E-2</v>
      </c>
    </row>
    <row r="20" spans="1:48">
      <c r="A20" t="s">
        <v>196</v>
      </c>
      <c r="B20" t="s">
        <v>65</v>
      </c>
      <c r="C20" t="s">
        <v>184</v>
      </c>
      <c r="D20">
        <v>0.37964266819999998</v>
      </c>
      <c r="E20">
        <v>-0.88446826700000003</v>
      </c>
      <c r="F20">
        <v>5.1927130392</v>
      </c>
      <c r="G20">
        <v>1.1850400619999999</v>
      </c>
      <c r="H20">
        <v>2.1363936352000001</v>
      </c>
      <c r="I20">
        <v>3.3214336967999998</v>
      </c>
      <c r="J20">
        <v>0.28170976040000001</v>
      </c>
      <c r="K20">
        <v>39.015379121999999</v>
      </c>
      <c r="L20">
        <v>0.41834697780000002</v>
      </c>
      <c r="M20">
        <v>0.99469443840000005</v>
      </c>
      <c r="N20">
        <v>6.8386049609999997</v>
      </c>
      <c r="O20">
        <v>0.68866903800000001</v>
      </c>
      <c r="P20">
        <v>111.45292065</v>
      </c>
      <c r="Q20">
        <v>0.31448621319999998</v>
      </c>
      <c r="R20">
        <v>4.6652510948000003</v>
      </c>
      <c r="S20">
        <v>1.45483112E-2</v>
      </c>
      <c r="T20">
        <v>0.43291528800000001</v>
      </c>
      <c r="U20">
        <v>0.30262359519999998</v>
      </c>
      <c r="V20">
        <v>0.3721680604</v>
      </c>
      <c r="W20">
        <v>6.0747227600000002E-2</v>
      </c>
      <c r="X20">
        <v>1.78525486E-2</v>
      </c>
      <c r="Y20">
        <v>2.2025483663999998</v>
      </c>
      <c r="Z20">
        <v>2.8410185935999999</v>
      </c>
      <c r="AA20">
        <v>1.0315873170000001</v>
      </c>
      <c r="AB20">
        <v>1.8094312766</v>
      </c>
      <c r="AC20">
        <v>43.345195459999999</v>
      </c>
      <c r="AD20">
        <v>50.005055316000004</v>
      </c>
      <c r="AE20">
        <v>0.99893173499999999</v>
      </c>
      <c r="AF20">
        <v>0.81233201919999998</v>
      </c>
      <c r="AG20">
        <v>2.43393446E-2</v>
      </c>
      <c r="AH20">
        <v>0.77205060219999999</v>
      </c>
      <c r="AI20">
        <v>56</v>
      </c>
      <c r="AJ20">
        <v>80.486579292000002</v>
      </c>
      <c r="AK20">
        <v>0.28628564719999999</v>
      </c>
      <c r="AL20">
        <v>1.4018394638</v>
      </c>
      <c r="AM20">
        <v>0.25807307039999999</v>
      </c>
      <c r="AN20">
        <v>5155.9085584000004</v>
      </c>
      <c r="AO20">
        <v>116.99331114</v>
      </c>
      <c r="AP20">
        <v>154.59012465999999</v>
      </c>
      <c r="AQ20">
        <v>124.42255588</v>
      </c>
      <c r="AR20">
        <v>62.245989731999998</v>
      </c>
      <c r="AS20">
        <v>11.264121834999999</v>
      </c>
      <c r="AT20">
        <v>0.40459946140000003</v>
      </c>
      <c r="AU20">
        <v>2.6898244000000001E-3</v>
      </c>
      <c r="AV20">
        <v>1.8318095199999999E-2</v>
      </c>
    </row>
    <row r="21" spans="1:48">
      <c r="A21" t="s">
        <v>191</v>
      </c>
      <c r="B21" t="s">
        <v>65</v>
      </c>
      <c r="C21" t="s">
        <v>190</v>
      </c>
      <c r="D21">
        <v>0.37785792800000001</v>
      </c>
      <c r="E21">
        <v>-1.21963281</v>
      </c>
      <c r="F21">
        <v>5.4079294579999999</v>
      </c>
      <c r="G21">
        <v>1.0850504750000001</v>
      </c>
      <c r="H21">
        <v>2.184386961</v>
      </c>
      <c r="I21">
        <v>3.269437436</v>
      </c>
      <c r="J21">
        <v>0.280971682</v>
      </c>
      <c r="K21">
        <v>51.974697229999997</v>
      </c>
      <c r="L21">
        <v>0.39263357700000001</v>
      </c>
      <c r="M21">
        <v>1.0751034719999999</v>
      </c>
      <c r="N21">
        <v>5.2671820260000004</v>
      </c>
      <c r="O21">
        <v>0.63789014300000002</v>
      </c>
      <c r="P21">
        <v>134.31375879999999</v>
      </c>
      <c r="Q21">
        <v>0.38797677800000002</v>
      </c>
      <c r="R21">
        <v>6.2849568439999999</v>
      </c>
      <c r="S21">
        <v>1.1910505E-2</v>
      </c>
      <c r="T21">
        <v>0.404529374</v>
      </c>
      <c r="U21">
        <v>0.30265094799999998</v>
      </c>
      <c r="V21">
        <v>0.33443999000000002</v>
      </c>
      <c r="W21">
        <v>7.0089384000000005E-2</v>
      </c>
      <c r="X21">
        <v>2.1899867999999999E-2</v>
      </c>
      <c r="Y21">
        <v>2.8881988249999999</v>
      </c>
      <c r="Z21">
        <v>2.927396264</v>
      </c>
      <c r="AA21">
        <v>0.92411953800000002</v>
      </c>
      <c r="AB21">
        <v>2.0032767260000002</v>
      </c>
      <c r="AC21">
        <v>34.11793239</v>
      </c>
      <c r="AD21">
        <v>33.89697795</v>
      </c>
      <c r="AE21">
        <v>0.71434916599999998</v>
      </c>
      <c r="AF21">
        <v>0.72567369400000004</v>
      </c>
      <c r="AG21">
        <v>2.9038115999999999E-2</v>
      </c>
      <c r="AH21">
        <v>0.67582532799999995</v>
      </c>
      <c r="AI21">
        <v>70.5</v>
      </c>
      <c r="AJ21">
        <v>66.092082770000005</v>
      </c>
      <c r="AK21">
        <v>0.33814801</v>
      </c>
      <c r="AL21">
        <v>1.806804538</v>
      </c>
      <c r="AM21">
        <v>0.33783306499999999</v>
      </c>
      <c r="AN21">
        <v>4989.5541759999996</v>
      </c>
      <c r="AO21">
        <v>78.749034359999996</v>
      </c>
      <c r="AP21">
        <v>128.3792401</v>
      </c>
      <c r="AQ21">
        <v>128.37732009999999</v>
      </c>
      <c r="AR21">
        <v>80.048133969999995</v>
      </c>
      <c r="AS21">
        <v>14.877229079999999</v>
      </c>
      <c r="AT21">
        <v>0.45388581500000003</v>
      </c>
      <c r="AU21">
        <v>2.2314399999999999E-3</v>
      </c>
      <c r="AV21">
        <v>1.7925348000000001E-2</v>
      </c>
    </row>
    <row r="22" spans="1:48">
      <c r="A22" t="s">
        <v>192</v>
      </c>
      <c r="B22" t="s">
        <v>65</v>
      </c>
      <c r="C22" t="s">
        <v>190</v>
      </c>
      <c r="D22">
        <v>0.51361219700000005</v>
      </c>
      <c r="E22">
        <v>-0.51257598500000001</v>
      </c>
      <c r="F22">
        <v>4.0449225599999998</v>
      </c>
      <c r="G22">
        <v>1.7803185450000001</v>
      </c>
      <c r="H22">
        <v>2.711331956</v>
      </c>
      <c r="I22">
        <v>4.4916505000000004</v>
      </c>
      <c r="J22">
        <v>0.40470217200000003</v>
      </c>
      <c r="K22">
        <v>22.115696369999998</v>
      </c>
      <c r="L22">
        <v>0.598498847</v>
      </c>
      <c r="M22">
        <v>1.137618502</v>
      </c>
      <c r="N22">
        <v>7.1630925779999997</v>
      </c>
      <c r="O22">
        <v>0.61645617500000005</v>
      </c>
      <c r="P22">
        <v>121.24856149999999</v>
      </c>
      <c r="Q22">
        <v>0.35313939100000002</v>
      </c>
      <c r="R22">
        <v>5.2116025949999996</v>
      </c>
      <c r="S22">
        <v>2.1967756000000001E-2</v>
      </c>
      <c r="T22">
        <v>0.62042226700000003</v>
      </c>
      <c r="U22">
        <v>0.453608393</v>
      </c>
      <c r="V22">
        <v>0.55296463799999995</v>
      </c>
      <c r="W22">
        <v>6.7457629000000005E-2</v>
      </c>
      <c r="X22">
        <v>7.7619780000000001E-3</v>
      </c>
      <c r="Y22">
        <v>1.6983027159999999</v>
      </c>
      <c r="Z22">
        <v>3.6146371570000002</v>
      </c>
      <c r="AA22">
        <v>1.237683775</v>
      </c>
      <c r="AB22">
        <v>2.3769533819999999</v>
      </c>
      <c r="AC22">
        <v>55.729239649999997</v>
      </c>
      <c r="AD22">
        <v>97.582572010000007</v>
      </c>
      <c r="AE22">
        <v>1.3603871139999999</v>
      </c>
      <c r="AF22">
        <v>2.7163464620000002</v>
      </c>
      <c r="AG22">
        <v>1.3583461999999999E-2</v>
      </c>
      <c r="AH22">
        <v>1.27671058</v>
      </c>
      <c r="AI22">
        <v>24.5</v>
      </c>
      <c r="AJ22">
        <v>172.9055721</v>
      </c>
      <c r="AK22">
        <v>0.46757462999999999</v>
      </c>
      <c r="AL22">
        <v>2.1649539450000002</v>
      </c>
      <c r="AM22">
        <v>0.38068782400000001</v>
      </c>
      <c r="AN22">
        <v>4679.6990640000004</v>
      </c>
      <c r="AO22">
        <v>146.2493695</v>
      </c>
      <c r="AP22">
        <v>119.1143749</v>
      </c>
      <c r="AQ22">
        <v>114.4891719</v>
      </c>
      <c r="AR22">
        <v>74.297007800000003</v>
      </c>
      <c r="AS22">
        <v>10.26162223</v>
      </c>
      <c r="AT22">
        <v>0.382280224</v>
      </c>
      <c r="AU22">
        <v>2.7277759999999999E-3</v>
      </c>
      <c r="AV22">
        <v>1.7985518999999998E-2</v>
      </c>
    </row>
    <row r="23" spans="1:48">
      <c r="A23" t="s">
        <v>193</v>
      </c>
      <c r="B23" t="s">
        <v>65</v>
      </c>
      <c r="C23" t="s">
        <v>190</v>
      </c>
      <c r="D23">
        <v>0.44286999399999999</v>
      </c>
      <c r="E23">
        <v>-1.002986774</v>
      </c>
      <c r="F23">
        <v>5.6481890149999998</v>
      </c>
      <c r="G23">
        <v>1.462085651</v>
      </c>
      <c r="H23">
        <v>2.6828034089999999</v>
      </c>
      <c r="I23">
        <v>4.1448890589999996</v>
      </c>
      <c r="J23">
        <v>0.32877252699999998</v>
      </c>
      <c r="K23">
        <v>23.2758909</v>
      </c>
      <c r="L23">
        <v>0.50237788999999999</v>
      </c>
      <c r="M23">
        <v>1.1479689420000001</v>
      </c>
      <c r="N23">
        <v>6.4651346360000002</v>
      </c>
      <c r="O23">
        <v>0.56634647000000005</v>
      </c>
      <c r="P23">
        <v>65.116863660000007</v>
      </c>
      <c r="Q23">
        <v>0.36587731800000001</v>
      </c>
      <c r="R23">
        <v>5.0463874210000004</v>
      </c>
      <c r="S23">
        <v>1.5178558E-2</v>
      </c>
      <c r="T23">
        <v>0.51746675799999997</v>
      </c>
      <c r="U23">
        <v>0.33858882899999998</v>
      </c>
      <c r="V23">
        <v>0.44211044599999999</v>
      </c>
      <c r="W23">
        <v>7.5356311999999995E-2</v>
      </c>
      <c r="X23">
        <v>1.2751821999999999E-2</v>
      </c>
      <c r="Y23">
        <v>4.2729263509999997</v>
      </c>
      <c r="Z23">
        <v>3.4882326579999998</v>
      </c>
      <c r="AA23">
        <v>1.30285348</v>
      </c>
      <c r="AB23">
        <v>2.1853791779999998</v>
      </c>
      <c r="AC23">
        <v>66.343257660000006</v>
      </c>
      <c r="AD23">
        <v>37.069011709999998</v>
      </c>
      <c r="AE23">
        <v>1.2530282800000001</v>
      </c>
      <c r="AF23">
        <v>0.73255466199999997</v>
      </c>
      <c r="AG23">
        <v>1.2474608E-2</v>
      </c>
      <c r="AH23">
        <v>0.90987278199999999</v>
      </c>
      <c r="AI23">
        <v>42.75</v>
      </c>
      <c r="AJ23">
        <v>113.4491014</v>
      </c>
      <c r="AK23">
        <v>0.37728421200000001</v>
      </c>
      <c r="AL23">
        <v>2.2680066779999999</v>
      </c>
      <c r="AM23">
        <v>0.35160322799999999</v>
      </c>
      <c r="AN23">
        <v>4831.8640759999998</v>
      </c>
      <c r="AO23">
        <v>67.501166580000003</v>
      </c>
      <c r="AP23">
        <v>130.3595267</v>
      </c>
      <c r="AQ23">
        <v>67.504745360000001</v>
      </c>
      <c r="AR23">
        <v>77.435138859999995</v>
      </c>
      <c r="AS23">
        <v>11.665531659999999</v>
      </c>
      <c r="AT23">
        <v>0.77398637699999995</v>
      </c>
      <c r="AU23">
        <v>2.2293450000000002E-3</v>
      </c>
      <c r="AV23">
        <v>1.7567204999999999E-2</v>
      </c>
    </row>
    <row r="24" spans="1:48">
      <c r="A24" t="s">
        <v>194</v>
      </c>
      <c r="B24" t="s">
        <v>65</v>
      </c>
      <c r="C24" t="s">
        <v>190</v>
      </c>
      <c r="D24">
        <v>0.55123435300000001</v>
      </c>
      <c r="E24">
        <v>-1.086766173</v>
      </c>
      <c r="F24">
        <v>5.7664185830000001</v>
      </c>
      <c r="G24">
        <v>2.5534012509999999</v>
      </c>
      <c r="H24">
        <v>4.0173582049999998</v>
      </c>
      <c r="I24">
        <v>6.5707594560000002</v>
      </c>
      <c r="J24">
        <v>0.40817868499999999</v>
      </c>
      <c r="K24">
        <v>7.5913075230000002</v>
      </c>
      <c r="L24">
        <v>0.59395784600000001</v>
      </c>
      <c r="M24">
        <v>1.463471636</v>
      </c>
      <c r="N24">
        <v>6.2383794889999997</v>
      </c>
      <c r="O24">
        <v>0.63096886100000005</v>
      </c>
      <c r="P24">
        <v>72.370667870000005</v>
      </c>
      <c r="Q24">
        <v>0.462130394</v>
      </c>
      <c r="R24">
        <v>7.4635395669999998</v>
      </c>
      <c r="S24">
        <v>1.9206976000000001E-2</v>
      </c>
      <c r="T24">
        <v>0.61303939799999996</v>
      </c>
      <c r="U24">
        <v>0.422024491</v>
      </c>
      <c r="V24">
        <v>0.51508644100000001</v>
      </c>
      <c r="W24">
        <v>9.7952956999999993E-2</v>
      </c>
      <c r="X24">
        <v>7.7619780000000001E-3</v>
      </c>
      <c r="Y24">
        <v>6.0861086069999999</v>
      </c>
      <c r="Z24">
        <v>4.6081199430000002</v>
      </c>
      <c r="AA24">
        <v>1.686196947</v>
      </c>
      <c r="AB24">
        <v>2.9219229969999998</v>
      </c>
      <c r="AC24">
        <v>72.06362412</v>
      </c>
      <c r="AD24">
        <v>60.624295889999999</v>
      </c>
      <c r="AE24">
        <v>3.1864901809999999</v>
      </c>
      <c r="AF24">
        <v>1.613973417</v>
      </c>
      <c r="AG24">
        <v>1.1712271E-2</v>
      </c>
      <c r="AH24">
        <v>1.0755821459999999</v>
      </c>
      <c r="AI24">
        <v>28.5</v>
      </c>
      <c r="AJ24">
        <v>170.00531330000001</v>
      </c>
      <c r="AK24">
        <v>0.55488472799999999</v>
      </c>
      <c r="AL24">
        <v>2.387405303</v>
      </c>
      <c r="AM24">
        <v>0.42254539699999999</v>
      </c>
      <c r="AN24">
        <v>4794.2632869999998</v>
      </c>
      <c r="AO24">
        <v>89.989663820000004</v>
      </c>
      <c r="AP24">
        <v>56.250609900000001</v>
      </c>
      <c r="AQ24">
        <v>51.609374840000001</v>
      </c>
      <c r="AR24">
        <v>76.909919410000001</v>
      </c>
      <c r="AS24">
        <v>16.426723379999999</v>
      </c>
      <c r="AT24">
        <v>0.78646436099999995</v>
      </c>
      <c r="AU24">
        <v>1.8143040000000001E-3</v>
      </c>
      <c r="AV24">
        <v>1.8034057999999999E-2</v>
      </c>
    </row>
    <row r="25" spans="1:48">
      <c r="A25" t="s">
        <v>195</v>
      </c>
      <c r="B25" t="s">
        <v>65</v>
      </c>
      <c r="C25" t="s">
        <v>190</v>
      </c>
      <c r="D25">
        <v>0.67838934799999995</v>
      </c>
      <c r="E25">
        <v>-0.64084400900000005</v>
      </c>
      <c r="F25">
        <v>5.5600033519999998</v>
      </c>
      <c r="G25">
        <v>2.7453242690000002</v>
      </c>
      <c r="H25">
        <v>4.3721841709999998</v>
      </c>
      <c r="I25">
        <v>7.1175084389999999</v>
      </c>
      <c r="J25">
        <v>0.51283049999999997</v>
      </c>
      <c r="K25">
        <v>19.335483589999999</v>
      </c>
      <c r="L25">
        <v>0.82642406000000002</v>
      </c>
      <c r="M25">
        <v>1.4248084830000001</v>
      </c>
      <c r="N25">
        <v>7.2414591120000003</v>
      </c>
      <c r="O25">
        <v>0.65537948099999999</v>
      </c>
      <c r="P25">
        <v>79.375303020000004</v>
      </c>
      <c r="Q25">
        <v>0.608559611</v>
      </c>
      <c r="R25">
        <v>13.21473376</v>
      </c>
      <c r="S25">
        <v>3.1481133000000001E-2</v>
      </c>
      <c r="T25">
        <v>0.858071845</v>
      </c>
      <c r="U25">
        <v>0.55027672500000002</v>
      </c>
      <c r="V25">
        <v>0.76863014600000001</v>
      </c>
      <c r="W25">
        <v>8.9441699E-2</v>
      </c>
      <c r="X25">
        <v>1.3236945E-2</v>
      </c>
      <c r="Y25">
        <v>6.641508279</v>
      </c>
      <c r="Z25">
        <v>6.0210144379999999</v>
      </c>
      <c r="AA25">
        <v>2.1977307009999998</v>
      </c>
      <c r="AB25">
        <v>3.8232837380000002</v>
      </c>
      <c r="AC25">
        <v>51.254071789999998</v>
      </c>
      <c r="AD25">
        <v>45.964230090000001</v>
      </c>
      <c r="AE25">
        <v>1.554180653</v>
      </c>
      <c r="AF25">
        <v>1.16932894</v>
      </c>
      <c r="AG25">
        <v>2.0167283000000001E-2</v>
      </c>
      <c r="AH25">
        <v>1.482804749</v>
      </c>
      <c r="AI25">
        <v>42.75</v>
      </c>
      <c r="AJ25">
        <v>87.943491460000004</v>
      </c>
      <c r="AK25">
        <v>0.51234257400000005</v>
      </c>
      <c r="AL25">
        <v>3.1424599899999999</v>
      </c>
      <c r="AM25">
        <v>0.50561393200000004</v>
      </c>
      <c r="AN25">
        <v>5048.4490729999998</v>
      </c>
      <c r="AO25">
        <v>67.498126099999993</v>
      </c>
      <c r="AP25">
        <v>59.072437280000003</v>
      </c>
      <c r="AQ25">
        <v>74.114400000000003</v>
      </c>
      <c r="AR25">
        <v>60.6320032</v>
      </c>
      <c r="AS25">
        <v>28.0903925</v>
      </c>
      <c r="AT25">
        <v>0.466844812</v>
      </c>
      <c r="AU25">
        <v>2.253784E-3</v>
      </c>
      <c r="AV25">
        <v>1.7827303999999999E-2</v>
      </c>
    </row>
    <row r="26" spans="1:48">
      <c r="A26" t="s">
        <v>196</v>
      </c>
      <c r="B26" t="s">
        <v>65</v>
      </c>
      <c r="C26" t="s">
        <v>190</v>
      </c>
      <c r="D26">
        <v>0.60684547799999999</v>
      </c>
      <c r="E26">
        <v>-0.61210467099999999</v>
      </c>
      <c r="F26">
        <v>4.7960561290000001</v>
      </c>
      <c r="G26">
        <v>1.8724740689999999</v>
      </c>
      <c r="H26">
        <v>2.7879848200000001</v>
      </c>
      <c r="I26">
        <v>4.660458888</v>
      </c>
      <c r="J26">
        <v>0.46122954799999999</v>
      </c>
      <c r="K26">
        <v>18.55583897</v>
      </c>
      <c r="L26">
        <v>0.72905107999999996</v>
      </c>
      <c r="M26">
        <v>1.373669341</v>
      </c>
      <c r="N26">
        <v>8.6789049949999999</v>
      </c>
      <c r="O26">
        <v>0.74099316999999998</v>
      </c>
      <c r="P26">
        <v>139.56695300000001</v>
      </c>
      <c r="Q26">
        <v>0.31952135799999998</v>
      </c>
      <c r="R26">
        <v>4.4066641310000003</v>
      </c>
      <c r="S26">
        <v>2.5653823999999999E-2</v>
      </c>
      <c r="T26">
        <v>0.75469508799999996</v>
      </c>
      <c r="U26">
        <v>0.49802230199999997</v>
      </c>
      <c r="V26">
        <v>0.67173705100000003</v>
      </c>
      <c r="W26">
        <v>8.2958037999999998E-2</v>
      </c>
      <c r="X26">
        <v>5.8907869999999998E-3</v>
      </c>
      <c r="Y26">
        <v>3.8638853050000002</v>
      </c>
      <c r="Z26">
        <v>3.6794636110000001</v>
      </c>
      <c r="AA26">
        <v>1.5010667879999999</v>
      </c>
      <c r="AB26">
        <v>2.1783968229999999</v>
      </c>
      <c r="AC26">
        <v>59.072879829999998</v>
      </c>
      <c r="AD26">
        <v>63.617196620000001</v>
      </c>
      <c r="AE26">
        <v>1.1782232260000001</v>
      </c>
      <c r="AF26">
        <v>0.69490452300000005</v>
      </c>
      <c r="AG26">
        <v>9.3559560000000003E-3</v>
      </c>
      <c r="AH26">
        <v>1.3606208390000001</v>
      </c>
      <c r="AI26">
        <v>18.75</v>
      </c>
      <c r="AJ26">
        <v>218.31409629999999</v>
      </c>
      <c r="AK26">
        <v>0.48934718700000002</v>
      </c>
      <c r="AL26">
        <v>1.6498901100000001</v>
      </c>
      <c r="AM26">
        <v>0.32571497999999999</v>
      </c>
      <c r="AN26">
        <v>4915.5830580000002</v>
      </c>
      <c r="AO26">
        <v>89.99779676</v>
      </c>
      <c r="AP26">
        <v>123.74923819999999</v>
      </c>
      <c r="AQ26">
        <v>117.1330827</v>
      </c>
      <c r="AR26">
        <v>71.952004400000007</v>
      </c>
      <c r="AS26">
        <v>8.8269875100000004</v>
      </c>
      <c r="AT26">
        <v>0.70647334900000003</v>
      </c>
      <c r="AU26">
        <v>2.0138809999999999E-3</v>
      </c>
      <c r="AV26">
        <v>1.7540902000000001E-2</v>
      </c>
    </row>
    <row r="27" spans="1:48">
      <c r="A27" t="s">
        <v>197</v>
      </c>
      <c r="B27" t="s">
        <v>198</v>
      </c>
      <c r="C27" t="s">
        <v>184</v>
      </c>
      <c r="D27">
        <v>0.3133464353</v>
      </c>
      <c r="E27">
        <v>-0.88711663900000004</v>
      </c>
      <c r="F27">
        <v>5.7333074123000003</v>
      </c>
      <c r="G27">
        <v>1.2281125413</v>
      </c>
      <c r="H27">
        <v>1.8010555648</v>
      </c>
      <c r="I27">
        <v>3.0291681058000002</v>
      </c>
      <c r="J27">
        <v>0.23106708179999999</v>
      </c>
      <c r="K27">
        <v>27.758743433999999</v>
      </c>
      <c r="L27">
        <v>0.32512132399999999</v>
      </c>
      <c r="M27">
        <v>0.79562177499999998</v>
      </c>
      <c r="N27">
        <v>5.8804870908</v>
      </c>
      <c r="O27">
        <v>0.65259367300000004</v>
      </c>
      <c r="P27">
        <v>163.18462263000001</v>
      </c>
      <c r="Q27">
        <v>0.28913610699999998</v>
      </c>
      <c r="R27">
        <v>3.7894642833000001</v>
      </c>
      <c r="S27">
        <v>1.3684409999999999E-2</v>
      </c>
      <c r="T27">
        <v>0.33877274299999999</v>
      </c>
      <c r="U27">
        <v>0.2450265633</v>
      </c>
      <c r="V27">
        <v>0.286225964</v>
      </c>
      <c r="W27">
        <v>5.2546778799999999E-2</v>
      </c>
      <c r="X27">
        <v>1.2474607299999999E-2</v>
      </c>
      <c r="Y27">
        <v>1.8570242208000001</v>
      </c>
      <c r="Z27">
        <v>2.4631696118000002</v>
      </c>
      <c r="AA27">
        <v>0.94274213949999996</v>
      </c>
      <c r="AB27">
        <v>1.5204274719999999</v>
      </c>
      <c r="AC27">
        <v>33.84065141</v>
      </c>
      <c r="AD27">
        <v>46.154347842999996</v>
      </c>
      <c r="AE27">
        <v>0.55628132949999998</v>
      </c>
      <c r="AF27">
        <v>0.60228950650000002</v>
      </c>
      <c r="AG27">
        <v>2.8483686300000002E-2</v>
      </c>
      <c r="AH27">
        <v>0.60745413130000003</v>
      </c>
      <c r="AI27">
        <v>35.75</v>
      </c>
      <c r="AJ27">
        <v>109.11718534000001</v>
      </c>
      <c r="AK27">
        <v>0.29977133379999998</v>
      </c>
      <c r="AL27">
        <v>1.3568352178</v>
      </c>
      <c r="AM27">
        <v>0.26148616930000002</v>
      </c>
      <c r="AN27">
        <v>5010.1655410000003</v>
      </c>
      <c r="AO27">
        <v>33.752598970999998</v>
      </c>
      <c r="AP27">
        <v>130.37957280000001</v>
      </c>
      <c r="AQ27">
        <v>83.379299527000001</v>
      </c>
      <c r="AR27">
        <v>64.342916540000004</v>
      </c>
      <c r="AS27">
        <v>8.4881633182999998</v>
      </c>
      <c r="AT27">
        <v>0.47259770280000002</v>
      </c>
      <c r="AU27">
        <v>2.9899393000000002E-3</v>
      </c>
      <c r="AV27">
        <v>1.7930134300000001E-2</v>
      </c>
    </row>
    <row r="28" spans="1:48">
      <c r="A28" t="s">
        <v>199</v>
      </c>
      <c r="B28" t="s">
        <v>198</v>
      </c>
      <c r="C28" t="s">
        <v>184</v>
      </c>
      <c r="D28">
        <v>0.23939791799999999</v>
      </c>
      <c r="E28">
        <v>-1.1725715670000001</v>
      </c>
      <c r="F28">
        <v>7.3109274232999999</v>
      </c>
      <c r="G28">
        <v>1.0329036353000001</v>
      </c>
      <c r="H28">
        <v>1.8321106220000001</v>
      </c>
      <c r="I28">
        <v>2.8650142564999999</v>
      </c>
      <c r="J28">
        <v>0.17531448529999999</v>
      </c>
      <c r="K28">
        <v>65.665128183999997</v>
      </c>
      <c r="L28">
        <v>0.25946411580000001</v>
      </c>
      <c r="M28">
        <v>0.58266870449999997</v>
      </c>
      <c r="N28">
        <v>6.2162754888</v>
      </c>
      <c r="O28">
        <v>0.5872356205</v>
      </c>
      <c r="P28">
        <v>131.76098518000001</v>
      </c>
      <c r="Q28">
        <v>0.2229549998</v>
      </c>
      <c r="R28">
        <v>2.1950309422999998</v>
      </c>
      <c r="S28">
        <v>1.00242423E-2</v>
      </c>
      <c r="T28">
        <v>0.26940025150000002</v>
      </c>
      <c r="U28">
        <v>0.18596567980000001</v>
      </c>
      <c r="V28">
        <v>0.23126880829999999</v>
      </c>
      <c r="W28">
        <v>3.8131443500000001E-2</v>
      </c>
      <c r="X28">
        <v>1.10192365E-2</v>
      </c>
      <c r="Y28">
        <v>2.5772803842999998</v>
      </c>
      <c r="Z28">
        <v>2.0919564070000001</v>
      </c>
      <c r="AA28">
        <v>0.74591257430000002</v>
      </c>
      <c r="AB28">
        <v>1.346043833</v>
      </c>
      <c r="AC28">
        <v>74.235505485000004</v>
      </c>
      <c r="AD28">
        <v>50.656374149999998</v>
      </c>
      <c r="AE28">
        <v>1.0052826118</v>
      </c>
      <c r="AF28">
        <v>0.53546976749999997</v>
      </c>
      <c r="AG28">
        <v>1.6632809299999999E-2</v>
      </c>
      <c r="AH28">
        <v>0.49208206729999998</v>
      </c>
      <c r="AI28">
        <v>35.75</v>
      </c>
      <c r="AJ28">
        <v>117.79314734</v>
      </c>
      <c r="AK28">
        <v>0.21494539200000001</v>
      </c>
      <c r="AL28">
        <v>1.2001354367999999</v>
      </c>
      <c r="AM28">
        <v>0.17541610229999999</v>
      </c>
      <c r="AN28">
        <v>5063.6241398000002</v>
      </c>
      <c r="AO28">
        <v>179.99373635000001</v>
      </c>
      <c r="AP28">
        <v>120.25694054</v>
      </c>
      <c r="AQ28">
        <v>120.93497051999999</v>
      </c>
      <c r="AR28">
        <v>59.237714994999997</v>
      </c>
      <c r="AS28">
        <v>5.0891083100000003</v>
      </c>
      <c r="AT28">
        <v>0.81532174729999995</v>
      </c>
      <c r="AU28">
        <v>2.7988132999999999E-3</v>
      </c>
      <c r="AV28">
        <v>1.8459289800000001E-2</v>
      </c>
    </row>
    <row r="29" spans="1:48">
      <c r="A29" t="s">
        <v>200</v>
      </c>
      <c r="B29" t="s">
        <v>198</v>
      </c>
      <c r="C29" t="s">
        <v>184</v>
      </c>
      <c r="D29">
        <v>0.200444704</v>
      </c>
      <c r="E29">
        <v>-0.90648292900000005</v>
      </c>
      <c r="F29">
        <v>5.2792333710000001</v>
      </c>
      <c r="G29">
        <v>0.54468715649999999</v>
      </c>
      <c r="H29">
        <v>1.1414026873000001</v>
      </c>
      <c r="I29">
        <v>1.6860898440000001</v>
      </c>
      <c r="J29">
        <v>0.14711336050000001</v>
      </c>
      <c r="K29">
        <v>96.212686404999999</v>
      </c>
      <c r="L29">
        <v>0.21575496180000001</v>
      </c>
      <c r="M29">
        <v>0.52239445949999996</v>
      </c>
      <c r="N29">
        <v>6.4010416020000003</v>
      </c>
      <c r="O29">
        <v>0.73048110629999996</v>
      </c>
      <c r="P29">
        <v>82.501540047000006</v>
      </c>
      <c r="Q29">
        <v>0.1868182233</v>
      </c>
      <c r="R29">
        <v>1.6875639213</v>
      </c>
      <c r="S29">
        <v>7.5967459999999997E-3</v>
      </c>
      <c r="T29">
        <v>0.22330789449999999</v>
      </c>
      <c r="U29">
        <v>0.15020823129999999</v>
      </c>
      <c r="V29">
        <v>0.18770933679999999</v>
      </c>
      <c r="W29">
        <v>3.5598557500000003E-2</v>
      </c>
      <c r="X29">
        <v>1.8226787000000001E-2</v>
      </c>
      <c r="Y29">
        <v>1.2973257005000001</v>
      </c>
      <c r="Z29">
        <v>1.5386382627999999</v>
      </c>
      <c r="AA29">
        <v>0.4848342658</v>
      </c>
      <c r="AB29">
        <v>1.0538039967999999</v>
      </c>
      <c r="AC29">
        <v>44.373070915</v>
      </c>
      <c r="AD29">
        <v>35.039035304999999</v>
      </c>
      <c r="AE29">
        <v>0.46068238849999998</v>
      </c>
      <c r="AF29">
        <v>0.30231737730000002</v>
      </c>
      <c r="AG29">
        <v>2.20384725E-2</v>
      </c>
      <c r="AH29">
        <v>0.40108443649999997</v>
      </c>
      <c r="AI29">
        <v>52.75</v>
      </c>
      <c r="AJ29">
        <v>71.218351063</v>
      </c>
      <c r="AK29">
        <v>0.16890300629999999</v>
      </c>
      <c r="AL29">
        <v>1.0134276595</v>
      </c>
      <c r="AM29">
        <v>0.1677868498</v>
      </c>
      <c r="AN29">
        <v>4835.0328264999998</v>
      </c>
      <c r="AO29">
        <v>78.751580343000001</v>
      </c>
      <c r="AP29">
        <v>112.50480824</v>
      </c>
      <c r="AQ29">
        <v>128.37486705000001</v>
      </c>
      <c r="AR29">
        <v>71.339221718000005</v>
      </c>
      <c r="AS29">
        <v>3.6584841907999999</v>
      </c>
      <c r="AT29">
        <v>0.5228741053</v>
      </c>
      <c r="AU29">
        <v>1.9018963E-3</v>
      </c>
      <c r="AV29">
        <v>1.8210232999999999E-2</v>
      </c>
    </row>
    <row r="30" spans="1:48">
      <c r="A30" t="s">
        <v>201</v>
      </c>
      <c r="B30" t="s">
        <v>198</v>
      </c>
      <c r="C30" t="s">
        <v>184</v>
      </c>
      <c r="D30">
        <v>0.35004457239999998</v>
      </c>
      <c r="E30">
        <v>-1.01162193</v>
      </c>
      <c r="F30">
        <v>6.3235225244000004</v>
      </c>
      <c r="G30">
        <v>1.2213427675999999</v>
      </c>
      <c r="H30">
        <v>2.2602257876</v>
      </c>
      <c r="I30">
        <v>3.4815685554</v>
      </c>
      <c r="J30">
        <v>0.26010264119999998</v>
      </c>
      <c r="K30">
        <v>34.280104279</v>
      </c>
      <c r="L30">
        <v>0.38430509400000001</v>
      </c>
      <c r="M30">
        <v>0.85456333520000005</v>
      </c>
      <c r="N30">
        <v>5.6525909321999999</v>
      </c>
      <c r="O30">
        <v>0.71881536300000004</v>
      </c>
      <c r="P30">
        <v>54.247259823</v>
      </c>
      <c r="Q30">
        <v>0.31024156559999999</v>
      </c>
      <c r="R30">
        <v>4.2034843021999997</v>
      </c>
      <c r="S30">
        <v>1.4196403599999999E-2</v>
      </c>
      <c r="T30">
        <v>0.39855068240000002</v>
      </c>
      <c r="U30">
        <v>0.27821802639999998</v>
      </c>
      <c r="V30">
        <v>0.34275830299999999</v>
      </c>
      <c r="W30">
        <v>5.57923798E-2</v>
      </c>
      <c r="X30">
        <v>1.18092948E-2</v>
      </c>
      <c r="Y30">
        <v>2.563330852</v>
      </c>
      <c r="Z30">
        <v>2.7474333625999998</v>
      </c>
      <c r="AA30">
        <v>1.0157796872</v>
      </c>
      <c r="AB30">
        <v>1.7316536756000001</v>
      </c>
      <c r="AC30">
        <v>47.126628140000001</v>
      </c>
      <c r="AD30">
        <v>36.468700282</v>
      </c>
      <c r="AE30">
        <v>1.1824602868</v>
      </c>
      <c r="AF30">
        <v>0.35769511599999998</v>
      </c>
      <c r="AG30">
        <v>1.77416634E-2</v>
      </c>
      <c r="AH30">
        <v>0.723037704</v>
      </c>
      <c r="AI30">
        <v>33.200000000000003</v>
      </c>
      <c r="AJ30">
        <v>131.09068672999999</v>
      </c>
      <c r="AK30">
        <v>0.35403345800000002</v>
      </c>
      <c r="AL30">
        <v>1.4345371888</v>
      </c>
      <c r="AM30">
        <v>0.27709838860000002</v>
      </c>
      <c r="AN30">
        <v>4869.0917736000001</v>
      </c>
      <c r="AO30">
        <v>45.002151834000003</v>
      </c>
      <c r="AP30">
        <v>73.592651294000007</v>
      </c>
      <c r="AQ30">
        <v>57.700466638000002</v>
      </c>
      <c r="AR30">
        <v>76.398658134000001</v>
      </c>
      <c r="AS30">
        <v>9.5987816131999999</v>
      </c>
      <c r="AT30">
        <v>0.73789507659999998</v>
      </c>
      <c r="AU30">
        <v>1.26746E-3</v>
      </c>
      <c r="AV30">
        <v>1.7511754599999999E-2</v>
      </c>
    </row>
    <row r="31" spans="1:48">
      <c r="A31" t="s">
        <v>202</v>
      </c>
      <c r="B31" t="s">
        <v>198</v>
      </c>
      <c r="C31" t="s">
        <v>184</v>
      </c>
      <c r="D31">
        <v>0.2792618898</v>
      </c>
      <c r="E31">
        <v>-1.340004108</v>
      </c>
      <c r="F31">
        <v>7.8366388445000004</v>
      </c>
      <c r="G31">
        <v>0.86956164499999999</v>
      </c>
      <c r="H31">
        <v>2.0265704735000001</v>
      </c>
      <c r="I31">
        <v>2.8961321185000002</v>
      </c>
      <c r="J31">
        <v>0.20772063130000001</v>
      </c>
      <c r="K31">
        <v>69.155536580000003</v>
      </c>
      <c r="L31">
        <v>0.3145529105</v>
      </c>
      <c r="M31">
        <v>0.66705023649999995</v>
      </c>
      <c r="N31">
        <v>6.8845237028000001</v>
      </c>
      <c r="O31">
        <v>0.60147323470000003</v>
      </c>
      <c r="P31">
        <v>111.62571919</v>
      </c>
      <c r="Q31">
        <v>0.2493161438</v>
      </c>
      <c r="R31">
        <v>2.9757189560000001</v>
      </c>
      <c r="S31">
        <v>9.0571952999999993E-3</v>
      </c>
      <c r="T31">
        <v>0.32355416399999998</v>
      </c>
      <c r="U31">
        <v>0.225814664</v>
      </c>
      <c r="V31">
        <v>0.28007788680000001</v>
      </c>
      <c r="W31">
        <v>4.3476277799999997E-2</v>
      </c>
      <c r="X31">
        <v>1.12964498E-2</v>
      </c>
      <c r="Y31">
        <v>2.4968750814999998</v>
      </c>
      <c r="Z31">
        <v>2.1952097130000001</v>
      </c>
      <c r="AA31">
        <v>0.7658368633</v>
      </c>
      <c r="AB31">
        <v>1.4293728498</v>
      </c>
      <c r="AC31">
        <v>69.870596070000005</v>
      </c>
      <c r="AD31">
        <v>70.742958432999998</v>
      </c>
      <c r="AE31">
        <v>0.93111023329999998</v>
      </c>
      <c r="AF31">
        <v>0.734593422</v>
      </c>
      <c r="AG31">
        <v>1.7048629499999999E-2</v>
      </c>
      <c r="AH31">
        <v>0.5946756943</v>
      </c>
      <c r="AI31">
        <v>36.5</v>
      </c>
      <c r="AJ31">
        <v>125.07350301</v>
      </c>
      <c r="AK31">
        <v>0.25402443899999999</v>
      </c>
      <c r="AL31">
        <v>1.2850396077999999</v>
      </c>
      <c r="AM31">
        <v>0.2010839388</v>
      </c>
      <c r="AN31">
        <v>5019.8344467999996</v>
      </c>
      <c r="AO31">
        <v>78.749562976000007</v>
      </c>
      <c r="AP31">
        <v>101.49590766999999</v>
      </c>
      <c r="AQ31">
        <v>60.870605136000002</v>
      </c>
      <c r="AR31">
        <v>60.184090834999999</v>
      </c>
      <c r="AS31">
        <v>6.9702981050000004</v>
      </c>
      <c r="AT31">
        <v>0.75719214749999997</v>
      </c>
      <c r="AU31">
        <v>2.6954683E-3</v>
      </c>
      <c r="AV31">
        <v>1.8230260299999999E-2</v>
      </c>
    </row>
    <row r="32" spans="1:48">
      <c r="A32" t="s">
        <v>203</v>
      </c>
      <c r="B32" t="s">
        <v>198</v>
      </c>
      <c r="C32" t="s">
        <v>184</v>
      </c>
      <c r="D32">
        <v>0.25992115199999999</v>
      </c>
      <c r="E32">
        <v>-1.2168606749999999</v>
      </c>
      <c r="F32">
        <v>5.8016966953000004</v>
      </c>
      <c r="G32">
        <v>0.64253954199999996</v>
      </c>
      <c r="H32">
        <v>1.9142014464999999</v>
      </c>
      <c r="I32">
        <v>2.5567409878</v>
      </c>
      <c r="J32">
        <v>0.19563835730000001</v>
      </c>
      <c r="K32">
        <v>90.537867157999997</v>
      </c>
      <c r="L32">
        <v>0.27807214699999999</v>
      </c>
      <c r="M32">
        <v>0.6997701315</v>
      </c>
      <c r="N32">
        <v>6.664033377</v>
      </c>
      <c r="O32">
        <v>0.43525241599999998</v>
      </c>
      <c r="P32">
        <v>122.37396566</v>
      </c>
      <c r="Q32">
        <v>0.26624832479999999</v>
      </c>
      <c r="R32">
        <v>3.2126463468000002</v>
      </c>
      <c r="S32">
        <v>7.2694505E-3</v>
      </c>
      <c r="T32">
        <v>0.28530136880000001</v>
      </c>
      <c r="U32">
        <v>0.212868219</v>
      </c>
      <c r="V32">
        <v>0.24041028349999999</v>
      </c>
      <c r="W32">
        <v>4.4891084999999997E-2</v>
      </c>
      <c r="X32">
        <v>1.7810966800000001E-2</v>
      </c>
      <c r="Y32">
        <v>1.6123472338</v>
      </c>
      <c r="Z32">
        <v>1.961758522</v>
      </c>
      <c r="AA32">
        <v>0.54639899530000002</v>
      </c>
      <c r="AB32">
        <v>1.4153595269999999</v>
      </c>
      <c r="AC32">
        <v>34.617945298000002</v>
      </c>
      <c r="AD32">
        <v>36.701541900000002</v>
      </c>
      <c r="AE32">
        <v>0.63961571880000001</v>
      </c>
      <c r="AF32">
        <v>0.36234852000000001</v>
      </c>
      <c r="AG32">
        <v>3.0562787500000001E-2</v>
      </c>
      <c r="AH32">
        <v>0.53443647729999999</v>
      </c>
      <c r="AI32">
        <v>50</v>
      </c>
      <c r="AJ32">
        <v>93.659394184999996</v>
      </c>
      <c r="AK32">
        <v>0.22079709680000001</v>
      </c>
      <c r="AL32">
        <v>1.2705822623</v>
      </c>
      <c r="AM32">
        <v>0.20769158579999999</v>
      </c>
      <c r="AN32">
        <v>5194.0112382999996</v>
      </c>
      <c r="AO32">
        <v>128.39143519000001</v>
      </c>
      <c r="AP32">
        <v>107.86513610999999</v>
      </c>
      <c r="AQ32">
        <v>136.97531183000001</v>
      </c>
      <c r="AR32">
        <v>65.588947567999995</v>
      </c>
      <c r="AS32">
        <v>7.5243419442999997</v>
      </c>
      <c r="AT32">
        <v>0.36716549129999998</v>
      </c>
      <c r="AU32">
        <v>2.7279435000000002E-3</v>
      </c>
      <c r="AV32">
        <v>1.74252965E-2</v>
      </c>
    </row>
    <row r="33" spans="1:48">
      <c r="A33" t="s">
        <v>197</v>
      </c>
      <c r="B33" t="s">
        <v>198</v>
      </c>
      <c r="C33" t="s">
        <v>190</v>
      </c>
      <c r="D33">
        <v>0.41287065099999998</v>
      </c>
      <c r="E33">
        <v>-0.57687776199999996</v>
      </c>
      <c r="F33">
        <v>5.0795779210000003</v>
      </c>
      <c r="G33">
        <v>1.584348503</v>
      </c>
      <c r="H33">
        <v>1.8394680800000001</v>
      </c>
      <c r="I33">
        <v>3.4238165829999998</v>
      </c>
      <c r="J33">
        <v>0.31238411900000002</v>
      </c>
      <c r="K33">
        <v>37.327756350000001</v>
      </c>
      <c r="L33">
        <v>0.44248756700000003</v>
      </c>
      <c r="M33">
        <v>1.022808846</v>
      </c>
      <c r="N33">
        <v>6.592635832</v>
      </c>
      <c r="O33">
        <v>0.62044600999999999</v>
      </c>
      <c r="P33">
        <v>142.446068</v>
      </c>
      <c r="Q33">
        <v>0.29139632799999998</v>
      </c>
      <c r="R33">
        <v>3.8540924140000001</v>
      </c>
      <c r="S33">
        <v>1.7446324999999999E-2</v>
      </c>
      <c r="T33">
        <v>0.46002511299999999</v>
      </c>
      <c r="U33">
        <v>0.34686411099999997</v>
      </c>
      <c r="V33">
        <v>0.39812519899999999</v>
      </c>
      <c r="W33">
        <v>6.1899914E-2</v>
      </c>
      <c r="X33">
        <v>1.1435058E-2</v>
      </c>
      <c r="Y33">
        <v>1.736163533</v>
      </c>
      <c r="Z33">
        <v>2.7592440200000001</v>
      </c>
      <c r="AA33">
        <v>1.1478492179999999</v>
      </c>
      <c r="AB33">
        <v>1.6113948010000001</v>
      </c>
      <c r="AC33">
        <v>53.017711859999999</v>
      </c>
      <c r="AD33">
        <v>155.705521</v>
      </c>
      <c r="AE33">
        <v>1.171693152</v>
      </c>
      <c r="AF33">
        <v>5.3340022899999999</v>
      </c>
      <c r="AG33">
        <v>1.8573306000000001E-2</v>
      </c>
      <c r="AH33">
        <v>0.83655527200000002</v>
      </c>
      <c r="AI33">
        <v>33.25</v>
      </c>
      <c r="AJ33">
        <v>163.8229781</v>
      </c>
      <c r="AK33">
        <v>0.37336497000000002</v>
      </c>
      <c r="AL33">
        <v>1.4751313500000001</v>
      </c>
      <c r="AM33">
        <v>0.28548209200000002</v>
      </c>
      <c r="AN33">
        <v>4789.7148269999998</v>
      </c>
      <c r="AO33">
        <v>128.38556629999999</v>
      </c>
      <c r="AP33">
        <v>117.1212472</v>
      </c>
      <c r="AQ33">
        <v>155.5260443</v>
      </c>
      <c r="AR33">
        <v>65.355870769999996</v>
      </c>
      <c r="AS33">
        <v>7.9974610879999997</v>
      </c>
      <c r="AT33">
        <v>0.491391256</v>
      </c>
      <c r="AU33">
        <v>3.0333500000000002E-3</v>
      </c>
      <c r="AV33">
        <v>1.8501693E-2</v>
      </c>
    </row>
    <row r="34" spans="1:48">
      <c r="A34" t="s">
        <v>199</v>
      </c>
      <c r="B34" t="s">
        <v>198</v>
      </c>
      <c r="C34" t="s">
        <v>190</v>
      </c>
      <c r="D34">
        <v>0.61670942699999998</v>
      </c>
      <c r="E34">
        <v>-1.0876423900000001</v>
      </c>
      <c r="F34">
        <v>5.5529697159999998</v>
      </c>
      <c r="G34">
        <v>1.727454026</v>
      </c>
      <c r="H34">
        <v>3.193183517</v>
      </c>
      <c r="I34">
        <v>4.9206375429999998</v>
      </c>
      <c r="J34">
        <v>0.453382585</v>
      </c>
      <c r="K34">
        <v>9.8236964370000006</v>
      </c>
      <c r="L34">
        <v>0.65986699999999998</v>
      </c>
      <c r="M34">
        <v>1.689244703</v>
      </c>
      <c r="N34">
        <v>6.5605337769999998</v>
      </c>
      <c r="O34">
        <v>0.42505178999999998</v>
      </c>
      <c r="P34">
        <v>32.819633969999998</v>
      </c>
      <c r="Q34">
        <v>0.45187190399999999</v>
      </c>
      <c r="R34">
        <v>7.4832747499999996</v>
      </c>
      <c r="S34">
        <v>2.2568853999999999E-2</v>
      </c>
      <c r="T34">
        <v>0.682458817</v>
      </c>
      <c r="U34">
        <v>0.47313234300000001</v>
      </c>
      <c r="V34">
        <v>0.57297999700000002</v>
      </c>
      <c r="W34">
        <v>0.109478819</v>
      </c>
      <c r="X34">
        <v>9.3559560000000003E-3</v>
      </c>
      <c r="Y34">
        <v>5.8276802559999998</v>
      </c>
      <c r="Z34">
        <v>4.3073819279999999</v>
      </c>
      <c r="AA34">
        <v>1.537780809</v>
      </c>
      <c r="AB34">
        <v>2.7696011189999998</v>
      </c>
      <c r="AC34">
        <v>56.944182949999998</v>
      </c>
      <c r="AD34">
        <v>24.490649810000001</v>
      </c>
      <c r="AE34">
        <v>1.2285813880000001</v>
      </c>
      <c r="AF34">
        <v>0.499085416</v>
      </c>
      <c r="AG34">
        <v>1.6563508000000001E-2</v>
      </c>
      <c r="AH34">
        <v>1.1455699109999999</v>
      </c>
      <c r="AI34">
        <v>28.5</v>
      </c>
      <c r="AJ34">
        <v>142.6159116</v>
      </c>
      <c r="AK34">
        <v>0.58775317400000004</v>
      </c>
      <c r="AL34">
        <v>2.4286865230000001</v>
      </c>
      <c r="AM34">
        <v>0.45009891000000002</v>
      </c>
      <c r="AN34">
        <v>4712.1316280000001</v>
      </c>
      <c r="AO34">
        <v>33.755409559999997</v>
      </c>
      <c r="AP34">
        <v>53.15225315</v>
      </c>
      <c r="AQ34">
        <v>74.111328920000005</v>
      </c>
      <c r="AR34">
        <v>63.546015220000001</v>
      </c>
      <c r="AS34">
        <v>16.72851283</v>
      </c>
      <c r="AT34">
        <v>0.89475407100000004</v>
      </c>
      <c r="AU34">
        <v>3.434763E-3</v>
      </c>
      <c r="AV34">
        <v>1.8519627E-2</v>
      </c>
    </row>
    <row r="35" spans="1:48">
      <c r="A35" t="s">
        <v>200</v>
      </c>
      <c r="B35" t="s">
        <v>198</v>
      </c>
      <c r="C35" t="s">
        <v>190</v>
      </c>
      <c r="D35">
        <v>0.25149142899999999</v>
      </c>
      <c r="E35">
        <v>-1.781431365</v>
      </c>
      <c r="F35">
        <v>9.0949711840000003</v>
      </c>
      <c r="G35">
        <v>1.2968512729999999</v>
      </c>
      <c r="H35">
        <v>2.2595977270000001</v>
      </c>
      <c r="I35">
        <v>3.5564490000000002</v>
      </c>
      <c r="J35">
        <v>0.180339792</v>
      </c>
      <c r="K35">
        <v>44.650899840000001</v>
      </c>
      <c r="L35">
        <v>0.247764129</v>
      </c>
      <c r="M35">
        <v>0.71002113700000002</v>
      </c>
      <c r="N35">
        <v>6.4226202590000003</v>
      </c>
      <c r="O35">
        <v>0.686098612</v>
      </c>
      <c r="P35">
        <v>94.122324239999998</v>
      </c>
      <c r="Q35">
        <v>0.27449582500000003</v>
      </c>
      <c r="R35">
        <v>2.8990552479999998</v>
      </c>
      <c r="S35">
        <v>6.0044230000000001E-3</v>
      </c>
      <c r="T35">
        <v>0.25369132799999999</v>
      </c>
      <c r="U35">
        <v>0.185707651</v>
      </c>
      <c r="V35">
        <v>0.205884762</v>
      </c>
      <c r="W35">
        <v>4.7806566000000002E-2</v>
      </c>
      <c r="X35">
        <v>8.3857089999999999E-3</v>
      </c>
      <c r="Y35">
        <v>5.6210417130000003</v>
      </c>
      <c r="Z35">
        <v>2.611910811</v>
      </c>
      <c r="AA35">
        <v>0.88416548699999997</v>
      </c>
      <c r="AB35">
        <v>1.7277453229999999</v>
      </c>
      <c r="AC35">
        <v>60.326359590000003</v>
      </c>
      <c r="AD35">
        <v>45.499448510000001</v>
      </c>
      <c r="AE35">
        <v>0.73165975699999997</v>
      </c>
      <c r="AF35">
        <v>0.78453162499999995</v>
      </c>
      <c r="AG35">
        <v>1.4207193E-2</v>
      </c>
      <c r="AH35">
        <v>0.45061334800000002</v>
      </c>
      <c r="AI35">
        <v>26</v>
      </c>
      <c r="AJ35">
        <v>148.48118400000001</v>
      </c>
      <c r="AK35">
        <v>0.24887943600000001</v>
      </c>
      <c r="AL35">
        <v>1.4406584280000001</v>
      </c>
      <c r="AM35">
        <v>0.18539987199999999</v>
      </c>
      <c r="AN35">
        <v>4846.4469230000004</v>
      </c>
      <c r="AO35">
        <v>56.262522599999997</v>
      </c>
      <c r="AP35">
        <v>101.2545875</v>
      </c>
      <c r="AQ35">
        <v>136.84141700000001</v>
      </c>
      <c r="AR35">
        <v>77.303564870000002</v>
      </c>
      <c r="AS35">
        <v>7.5457776069999998</v>
      </c>
      <c r="AT35">
        <v>0.68266699600000003</v>
      </c>
      <c r="AU35">
        <v>1.3661669999999999E-3</v>
      </c>
      <c r="AV35">
        <v>1.7481353000000002E-2</v>
      </c>
    </row>
    <row r="36" spans="1:48">
      <c r="A36" t="s">
        <v>201</v>
      </c>
      <c r="B36" t="s">
        <v>198</v>
      </c>
      <c r="C36" t="s">
        <v>190</v>
      </c>
      <c r="D36">
        <v>0.54029564600000002</v>
      </c>
      <c r="E36">
        <v>-0.14807895900000001</v>
      </c>
      <c r="F36">
        <v>5.0969580140000001</v>
      </c>
      <c r="G36">
        <v>2.4917874069999999</v>
      </c>
      <c r="H36">
        <v>2.8193102479999999</v>
      </c>
      <c r="I36">
        <v>5.3110976540000001</v>
      </c>
      <c r="J36">
        <v>0.39836221900000002</v>
      </c>
      <c r="K36">
        <v>14.85641478</v>
      </c>
      <c r="L36">
        <v>0.62703573899999998</v>
      </c>
      <c r="M36">
        <v>1.176896242</v>
      </c>
      <c r="N36">
        <v>6.6047309539999999</v>
      </c>
      <c r="O36">
        <v>0.57474460299999997</v>
      </c>
      <c r="P36">
        <v>53.836707169999997</v>
      </c>
      <c r="Q36">
        <v>0.34854614699999997</v>
      </c>
      <c r="R36">
        <v>4.7819329389999998</v>
      </c>
      <c r="S36">
        <v>2.9736867E-2</v>
      </c>
      <c r="T36">
        <v>0.65664779699999998</v>
      </c>
      <c r="U36">
        <v>0.40722855899999999</v>
      </c>
      <c r="V36">
        <v>0.57715048499999999</v>
      </c>
      <c r="W36">
        <v>7.9497312000000001E-2</v>
      </c>
      <c r="X36">
        <v>5.6366749999999998E-3</v>
      </c>
      <c r="Y36">
        <v>4.4596038670000002</v>
      </c>
      <c r="Z36">
        <v>3.820744119</v>
      </c>
      <c r="AA36">
        <v>1.6215825450000001</v>
      </c>
      <c r="AB36">
        <v>2.1991615740000001</v>
      </c>
      <c r="AC36">
        <v>70.861747769999994</v>
      </c>
      <c r="AD36">
        <v>33.707801410000002</v>
      </c>
      <c r="AE36">
        <v>1.0438171679999999</v>
      </c>
      <c r="AF36">
        <v>0.78090199800000004</v>
      </c>
      <c r="AG36">
        <v>1.1735372000000001E-2</v>
      </c>
      <c r="AH36">
        <v>1.0995153520000001</v>
      </c>
      <c r="AI36">
        <v>16.666666670000001</v>
      </c>
      <c r="AJ36">
        <v>252.348231</v>
      </c>
      <c r="AK36">
        <v>0.54713868399999999</v>
      </c>
      <c r="AL36">
        <v>1.7572686870000001</v>
      </c>
      <c r="AM36">
        <v>0.32056700399999999</v>
      </c>
      <c r="AN36">
        <v>4905.8083660000002</v>
      </c>
      <c r="AO36">
        <v>60.001492210000002</v>
      </c>
      <c r="AP36">
        <v>44.996454909999997</v>
      </c>
      <c r="AQ36">
        <v>111.189941</v>
      </c>
      <c r="AR36">
        <v>67.704008400000006</v>
      </c>
      <c r="AS36">
        <v>9.559267921</v>
      </c>
      <c r="AT36">
        <v>0.67319885000000002</v>
      </c>
      <c r="AU36">
        <v>3.2480870000000002E-3</v>
      </c>
      <c r="AV36">
        <v>1.7789264999999999E-2</v>
      </c>
    </row>
    <row r="37" spans="1:48">
      <c r="A37" t="s">
        <v>202</v>
      </c>
      <c r="B37" t="s">
        <v>198</v>
      </c>
      <c r="C37" t="s">
        <v>190</v>
      </c>
      <c r="D37">
        <v>0.31520958799999999</v>
      </c>
      <c r="E37">
        <v>-1.035819738</v>
      </c>
      <c r="F37">
        <v>5.7474161779999999</v>
      </c>
      <c r="G37">
        <v>1.7040054229999999</v>
      </c>
      <c r="H37">
        <v>1.8137422590000001</v>
      </c>
      <c r="I37">
        <v>3.517747682</v>
      </c>
      <c r="J37">
        <v>0.237430376</v>
      </c>
      <c r="K37">
        <v>28.213375169999999</v>
      </c>
      <c r="L37">
        <v>0.34459144600000002</v>
      </c>
      <c r="M37">
        <v>0.79688050600000004</v>
      </c>
      <c r="N37">
        <v>5.7590123149999997</v>
      </c>
      <c r="O37">
        <v>0.518963811</v>
      </c>
      <c r="P37">
        <v>87.567122019999999</v>
      </c>
      <c r="Q37">
        <v>0.32035448700000002</v>
      </c>
      <c r="R37">
        <v>4.3230029920000002</v>
      </c>
      <c r="S37">
        <v>1.1547111000000001E-2</v>
      </c>
      <c r="T37">
        <v>0.35619015300000001</v>
      </c>
      <c r="U37">
        <v>0.25831912000000001</v>
      </c>
      <c r="V37">
        <v>0.30455841700000003</v>
      </c>
      <c r="W37">
        <v>5.1631735999999998E-2</v>
      </c>
      <c r="X37">
        <v>1.3999283E-2</v>
      </c>
      <c r="Y37">
        <v>4.5779022960000004</v>
      </c>
      <c r="Z37">
        <v>2.7322191889999998</v>
      </c>
      <c r="AA37">
        <v>1.1914923049999999</v>
      </c>
      <c r="AB37">
        <v>1.5407268839999999</v>
      </c>
      <c r="AC37">
        <v>44.319356120000002</v>
      </c>
      <c r="AD37">
        <v>37.972799109999997</v>
      </c>
      <c r="AE37">
        <v>1.1088506950000001</v>
      </c>
      <c r="AF37">
        <v>0.659471162</v>
      </c>
      <c r="AG37">
        <v>2.7998565E-2</v>
      </c>
      <c r="AH37">
        <v>0.66608773799999998</v>
      </c>
      <c r="AI37">
        <v>43.75</v>
      </c>
      <c r="AJ37">
        <v>90.904760730000007</v>
      </c>
      <c r="AK37">
        <v>0.28805293100000001</v>
      </c>
      <c r="AL37">
        <v>1.433388106</v>
      </c>
      <c r="AM37">
        <v>0.24537521400000001</v>
      </c>
      <c r="AN37">
        <v>5024.2974489999997</v>
      </c>
      <c r="AO37">
        <v>123.7437304</v>
      </c>
      <c r="AP37">
        <v>56.258319389999997</v>
      </c>
      <c r="AQ37">
        <v>29.118184790000001</v>
      </c>
      <c r="AR37">
        <v>74.430549119999995</v>
      </c>
      <c r="AS37">
        <v>10.69023719</v>
      </c>
      <c r="AT37">
        <v>0.59700091</v>
      </c>
      <c r="AU37">
        <v>2.3257450000000002E-3</v>
      </c>
      <c r="AV37">
        <v>1.8278398000000001E-2</v>
      </c>
    </row>
    <row r="38" spans="1:48">
      <c r="A38" t="s">
        <v>203</v>
      </c>
      <c r="B38" t="s">
        <v>198</v>
      </c>
      <c r="C38" t="s">
        <v>190</v>
      </c>
      <c r="D38">
        <v>0.54044912300000003</v>
      </c>
      <c r="E38">
        <v>-0.69848114699999997</v>
      </c>
      <c r="F38">
        <v>5.4265571369999996</v>
      </c>
      <c r="G38">
        <v>1.8410003180000001</v>
      </c>
      <c r="H38">
        <v>3.11899602</v>
      </c>
      <c r="I38">
        <v>4.9599963379999998</v>
      </c>
      <c r="J38">
        <v>0.401807727</v>
      </c>
      <c r="K38">
        <v>29.200063459999999</v>
      </c>
      <c r="L38">
        <v>0.63031089500000004</v>
      </c>
      <c r="M38">
        <v>1.097281816</v>
      </c>
      <c r="N38">
        <v>6.8702431849999996</v>
      </c>
      <c r="O38">
        <v>0.71578328099999999</v>
      </c>
      <c r="P38">
        <v>140.91391519999999</v>
      </c>
      <c r="Q38">
        <v>0.40628725300000001</v>
      </c>
      <c r="R38">
        <v>6.65666197</v>
      </c>
      <c r="S38">
        <v>2.7374307000000001E-2</v>
      </c>
      <c r="T38">
        <v>0.65761848199999995</v>
      </c>
      <c r="U38">
        <v>0.42398176999999998</v>
      </c>
      <c r="V38">
        <v>0.58257187799999999</v>
      </c>
      <c r="W38">
        <v>7.5046605000000002E-2</v>
      </c>
      <c r="X38">
        <v>1.4415103E-2</v>
      </c>
      <c r="Y38">
        <v>4.9828866700000001</v>
      </c>
      <c r="Z38">
        <v>3.8837388349999999</v>
      </c>
      <c r="AA38">
        <v>1.606839422</v>
      </c>
      <c r="AB38">
        <v>2.2768994130000002</v>
      </c>
      <c r="AC38">
        <v>50.564640560000001</v>
      </c>
      <c r="AD38">
        <v>36.354338009999999</v>
      </c>
      <c r="AE38">
        <v>1.7565558459999999</v>
      </c>
      <c r="AF38">
        <v>0.62358714699999995</v>
      </c>
      <c r="AG38">
        <v>2.0606204999999999E-2</v>
      </c>
      <c r="AH38">
        <v>1.132291307</v>
      </c>
      <c r="AI38">
        <v>43</v>
      </c>
      <c r="AJ38">
        <v>98.125569920000004</v>
      </c>
      <c r="AK38">
        <v>0.43570619900000002</v>
      </c>
      <c r="AL38">
        <v>1.9189097500000001</v>
      </c>
      <c r="AM38">
        <v>0.35824346299999998</v>
      </c>
      <c r="AN38">
        <v>4777.4450379999998</v>
      </c>
      <c r="AO38">
        <v>134.99709999999999</v>
      </c>
      <c r="AP38">
        <v>66.179374940000002</v>
      </c>
      <c r="AQ38">
        <v>60.00330443</v>
      </c>
      <c r="AR38">
        <v>64.379986000000002</v>
      </c>
      <c r="AS38">
        <v>14.62876969</v>
      </c>
      <c r="AT38">
        <v>0.82316463900000003</v>
      </c>
      <c r="AU38">
        <v>2.632513E-3</v>
      </c>
      <c r="AV38">
        <v>1.7993555000000001E-2</v>
      </c>
    </row>
    <row r="39" spans="1:48">
      <c r="A39" t="s">
        <v>204</v>
      </c>
      <c r="B39" t="s">
        <v>205</v>
      </c>
      <c r="C39" t="s">
        <v>184</v>
      </c>
      <c r="D39">
        <v>0.39599283280000003</v>
      </c>
      <c r="E39">
        <v>-0.34782819399999998</v>
      </c>
      <c r="F39">
        <v>3.6476622178000002</v>
      </c>
      <c r="G39">
        <v>1.2060764054999999</v>
      </c>
      <c r="H39">
        <v>1.8727581268</v>
      </c>
      <c r="I39">
        <v>3.0788345320000001</v>
      </c>
      <c r="J39">
        <v>0.31361824129999999</v>
      </c>
      <c r="K39">
        <v>40.311358654999999</v>
      </c>
      <c r="L39">
        <v>0.50126570749999999</v>
      </c>
      <c r="M39">
        <v>0.81336124229999995</v>
      </c>
      <c r="N39">
        <v>7.2597895448000003</v>
      </c>
      <c r="O39">
        <v>0.66298847699999996</v>
      </c>
      <c r="P39">
        <v>13.498930189999999</v>
      </c>
      <c r="Q39">
        <v>0.296539473</v>
      </c>
      <c r="R39">
        <v>3.9772135513000002</v>
      </c>
      <c r="S39">
        <v>1.58202198E-2</v>
      </c>
      <c r="T39">
        <v>0.5170768</v>
      </c>
      <c r="U39">
        <v>0.35314955399999998</v>
      </c>
      <c r="V39">
        <v>0.46958989449999999</v>
      </c>
      <c r="W39">
        <v>4.7486906000000002E-2</v>
      </c>
      <c r="X39">
        <v>2.0444495300000001E-2</v>
      </c>
      <c r="Y39">
        <v>1.6045605890000001</v>
      </c>
      <c r="Z39">
        <v>2.5540882088000001</v>
      </c>
      <c r="AA39">
        <v>1.0614545488</v>
      </c>
      <c r="AB39">
        <v>1.4926336600000001</v>
      </c>
      <c r="AC39">
        <v>45.468223827999999</v>
      </c>
      <c r="AD39">
        <v>54.423547659999997</v>
      </c>
      <c r="AE39">
        <v>0.62254733750000002</v>
      </c>
      <c r="AF39">
        <v>0.5698397945</v>
      </c>
      <c r="AG39">
        <v>2.5850158000000002E-2</v>
      </c>
      <c r="AH39">
        <v>0.96357675499999995</v>
      </c>
      <c r="AI39">
        <v>60</v>
      </c>
      <c r="AJ39">
        <v>81.841376914999998</v>
      </c>
      <c r="AK39">
        <v>0.28641640680000002</v>
      </c>
      <c r="AL39">
        <v>1.3112811525000001</v>
      </c>
      <c r="AM39">
        <v>0.28690038979999999</v>
      </c>
      <c r="AN39">
        <v>5111.7633530000003</v>
      </c>
      <c r="AO39">
        <v>24.465148327000001</v>
      </c>
      <c r="AP39">
        <v>40.368374132</v>
      </c>
      <c r="AQ39">
        <v>83.371211978000005</v>
      </c>
      <c r="AR39">
        <v>49.431951208000001</v>
      </c>
      <c r="AS39">
        <v>9.1036163722999994</v>
      </c>
      <c r="AT39">
        <v>0.50900794530000004</v>
      </c>
      <c r="AU39">
        <v>2.9767857999999999E-3</v>
      </c>
      <c r="AV39">
        <v>1.84910808E-2</v>
      </c>
    </row>
    <row r="40" spans="1:48">
      <c r="A40" t="s">
        <v>206</v>
      </c>
      <c r="B40" t="s">
        <v>205</v>
      </c>
      <c r="C40" t="s">
        <v>184</v>
      </c>
      <c r="D40">
        <v>0.34042641979999999</v>
      </c>
      <c r="E40">
        <v>-0.373315542</v>
      </c>
      <c r="F40">
        <v>4.1806245698</v>
      </c>
      <c r="G40">
        <v>1.1784398075</v>
      </c>
      <c r="H40">
        <v>1.7405475228</v>
      </c>
      <c r="I40">
        <v>2.9189873302999998</v>
      </c>
      <c r="J40">
        <v>0.25799656180000002</v>
      </c>
      <c r="K40">
        <v>43.840487434000003</v>
      </c>
      <c r="L40">
        <v>0.41325284579999999</v>
      </c>
      <c r="M40">
        <v>0.7676887818</v>
      </c>
      <c r="N40">
        <v>5.7159837295000004</v>
      </c>
      <c r="O40">
        <v>0.43134950500000002</v>
      </c>
      <c r="P40">
        <v>145.31831048999999</v>
      </c>
      <c r="Q40">
        <v>0.28876486530000001</v>
      </c>
      <c r="R40">
        <v>3.8461935328000001</v>
      </c>
      <c r="S40">
        <v>1.5680414300000001E-2</v>
      </c>
      <c r="T40">
        <v>0.4289188733</v>
      </c>
      <c r="U40">
        <v>0.27978696980000001</v>
      </c>
      <c r="V40">
        <v>0.37979915180000001</v>
      </c>
      <c r="W40">
        <v>4.9119721499999998E-2</v>
      </c>
      <c r="X40">
        <v>2.1830562500000001E-2</v>
      </c>
      <c r="Y40">
        <v>1.3215631807999999</v>
      </c>
      <c r="Z40">
        <v>2.3715425859999999</v>
      </c>
      <c r="AA40">
        <v>0.94309447999999996</v>
      </c>
      <c r="AB40">
        <v>1.4284481055</v>
      </c>
      <c r="AC40">
        <v>34.933088572999999</v>
      </c>
      <c r="AD40">
        <v>33.719760800000003</v>
      </c>
      <c r="AE40">
        <v>0.55818791300000004</v>
      </c>
      <c r="AF40">
        <v>0.59439259600000005</v>
      </c>
      <c r="AG40">
        <v>2.5157124499999999E-2</v>
      </c>
      <c r="AH40">
        <v>0.69894416179999996</v>
      </c>
      <c r="AI40">
        <v>64</v>
      </c>
      <c r="AJ40">
        <v>67.875332674999996</v>
      </c>
      <c r="AK40">
        <v>0.25536817979999998</v>
      </c>
      <c r="AL40">
        <v>1.3667420967999999</v>
      </c>
      <c r="AM40">
        <v>0.3006325943</v>
      </c>
      <c r="AN40">
        <v>5205.6924765000003</v>
      </c>
      <c r="AO40">
        <v>112.50758299</v>
      </c>
      <c r="AP40">
        <v>117.13234420000001</v>
      </c>
      <c r="AQ40">
        <v>111.66606127999999</v>
      </c>
      <c r="AR40">
        <v>64.844817849999998</v>
      </c>
      <c r="AS40">
        <v>8.3537167829999994</v>
      </c>
      <c r="AT40">
        <v>0.4528002505</v>
      </c>
      <c r="AU40">
        <v>2.0158709999999998E-3</v>
      </c>
      <c r="AV40">
        <v>1.7589764000000001E-2</v>
      </c>
    </row>
    <row r="41" spans="1:48">
      <c r="A41" t="s">
        <v>207</v>
      </c>
      <c r="B41" t="s">
        <v>205</v>
      </c>
      <c r="C41" t="s">
        <v>184</v>
      </c>
      <c r="D41">
        <v>0.6141756518</v>
      </c>
      <c r="E41">
        <v>-0.75832414299999995</v>
      </c>
      <c r="F41">
        <v>5.2380678918000001</v>
      </c>
      <c r="G41">
        <v>1.7552782235</v>
      </c>
      <c r="H41">
        <v>3.2806541202999999</v>
      </c>
      <c r="I41">
        <v>5.0359323439999999</v>
      </c>
      <c r="J41">
        <v>0.45144079679999999</v>
      </c>
      <c r="K41">
        <v>20.913183938</v>
      </c>
      <c r="L41">
        <v>0.670786828</v>
      </c>
      <c r="M41">
        <v>1.6129429098000001</v>
      </c>
      <c r="N41">
        <v>7.9740909628000001</v>
      </c>
      <c r="O41">
        <v>0.50704641070000001</v>
      </c>
      <c r="P41">
        <v>95.130214244000001</v>
      </c>
      <c r="Q41">
        <v>0.35265342999999999</v>
      </c>
      <c r="R41">
        <v>5.2436228913000003</v>
      </c>
      <c r="S41">
        <v>2.2080661800000002E-2</v>
      </c>
      <c r="T41">
        <v>0.69277988749999997</v>
      </c>
      <c r="U41">
        <v>0.46938365999999998</v>
      </c>
      <c r="V41">
        <v>0.58678003079999996</v>
      </c>
      <c r="W41">
        <v>0.105999857</v>
      </c>
      <c r="X41">
        <v>7.2768542999999998E-3</v>
      </c>
      <c r="Y41">
        <v>2.4896096048</v>
      </c>
      <c r="Z41">
        <v>4.0573988462999999</v>
      </c>
      <c r="AA41">
        <v>1.3037030258</v>
      </c>
      <c r="AB41">
        <v>2.753695821</v>
      </c>
      <c r="AC41">
        <v>67.149327924999994</v>
      </c>
      <c r="AD41">
        <v>30.531461576000002</v>
      </c>
      <c r="AE41">
        <v>0.76882197029999999</v>
      </c>
      <c r="AF41">
        <v>0.47511690699999998</v>
      </c>
      <c r="AG41">
        <v>1.0811326499999999E-2</v>
      </c>
      <c r="AH41">
        <v>1.2128883978</v>
      </c>
      <c r="AI41">
        <v>22.25</v>
      </c>
      <c r="AJ41">
        <v>201.61217436000001</v>
      </c>
      <c r="AK41">
        <v>0.46647709279999999</v>
      </c>
      <c r="AL41">
        <v>2.2143413475</v>
      </c>
      <c r="AM41">
        <v>0.3441355995</v>
      </c>
      <c r="AN41">
        <v>4845.6385663000001</v>
      </c>
      <c r="AO41">
        <v>85.360336610000004</v>
      </c>
      <c r="AP41">
        <v>78.758809205000006</v>
      </c>
      <c r="AQ41">
        <v>74.110928653000002</v>
      </c>
      <c r="AR41">
        <v>69.534250298000003</v>
      </c>
      <c r="AS41">
        <v>10.949231663000001</v>
      </c>
      <c r="AT41">
        <v>0.46461417980000003</v>
      </c>
      <c r="AU41">
        <v>2.8309300000000002E-3</v>
      </c>
      <c r="AV41">
        <v>1.7970782000000001E-2</v>
      </c>
    </row>
    <row r="42" spans="1:48">
      <c r="A42" t="s">
        <v>208</v>
      </c>
      <c r="B42" t="s">
        <v>205</v>
      </c>
      <c r="C42" t="s">
        <v>184</v>
      </c>
      <c r="D42">
        <v>0.3676631138</v>
      </c>
      <c r="E42">
        <v>-0.80681488999999995</v>
      </c>
      <c r="F42">
        <v>5.0992900800000003</v>
      </c>
      <c r="G42">
        <v>1.1582502472</v>
      </c>
      <c r="H42">
        <v>1.726322881</v>
      </c>
      <c r="I42">
        <v>2.8845731284</v>
      </c>
      <c r="J42">
        <v>0.27505988879999999</v>
      </c>
      <c r="K42">
        <v>50.223471254000003</v>
      </c>
      <c r="L42">
        <v>0.39333874880000003</v>
      </c>
      <c r="M42">
        <v>0.95563538199999998</v>
      </c>
      <c r="N42">
        <v>6.2692643243999999</v>
      </c>
      <c r="O42">
        <v>0.44283289999999997</v>
      </c>
      <c r="P42">
        <v>94.297075695999993</v>
      </c>
      <c r="Q42">
        <v>0.29879800919999999</v>
      </c>
      <c r="R42">
        <v>4.1528516597999996</v>
      </c>
      <c r="S42">
        <v>1.5228706999999999E-2</v>
      </c>
      <c r="T42">
        <v>0.40861403140000002</v>
      </c>
      <c r="U42">
        <v>0.29356230119999999</v>
      </c>
      <c r="V42">
        <v>0.34687107779999998</v>
      </c>
      <c r="W42">
        <v>6.1742954199999998E-2</v>
      </c>
      <c r="X42">
        <v>1.8296090399999999E-2</v>
      </c>
      <c r="Y42">
        <v>1.587519581</v>
      </c>
      <c r="Z42">
        <v>2.4837665618</v>
      </c>
      <c r="AA42">
        <v>1.0080099616</v>
      </c>
      <c r="AB42">
        <v>1.4757566002</v>
      </c>
      <c r="AC42">
        <v>35.372916926000002</v>
      </c>
      <c r="AD42">
        <v>41.825363838000001</v>
      </c>
      <c r="AE42">
        <v>0.76915592840000002</v>
      </c>
      <c r="AF42">
        <v>0.66176376520000002</v>
      </c>
      <c r="AG42">
        <v>2.9994499599999998E-2</v>
      </c>
      <c r="AH42">
        <v>0.76037148259999998</v>
      </c>
      <c r="AI42">
        <v>52.4</v>
      </c>
      <c r="AJ42">
        <v>76.691712760000001</v>
      </c>
      <c r="AK42">
        <v>0.28870181960000002</v>
      </c>
      <c r="AL42">
        <v>1.3301720032</v>
      </c>
      <c r="AM42">
        <v>0.26927349699999997</v>
      </c>
      <c r="AN42">
        <v>5284.4157785999996</v>
      </c>
      <c r="AO42">
        <v>72.011776721000004</v>
      </c>
      <c r="AP42">
        <v>75.717701039999994</v>
      </c>
      <c r="AQ42">
        <v>22.987375814</v>
      </c>
      <c r="AR42">
        <v>58.080984927999999</v>
      </c>
      <c r="AS42">
        <v>9.2568519988000002</v>
      </c>
      <c r="AT42">
        <v>0.43622125899999997</v>
      </c>
      <c r="AU42">
        <v>2.7522990000000002E-3</v>
      </c>
      <c r="AV42">
        <v>1.8306413600000002E-2</v>
      </c>
    </row>
    <row r="43" spans="1:48">
      <c r="A43" t="s">
        <v>209</v>
      </c>
      <c r="B43" t="s">
        <v>205</v>
      </c>
      <c r="C43" t="s">
        <v>184</v>
      </c>
      <c r="D43">
        <v>0.65667135180000002</v>
      </c>
      <c r="E43">
        <v>-0.61211860399999996</v>
      </c>
      <c r="F43">
        <v>4.1860783548000002</v>
      </c>
      <c r="G43">
        <v>1.8069268448</v>
      </c>
      <c r="H43">
        <v>2.8511247764999998</v>
      </c>
      <c r="I43">
        <v>4.6580516215000003</v>
      </c>
      <c r="J43">
        <v>0.51643008099999999</v>
      </c>
      <c r="K43">
        <v>13.205278612000001</v>
      </c>
      <c r="L43">
        <v>0.75249875079999995</v>
      </c>
      <c r="M43">
        <v>1.5976974738</v>
      </c>
      <c r="N43">
        <v>8.6189547988000008</v>
      </c>
      <c r="O43">
        <v>0.51116545530000002</v>
      </c>
      <c r="P43">
        <v>38.314825945999999</v>
      </c>
      <c r="Q43">
        <v>0.32540183649999999</v>
      </c>
      <c r="R43">
        <v>4.6797874175</v>
      </c>
      <c r="S43">
        <v>2.1535906300000001E-2</v>
      </c>
      <c r="T43">
        <v>0.77401960950000004</v>
      </c>
      <c r="U43">
        <v>0.59085343229999998</v>
      </c>
      <c r="V43">
        <v>0.68516873680000001</v>
      </c>
      <c r="W43">
        <v>8.8850872499999997E-2</v>
      </c>
      <c r="X43">
        <v>4.5047192999999996E-3</v>
      </c>
      <c r="Y43">
        <v>1.9327006998</v>
      </c>
      <c r="Z43">
        <v>3.4173167554999999</v>
      </c>
      <c r="AA43">
        <v>1.2277722328</v>
      </c>
      <c r="AB43">
        <v>2.1895445227999999</v>
      </c>
      <c r="AC43">
        <v>64.238054618000007</v>
      </c>
      <c r="AD43">
        <v>84.147116968000006</v>
      </c>
      <c r="AE43">
        <v>1.3797204378000001</v>
      </c>
      <c r="AF43">
        <v>2.3678550688</v>
      </c>
      <c r="AG43">
        <v>9.4252588000000009E-3</v>
      </c>
      <c r="AH43">
        <v>1.4793616395</v>
      </c>
      <c r="AI43">
        <v>13.25</v>
      </c>
      <c r="AJ43">
        <v>280.65331723000003</v>
      </c>
      <c r="AK43">
        <v>0.59122083199999997</v>
      </c>
      <c r="AL43">
        <v>1.5853251305</v>
      </c>
      <c r="AM43">
        <v>0.34333952649999999</v>
      </c>
      <c r="AN43">
        <v>4997.5380080000004</v>
      </c>
      <c r="AO43">
        <v>67.503885765999996</v>
      </c>
      <c r="AP43">
        <v>49.631214900000003</v>
      </c>
      <c r="AQ43">
        <v>96.619854868000004</v>
      </c>
      <c r="AR43">
        <v>54.52557238</v>
      </c>
      <c r="AS43">
        <v>9.0047532877999998</v>
      </c>
      <c r="AT43">
        <v>0.63150004829999995</v>
      </c>
      <c r="AU43">
        <v>2.8234060000000001E-3</v>
      </c>
      <c r="AV43">
        <v>1.7830635000000001E-2</v>
      </c>
    </row>
    <row r="44" spans="1:48">
      <c r="A44" t="s">
        <v>204</v>
      </c>
      <c r="B44" t="s">
        <v>205</v>
      </c>
      <c r="C44" t="s">
        <v>190</v>
      </c>
      <c r="D44">
        <v>0.476637594</v>
      </c>
      <c r="E44">
        <v>-0.55976772399999997</v>
      </c>
      <c r="F44">
        <v>4.668658164</v>
      </c>
      <c r="G44">
        <v>1.6373740619999999</v>
      </c>
      <c r="H44">
        <v>2.2346312699999999</v>
      </c>
      <c r="I44">
        <v>3.8720053320000001</v>
      </c>
      <c r="J44">
        <v>0.37118974199999999</v>
      </c>
      <c r="K44">
        <v>8.790366616</v>
      </c>
      <c r="L44">
        <v>0.548367936</v>
      </c>
      <c r="M44">
        <v>1.072029422</v>
      </c>
      <c r="N44">
        <v>6.8626085339999996</v>
      </c>
      <c r="O44">
        <v>0.56450043599999999</v>
      </c>
      <c r="P44">
        <v>145.42620310000001</v>
      </c>
      <c r="Q44">
        <v>0.26225226200000001</v>
      </c>
      <c r="R44">
        <v>3.2456242500000001</v>
      </c>
      <c r="S44">
        <v>2.2011013999999999E-2</v>
      </c>
      <c r="T44">
        <v>0.57051263200000002</v>
      </c>
      <c r="U44">
        <v>0.42419653699999998</v>
      </c>
      <c r="V44">
        <v>0.50995107100000003</v>
      </c>
      <c r="W44">
        <v>6.0561561E-2</v>
      </c>
      <c r="X44">
        <v>7.6695729999999998E-3</v>
      </c>
      <c r="Y44">
        <v>1.729575978</v>
      </c>
      <c r="Z44">
        <v>2.8896999609999998</v>
      </c>
      <c r="AA44">
        <v>1.2517601810000001</v>
      </c>
      <c r="AB44">
        <v>1.63793978</v>
      </c>
      <c r="AC44">
        <v>97.630117740000003</v>
      </c>
      <c r="AD44">
        <v>123.2258307</v>
      </c>
      <c r="AE44">
        <v>2.8615660159999998</v>
      </c>
      <c r="AF44">
        <v>1.1828882510000001</v>
      </c>
      <c r="AG44">
        <v>8.8708320000000004E-3</v>
      </c>
      <c r="AH44">
        <v>1.0166261640000001</v>
      </c>
      <c r="AI44">
        <v>23</v>
      </c>
      <c r="AJ44">
        <v>181.15034689999999</v>
      </c>
      <c r="AK44">
        <v>0.394121891</v>
      </c>
      <c r="AL44">
        <v>1.342835947</v>
      </c>
      <c r="AM44">
        <v>0.27333566199999998</v>
      </c>
      <c r="AN44">
        <v>4872.4558619999998</v>
      </c>
      <c r="AO44">
        <v>135.00038699999999</v>
      </c>
      <c r="AP44">
        <v>38.812263000000002</v>
      </c>
      <c r="AQ44">
        <v>60.00822565</v>
      </c>
      <c r="AR44">
        <v>33.433614640000002</v>
      </c>
      <c r="AS44">
        <v>6.388328156</v>
      </c>
      <c r="AT44">
        <v>0.554862195</v>
      </c>
      <c r="AU44">
        <v>3.2561370000000001E-3</v>
      </c>
      <c r="AV44">
        <v>1.8704265000000001E-2</v>
      </c>
    </row>
    <row r="45" spans="1:48">
      <c r="A45" t="s">
        <v>206</v>
      </c>
      <c r="B45" t="s">
        <v>205</v>
      </c>
      <c r="C45" t="s">
        <v>190</v>
      </c>
      <c r="D45">
        <v>0.45326950599999999</v>
      </c>
      <c r="E45">
        <v>-0.98571865700000005</v>
      </c>
      <c r="F45">
        <v>7.7560381410000003</v>
      </c>
      <c r="G45">
        <v>1.5904992549999999</v>
      </c>
      <c r="H45">
        <v>2.8991296700000002</v>
      </c>
      <c r="I45">
        <v>4.4896289249999999</v>
      </c>
      <c r="J45">
        <v>0.332879859</v>
      </c>
      <c r="K45">
        <v>13.23234113</v>
      </c>
      <c r="L45">
        <v>0.52982502300000001</v>
      </c>
      <c r="M45">
        <v>0.99930906399999997</v>
      </c>
      <c r="N45">
        <v>6.4969191390000001</v>
      </c>
      <c r="O45">
        <v>0.54994982599999997</v>
      </c>
      <c r="P45">
        <v>154.12782820000001</v>
      </c>
      <c r="Q45">
        <v>0.411761879</v>
      </c>
      <c r="R45">
        <v>6.6460922980000001</v>
      </c>
      <c r="S45">
        <v>1.7623328000000001E-2</v>
      </c>
      <c r="T45">
        <v>0.54753259600000004</v>
      </c>
      <c r="U45">
        <v>0.35187992499999998</v>
      </c>
      <c r="V45">
        <v>0.48299229500000002</v>
      </c>
      <c r="W45">
        <v>6.4540300999999994E-2</v>
      </c>
      <c r="X45">
        <v>2.404827E-2</v>
      </c>
      <c r="Y45">
        <v>3.6758305189999998</v>
      </c>
      <c r="Z45">
        <v>3.9038816230000002</v>
      </c>
      <c r="AA45">
        <v>1.319252887</v>
      </c>
      <c r="AB45">
        <v>2.584628736</v>
      </c>
      <c r="AC45">
        <v>37.280253729999998</v>
      </c>
      <c r="AD45">
        <v>53.996459680000001</v>
      </c>
      <c r="AE45">
        <v>0.72717754800000001</v>
      </c>
      <c r="AF45">
        <v>1.161498575</v>
      </c>
      <c r="AG45">
        <v>2.7305528999999999E-2</v>
      </c>
      <c r="AH45">
        <v>0.932477958</v>
      </c>
      <c r="AI45">
        <v>74</v>
      </c>
      <c r="AJ45">
        <v>67.621657760000005</v>
      </c>
      <c r="AK45">
        <v>0.31838914000000001</v>
      </c>
      <c r="AL45">
        <v>1.947885047</v>
      </c>
      <c r="AM45">
        <v>0.34644240500000001</v>
      </c>
      <c r="AN45">
        <v>5232.6318579999997</v>
      </c>
      <c r="AO45">
        <v>112.50554990000001</v>
      </c>
      <c r="AP45">
        <v>128.37301479999999</v>
      </c>
      <c r="AQ45">
        <v>85.378547350000005</v>
      </c>
      <c r="AR45">
        <v>41.820920569999998</v>
      </c>
      <c r="AS45">
        <v>16.005161579999999</v>
      </c>
      <c r="AT45">
        <v>0.57902431399999998</v>
      </c>
      <c r="AU45">
        <v>3.0314729999999998E-3</v>
      </c>
      <c r="AV45">
        <v>1.8246148E-2</v>
      </c>
    </row>
    <row r="46" spans="1:48">
      <c r="A46" t="s">
        <v>207</v>
      </c>
      <c r="B46" t="s">
        <v>205</v>
      </c>
      <c r="C46" t="s">
        <v>190</v>
      </c>
      <c r="D46">
        <v>0.61390372299999996</v>
      </c>
      <c r="E46">
        <v>-0.22111287600000001</v>
      </c>
      <c r="F46">
        <v>2.9692849909999999</v>
      </c>
      <c r="G46">
        <v>1.835243046</v>
      </c>
      <c r="H46">
        <v>2.0755367499999999</v>
      </c>
      <c r="I46">
        <v>3.9107797949999998</v>
      </c>
      <c r="J46">
        <v>0.49364435499999998</v>
      </c>
      <c r="K46">
        <v>12.51825391</v>
      </c>
      <c r="L46">
        <v>0.79107005500000005</v>
      </c>
      <c r="M46">
        <v>1.2905346</v>
      </c>
      <c r="N46">
        <v>7.643820667</v>
      </c>
      <c r="O46">
        <v>0.61282222200000003</v>
      </c>
      <c r="P46">
        <v>28.43952968</v>
      </c>
      <c r="Q46">
        <v>0.28985002799999998</v>
      </c>
      <c r="R46">
        <v>3.9370808639999999</v>
      </c>
      <c r="S46">
        <v>2.1046944000000001E-2</v>
      </c>
      <c r="T46">
        <v>0.81214658299999998</v>
      </c>
      <c r="U46">
        <v>0.56471000900000001</v>
      </c>
      <c r="V46">
        <v>0.73942729299999999</v>
      </c>
      <c r="W46">
        <v>7.2719289000000006E-2</v>
      </c>
      <c r="X46">
        <v>8.3164050000000007E-3</v>
      </c>
      <c r="Y46">
        <v>1.465823434</v>
      </c>
      <c r="Z46">
        <v>3.1002083460000001</v>
      </c>
      <c r="AA46">
        <v>1.473143109</v>
      </c>
      <c r="AB46">
        <v>1.6270652370000001</v>
      </c>
      <c r="AC46">
        <v>80.082577490000006</v>
      </c>
      <c r="AD46">
        <v>105.09813819999999</v>
      </c>
      <c r="AE46">
        <v>0.95582574099999995</v>
      </c>
      <c r="AF46">
        <v>1.007390351</v>
      </c>
      <c r="AG46">
        <v>9.2173489999999997E-3</v>
      </c>
      <c r="AH46">
        <v>1.6231298110000001</v>
      </c>
      <c r="AI46">
        <v>27</v>
      </c>
      <c r="AJ46">
        <v>184.0119339</v>
      </c>
      <c r="AK46">
        <v>0.48513567000000002</v>
      </c>
      <c r="AL46">
        <v>1.259855269</v>
      </c>
      <c r="AM46">
        <v>0.33662376799999999</v>
      </c>
      <c r="AN46">
        <v>4839.5256399999998</v>
      </c>
      <c r="AO46">
        <v>6.6221726700000003</v>
      </c>
      <c r="AP46">
        <v>45.000186329999998</v>
      </c>
      <c r="AQ46">
        <v>35.72734612</v>
      </c>
      <c r="AR46">
        <v>23.015233989999999</v>
      </c>
      <c r="AS46">
        <v>7.2509715080000001</v>
      </c>
      <c r="AT46">
        <v>0.37620755099999997</v>
      </c>
      <c r="AU46">
        <v>5.2388189999999996E-3</v>
      </c>
      <c r="AV46">
        <v>1.9599716E-2</v>
      </c>
    </row>
    <row r="47" spans="1:48">
      <c r="A47" t="s">
        <v>208</v>
      </c>
      <c r="B47" t="s">
        <v>205</v>
      </c>
      <c r="C47" t="s">
        <v>190</v>
      </c>
      <c r="D47">
        <v>0.52220363199999997</v>
      </c>
      <c r="E47">
        <v>-0.439436773</v>
      </c>
      <c r="F47">
        <v>4.5187019319999999</v>
      </c>
      <c r="G47">
        <v>1.522393509</v>
      </c>
      <c r="H47">
        <v>2.5577095980000002</v>
      </c>
      <c r="I47">
        <v>4.0801031080000003</v>
      </c>
      <c r="J47">
        <v>0.39072812899999998</v>
      </c>
      <c r="K47">
        <v>21.155171330000002</v>
      </c>
      <c r="L47">
        <v>0.61213019199999996</v>
      </c>
      <c r="M47">
        <v>1.3096209409999999</v>
      </c>
      <c r="N47">
        <v>7.9729997880000001</v>
      </c>
      <c r="O47">
        <v>0.64031576400000001</v>
      </c>
      <c r="P47">
        <v>39.59238972</v>
      </c>
      <c r="Q47">
        <v>0.31630976300000002</v>
      </c>
      <c r="R47">
        <v>4.2710599589999996</v>
      </c>
      <c r="S47">
        <v>1.9262073000000001E-2</v>
      </c>
      <c r="T47">
        <v>0.63143860299999999</v>
      </c>
      <c r="U47">
        <v>0.40849324599999998</v>
      </c>
      <c r="V47">
        <v>0.54561228799999995</v>
      </c>
      <c r="W47">
        <v>8.5826316E-2</v>
      </c>
      <c r="X47">
        <v>1.0811326E-2</v>
      </c>
      <c r="Y47">
        <v>1.551039356</v>
      </c>
      <c r="Z47">
        <v>3.3345121990000002</v>
      </c>
      <c r="AA47">
        <v>1.1914287320000001</v>
      </c>
      <c r="AB47">
        <v>2.1430834669999999</v>
      </c>
      <c r="AC47">
        <v>60.079193240000002</v>
      </c>
      <c r="AD47">
        <v>55.514950800000001</v>
      </c>
      <c r="AE47">
        <v>1.053011986</v>
      </c>
      <c r="AF47">
        <v>0.97186805200000004</v>
      </c>
      <c r="AG47">
        <v>1.0903731E-2</v>
      </c>
      <c r="AH47">
        <v>1.010731933</v>
      </c>
      <c r="AI47">
        <v>33.666666669999998</v>
      </c>
      <c r="AJ47">
        <v>122.90154920000001</v>
      </c>
      <c r="AK47">
        <v>0.36442664400000002</v>
      </c>
      <c r="AL47">
        <v>1.6757284050000001</v>
      </c>
      <c r="AM47">
        <v>0.32060116399999999</v>
      </c>
      <c r="AN47">
        <v>5077.273494</v>
      </c>
      <c r="AO47">
        <v>89.998911870000001</v>
      </c>
      <c r="AP47">
        <v>113.8177577</v>
      </c>
      <c r="AQ47">
        <v>98.804806159999998</v>
      </c>
      <c r="AR47">
        <v>61.789018740000003</v>
      </c>
      <c r="AS47">
        <v>8.6037230529999995</v>
      </c>
      <c r="AT47">
        <v>0.411281281</v>
      </c>
      <c r="AU47">
        <v>2.9941600000000001E-3</v>
      </c>
      <c r="AV47">
        <v>1.8390677000000001E-2</v>
      </c>
    </row>
    <row r="48" spans="1:48">
      <c r="A48" t="s">
        <v>209</v>
      </c>
      <c r="B48" t="s">
        <v>205</v>
      </c>
      <c r="C48" t="s">
        <v>190</v>
      </c>
      <c r="D48">
        <v>0.29473240299999998</v>
      </c>
      <c r="E48">
        <v>-0.82863811899999995</v>
      </c>
      <c r="F48">
        <v>6.8241113440000003</v>
      </c>
      <c r="G48">
        <v>0.85201141899999999</v>
      </c>
      <c r="H48">
        <v>1.5166867390000001</v>
      </c>
      <c r="I48">
        <v>2.368698159</v>
      </c>
      <c r="J48">
        <v>0.23394986000000001</v>
      </c>
      <c r="K48">
        <v>66.972550139999996</v>
      </c>
      <c r="L48">
        <v>0.37155790500000002</v>
      </c>
      <c r="M48">
        <v>0.64647997400000001</v>
      </c>
      <c r="N48">
        <v>6.0523372179999999</v>
      </c>
      <c r="O48">
        <v>0.78967071200000005</v>
      </c>
      <c r="P48">
        <v>125.68699119999999</v>
      </c>
      <c r="Q48">
        <v>0.21951874099999999</v>
      </c>
      <c r="R48">
        <v>2.4225827230000001</v>
      </c>
      <c r="S48">
        <v>8.8553239999999995E-3</v>
      </c>
      <c r="T48">
        <v>0.380391164</v>
      </c>
      <c r="U48">
        <v>0.26261173300000001</v>
      </c>
      <c r="V48">
        <v>0.34269667100000001</v>
      </c>
      <c r="W48">
        <v>3.7694493000000003E-2</v>
      </c>
      <c r="X48">
        <v>2.0513799999999999E-2</v>
      </c>
      <c r="Y48">
        <v>1.320953533</v>
      </c>
      <c r="Z48">
        <v>1.941079888</v>
      </c>
      <c r="AA48">
        <v>0.70600084799999996</v>
      </c>
      <c r="AB48">
        <v>1.23507904</v>
      </c>
      <c r="AC48">
        <v>44.403228300000002</v>
      </c>
      <c r="AD48">
        <v>21.300912010000001</v>
      </c>
      <c r="AE48">
        <v>0.37617979800000001</v>
      </c>
      <c r="AF48">
        <v>0.17954252200000001</v>
      </c>
      <c r="AG48">
        <v>2.6959014E-2</v>
      </c>
      <c r="AH48">
        <v>0.75862544399999998</v>
      </c>
      <c r="AI48">
        <v>61.5</v>
      </c>
      <c r="AJ48">
        <v>114.4213343</v>
      </c>
      <c r="AK48">
        <v>0.24337424299999999</v>
      </c>
      <c r="AL48">
        <v>1.0575990660000001</v>
      </c>
      <c r="AM48">
        <v>0.17703849599999999</v>
      </c>
      <c r="AN48">
        <v>5252.4821410000004</v>
      </c>
      <c r="AO48">
        <v>128.39257670000001</v>
      </c>
      <c r="AP48">
        <v>133.0346346</v>
      </c>
      <c r="AQ48">
        <v>130.358352</v>
      </c>
      <c r="AR48">
        <v>41.691112840000002</v>
      </c>
      <c r="AS48">
        <v>5.7275875989999996</v>
      </c>
      <c r="AT48">
        <v>0.45331029299999998</v>
      </c>
      <c r="AU48">
        <v>2.663959E-3</v>
      </c>
      <c r="AV48">
        <v>1.8421057000000001E-2</v>
      </c>
    </row>
    <row r="49" spans="1:48">
      <c r="A49" t="s">
        <v>210</v>
      </c>
      <c r="B49" t="s">
        <v>211</v>
      </c>
      <c r="C49" t="s">
        <v>184</v>
      </c>
      <c r="D49">
        <v>0.47667552769999999</v>
      </c>
      <c r="E49">
        <v>-1.0026063670000001</v>
      </c>
      <c r="F49">
        <v>4.4844679909999998</v>
      </c>
      <c r="G49">
        <v>1.1445703317</v>
      </c>
      <c r="H49">
        <v>2.5273222777000002</v>
      </c>
      <c r="I49">
        <v>3.6718926089999999</v>
      </c>
      <c r="J49">
        <v>0.36973860829999999</v>
      </c>
      <c r="K49">
        <v>43.438484629999998</v>
      </c>
      <c r="L49">
        <v>0.51551961000000002</v>
      </c>
      <c r="M49">
        <v>1.2322250536999999</v>
      </c>
      <c r="N49">
        <v>5.0629214713000001</v>
      </c>
      <c r="O49">
        <v>0.58637758969999998</v>
      </c>
      <c r="P49">
        <v>83.580150367000002</v>
      </c>
      <c r="Q49">
        <v>0.46336734429999998</v>
      </c>
      <c r="R49">
        <v>8.9948673676999995</v>
      </c>
      <c r="S49">
        <v>1.3700863299999999E-2</v>
      </c>
      <c r="T49">
        <v>0.52918192230000005</v>
      </c>
      <c r="U49">
        <v>0.4227472793</v>
      </c>
      <c r="V49">
        <v>0.451807232</v>
      </c>
      <c r="W49">
        <v>7.7374690300000007E-2</v>
      </c>
      <c r="X49">
        <v>2.6058068E-2</v>
      </c>
      <c r="Y49">
        <v>2.1454266173000001</v>
      </c>
      <c r="Z49">
        <v>3.2547326047</v>
      </c>
      <c r="AA49">
        <v>1.0410930650000001</v>
      </c>
      <c r="AB49">
        <v>2.2136395392999999</v>
      </c>
      <c r="AC49">
        <v>32.303790636999999</v>
      </c>
      <c r="AD49">
        <v>39.084565923</v>
      </c>
      <c r="AE49">
        <v>1.1084546159999999</v>
      </c>
      <c r="AF49">
        <v>0.82336268430000004</v>
      </c>
      <c r="AG49">
        <v>2.9754248000000001E-2</v>
      </c>
      <c r="AH49">
        <v>0.98584019229999997</v>
      </c>
      <c r="AI49">
        <v>81</v>
      </c>
      <c r="AJ49">
        <v>47.135687410000003</v>
      </c>
      <c r="AK49">
        <v>0.379401302</v>
      </c>
      <c r="AL49">
        <v>2.2049396109999999</v>
      </c>
      <c r="AM49">
        <v>0.46715854899999998</v>
      </c>
      <c r="AN49">
        <v>4901.5073830000001</v>
      </c>
      <c r="AO49">
        <v>75.007301839999997</v>
      </c>
      <c r="AP49">
        <v>81.185478966999995</v>
      </c>
      <c r="AQ49">
        <v>98.813678042999996</v>
      </c>
      <c r="AR49">
        <v>73.551462256999997</v>
      </c>
      <c r="AS49">
        <v>19.829229643000001</v>
      </c>
      <c r="AT49">
        <v>0.25906853499999999</v>
      </c>
      <c r="AU49">
        <v>1.7868627E-3</v>
      </c>
      <c r="AV49">
        <v>1.8095271E-2</v>
      </c>
    </row>
    <row r="50" spans="1:48">
      <c r="A50" t="s">
        <v>212</v>
      </c>
      <c r="B50" t="s">
        <v>211</v>
      </c>
      <c r="C50" t="s">
        <v>184</v>
      </c>
      <c r="D50">
        <v>0.46280673249999998</v>
      </c>
      <c r="E50">
        <v>-0.65903470799999997</v>
      </c>
      <c r="F50">
        <v>4.1847565995</v>
      </c>
      <c r="G50">
        <v>1.957096768</v>
      </c>
      <c r="H50">
        <v>1.9306750465</v>
      </c>
      <c r="I50">
        <v>3.8877718145000002</v>
      </c>
      <c r="J50">
        <v>0.35149059249999998</v>
      </c>
      <c r="K50">
        <v>3.5780395839999999</v>
      </c>
      <c r="L50">
        <v>0.52481844300000002</v>
      </c>
      <c r="M50">
        <v>1.1842260449999999</v>
      </c>
      <c r="N50">
        <v>6.7938888730000002</v>
      </c>
      <c r="O50">
        <v>0.62623973399999999</v>
      </c>
      <c r="P50">
        <v>150.36745475000001</v>
      </c>
      <c r="Q50">
        <v>0.38406133149999999</v>
      </c>
      <c r="R50">
        <v>6.3277063565000002</v>
      </c>
      <c r="S50">
        <v>1.8164547E-2</v>
      </c>
      <c r="T50">
        <v>0.54282436450000005</v>
      </c>
      <c r="U50">
        <v>0.37686622149999999</v>
      </c>
      <c r="V50">
        <v>0.46775991950000001</v>
      </c>
      <c r="W50">
        <v>7.5064444499999994E-2</v>
      </c>
      <c r="X50">
        <v>1.2751821E-2</v>
      </c>
      <c r="Y50">
        <v>3.4692827794999999</v>
      </c>
      <c r="Z50">
        <v>3.3072231765</v>
      </c>
      <c r="AA50">
        <v>1.4442038054999999</v>
      </c>
      <c r="AB50">
        <v>1.863019371</v>
      </c>
      <c r="AC50">
        <v>35.262025295000001</v>
      </c>
      <c r="AD50">
        <v>56.460021314999999</v>
      </c>
      <c r="AE50">
        <v>1.003820369</v>
      </c>
      <c r="AF50">
        <v>1.1151675109999999</v>
      </c>
      <c r="AG50">
        <v>2.9246022999999999E-2</v>
      </c>
      <c r="AH50">
        <v>1.0086301154999999</v>
      </c>
      <c r="AI50">
        <v>33.5</v>
      </c>
      <c r="AJ50">
        <v>108.28998745</v>
      </c>
      <c r="AK50">
        <v>0.3906782775</v>
      </c>
      <c r="AL50">
        <v>1.7104594689999999</v>
      </c>
      <c r="AM50">
        <v>0.32787403650000002</v>
      </c>
      <c r="AN50">
        <v>5035.5778129999999</v>
      </c>
      <c r="AO50">
        <v>135.00156580000001</v>
      </c>
      <c r="AP50">
        <v>166.77742935000001</v>
      </c>
      <c r="AQ50">
        <v>76.764607619000003</v>
      </c>
      <c r="AR50">
        <v>66.369113255000002</v>
      </c>
      <c r="AS50">
        <v>15.04024306</v>
      </c>
      <c r="AT50">
        <v>0.33766798999999997</v>
      </c>
      <c r="AU50">
        <v>3.649214E-3</v>
      </c>
      <c r="AV50">
        <v>1.8394480500000001E-2</v>
      </c>
    </row>
    <row r="51" spans="1:48">
      <c r="A51" t="s">
        <v>213</v>
      </c>
      <c r="B51" t="s">
        <v>211</v>
      </c>
      <c r="C51" t="s">
        <v>184</v>
      </c>
      <c r="D51">
        <v>0.29161585649999999</v>
      </c>
      <c r="E51">
        <v>-0.93497448299999997</v>
      </c>
      <c r="F51">
        <v>4.7655485745000004</v>
      </c>
      <c r="G51">
        <v>0.8874174265</v>
      </c>
      <c r="H51">
        <v>1.6787072588</v>
      </c>
      <c r="I51">
        <v>2.5661246855000002</v>
      </c>
      <c r="J51">
        <v>0.2273774465</v>
      </c>
      <c r="K51">
        <v>64.923792517999999</v>
      </c>
      <c r="L51">
        <v>0.33646458099999998</v>
      </c>
      <c r="M51">
        <v>0.70668832550000005</v>
      </c>
      <c r="N51">
        <v>5.4832498359999997</v>
      </c>
      <c r="O51">
        <v>0.67459725849999996</v>
      </c>
      <c r="P51">
        <v>130.87521995</v>
      </c>
      <c r="Q51">
        <v>0.22904416050000001</v>
      </c>
      <c r="R51">
        <v>2.4905252265</v>
      </c>
      <c r="S51">
        <v>8.2047539999999999E-3</v>
      </c>
      <c r="T51">
        <v>0.34471475400000001</v>
      </c>
      <c r="U51">
        <v>0.26018667099999998</v>
      </c>
      <c r="V51">
        <v>0.30170078500000003</v>
      </c>
      <c r="W51">
        <v>4.3013968999999999E-2</v>
      </c>
      <c r="X51">
        <v>1.2058787E-2</v>
      </c>
      <c r="Y51">
        <v>0.92658843030000004</v>
      </c>
      <c r="Z51">
        <v>2.0592780190000002</v>
      </c>
      <c r="AA51">
        <v>0.68350375200000002</v>
      </c>
      <c r="AB51">
        <v>1.3757742673</v>
      </c>
      <c r="AC51">
        <v>46.050827124999998</v>
      </c>
      <c r="AD51">
        <v>66.348042649999996</v>
      </c>
      <c r="AE51">
        <v>0.63767856629999997</v>
      </c>
      <c r="AF51">
        <v>1.0643431004999999</v>
      </c>
      <c r="AG51">
        <v>2.0167281499999998E-2</v>
      </c>
      <c r="AH51">
        <v>0.66676952700000003</v>
      </c>
      <c r="AI51">
        <v>38.5</v>
      </c>
      <c r="AJ51">
        <v>106.09318172</v>
      </c>
      <c r="AK51">
        <v>0.25527595279999998</v>
      </c>
      <c r="AL51">
        <v>1.2274771138</v>
      </c>
      <c r="AM51">
        <v>0.23902946</v>
      </c>
      <c r="AN51">
        <v>4895.2039027999999</v>
      </c>
      <c r="AO51">
        <v>105.88859641000001</v>
      </c>
      <c r="AP51">
        <v>134.99944425000001</v>
      </c>
      <c r="AQ51">
        <v>105.88878802000001</v>
      </c>
      <c r="AR51">
        <v>64.399990273</v>
      </c>
      <c r="AS51">
        <v>5.1847868758000004</v>
      </c>
      <c r="AT51">
        <v>0.28366535430000001</v>
      </c>
      <c r="AU51">
        <v>1.4897738000000001E-3</v>
      </c>
      <c r="AV51">
        <v>1.82260333E-2</v>
      </c>
    </row>
    <row r="52" spans="1:48">
      <c r="A52" t="s">
        <v>214</v>
      </c>
      <c r="B52" t="s">
        <v>211</v>
      </c>
      <c r="C52" t="s">
        <v>184</v>
      </c>
      <c r="D52">
        <v>0.30792963400000001</v>
      </c>
      <c r="E52">
        <v>-1.1833513600000001</v>
      </c>
      <c r="F52">
        <v>6.4660467529999996</v>
      </c>
      <c r="G52">
        <v>0.84621768379999995</v>
      </c>
      <c r="H52">
        <v>2.2829795465</v>
      </c>
      <c r="I52">
        <v>3.1291972297999999</v>
      </c>
      <c r="J52">
        <v>0.228669755</v>
      </c>
      <c r="K52">
        <v>71.017141873</v>
      </c>
      <c r="L52">
        <v>0.34309275779999998</v>
      </c>
      <c r="M52">
        <v>0.79675692799999998</v>
      </c>
      <c r="N52">
        <v>6.0930485259999996</v>
      </c>
      <c r="O52">
        <v>0.60289508729999997</v>
      </c>
      <c r="P52">
        <v>81.315570215999998</v>
      </c>
      <c r="Q52">
        <v>0.29865746529999998</v>
      </c>
      <c r="R52">
        <v>4.0271117785000001</v>
      </c>
      <c r="S52">
        <v>1.0403520499999999E-2</v>
      </c>
      <c r="T52">
        <v>0.35347561579999998</v>
      </c>
      <c r="U52">
        <v>0.24413301679999999</v>
      </c>
      <c r="V52">
        <v>0.30264046080000001</v>
      </c>
      <c r="W52">
        <v>5.0835154299999998E-2</v>
      </c>
      <c r="X52">
        <v>1.9197034299999999E-2</v>
      </c>
      <c r="Y52">
        <v>1.2280201755</v>
      </c>
      <c r="Z52">
        <v>2.4796021189999999</v>
      </c>
      <c r="AA52">
        <v>0.74099478480000003</v>
      </c>
      <c r="AB52">
        <v>1.7386073339999999</v>
      </c>
      <c r="AC52">
        <v>40.603035867999999</v>
      </c>
      <c r="AD52">
        <v>39.562625359999998</v>
      </c>
      <c r="AE52">
        <v>0.85304005999999999</v>
      </c>
      <c r="AF52">
        <v>0.83588509300000002</v>
      </c>
      <c r="AG52">
        <v>2.6820404999999999E-2</v>
      </c>
      <c r="AH52">
        <v>0.64179583799999995</v>
      </c>
      <c r="AI52">
        <v>64</v>
      </c>
      <c r="AJ52">
        <v>63.232590215000002</v>
      </c>
      <c r="AK52">
        <v>0.229364279</v>
      </c>
      <c r="AL52">
        <v>1.5361863090000001</v>
      </c>
      <c r="AM52">
        <v>0.27073788030000001</v>
      </c>
      <c r="AN52">
        <v>5095.1609989999997</v>
      </c>
      <c r="AO52">
        <v>112.4997606</v>
      </c>
      <c r="AP52">
        <v>136.14857033999999</v>
      </c>
      <c r="AQ52">
        <v>88.163329629000003</v>
      </c>
      <c r="AR52">
        <v>77.976633093000004</v>
      </c>
      <c r="AS52">
        <v>9.2863268805000008</v>
      </c>
      <c r="AT52">
        <v>0.32165741949999999</v>
      </c>
      <c r="AU52">
        <v>2.6854800000000001E-3</v>
      </c>
      <c r="AV52">
        <v>1.7959262E-2</v>
      </c>
    </row>
    <row r="53" spans="1:48">
      <c r="A53" t="s">
        <v>215</v>
      </c>
      <c r="B53" t="s">
        <v>211</v>
      </c>
      <c r="C53" t="s">
        <v>184</v>
      </c>
      <c r="D53">
        <v>0.38411456980000003</v>
      </c>
      <c r="E53">
        <v>-1.064871852</v>
      </c>
      <c r="F53">
        <v>5.7549312319999997</v>
      </c>
      <c r="G53">
        <v>1.0059572162999999</v>
      </c>
      <c r="H53">
        <v>2.0720125635</v>
      </c>
      <c r="I53">
        <v>3.0779697798000001</v>
      </c>
      <c r="J53">
        <v>0.2805966815</v>
      </c>
      <c r="K53">
        <v>57.011006756999997</v>
      </c>
      <c r="L53">
        <v>0.42865985750000002</v>
      </c>
      <c r="M53">
        <v>1.0371235878</v>
      </c>
      <c r="N53">
        <v>5.9525295409999996</v>
      </c>
      <c r="O53">
        <v>0.54066961530000002</v>
      </c>
      <c r="P53">
        <v>138.49688465</v>
      </c>
      <c r="Q53">
        <v>0.28264358880000001</v>
      </c>
      <c r="R53">
        <v>3.5627027920000001</v>
      </c>
      <c r="S53">
        <v>1.27738218E-2</v>
      </c>
      <c r="T53">
        <v>0.44155508300000001</v>
      </c>
      <c r="U53">
        <v>0.29542532999999999</v>
      </c>
      <c r="V53">
        <v>0.37621809849999999</v>
      </c>
      <c r="W53">
        <v>6.53369845E-2</v>
      </c>
      <c r="X53">
        <v>1.4137887999999999E-2</v>
      </c>
      <c r="Y53">
        <v>1.7257219568</v>
      </c>
      <c r="Z53">
        <v>2.5922313823000001</v>
      </c>
      <c r="AA53">
        <v>0.82786819150000002</v>
      </c>
      <c r="AB53">
        <v>1.7643631904999999</v>
      </c>
      <c r="AC53">
        <v>48.649930310000002</v>
      </c>
      <c r="AD53">
        <v>42.684362595000003</v>
      </c>
      <c r="AE53">
        <v>0.94306048229999995</v>
      </c>
      <c r="AF53">
        <v>0.66895284980000003</v>
      </c>
      <c r="AG53">
        <v>1.9335641000000001E-2</v>
      </c>
      <c r="AH53">
        <v>0.76595783849999999</v>
      </c>
      <c r="AI53">
        <v>41.75</v>
      </c>
      <c r="AJ53">
        <v>118.00457923</v>
      </c>
      <c r="AK53">
        <v>0.31542770399999998</v>
      </c>
      <c r="AL53">
        <v>1.5629011603</v>
      </c>
      <c r="AM53">
        <v>0.30657095200000001</v>
      </c>
      <c r="AN53">
        <v>4893.2693515000001</v>
      </c>
      <c r="AO53">
        <v>139.63953745000001</v>
      </c>
      <c r="AP53">
        <v>135.00927951</v>
      </c>
      <c r="AQ53">
        <v>162.13565288000001</v>
      </c>
      <c r="AR53">
        <v>61.831975073000002</v>
      </c>
      <c r="AS53">
        <v>7.2288386329999996</v>
      </c>
      <c r="AT53">
        <v>0.4355211068</v>
      </c>
      <c r="AU53">
        <v>2.0715834999999998E-3</v>
      </c>
      <c r="AV53">
        <v>1.8229421499999999E-2</v>
      </c>
    </row>
    <row r="54" spans="1:48">
      <c r="A54" t="s">
        <v>216</v>
      </c>
      <c r="B54" t="s">
        <v>211</v>
      </c>
      <c r="C54" t="s">
        <v>184</v>
      </c>
      <c r="D54">
        <v>0.44120468080000003</v>
      </c>
      <c r="E54">
        <v>-1.27964258</v>
      </c>
      <c r="F54">
        <v>5.8328709657999998</v>
      </c>
      <c r="G54">
        <v>1.0759017292999999</v>
      </c>
      <c r="H54">
        <v>2.1890188988000001</v>
      </c>
      <c r="I54">
        <v>3.2649206283000001</v>
      </c>
      <c r="J54">
        <v>0.32841486949999998</v>
      </c>
      <c r="K54">
        <v>55.969801173</v>
      </c>
      <c r="L54">
        <v>0.4637137355</v>
      </c>
      <c r="M54">
        <v>1.2806207043</v>
      </c>
      <c r="N54">
        <v>6.6719466428</v>
      </c>
      <c r="O54">
        <v>0.60196481180000005</v>
      </c>
      <c r="P54">
        <v>50.814685085000001</v>
      </c>
      <c r="Q54">
        <v>0.34966026100000003</v>
      </c>
      <c r="R54">
        <v>5.7605125345000001</v>
      </c>
      <c r="S54">
        <v>1.2039568299999999E-2</v>
      </c>
      <c r="T54">
        <v>0.47572161029999999</v>
      </c>
      <c r="U54">
        <v>0.35518763879999998</v>
      </c>
      <c r="V54">
        <v>0.39777738229999998</v>
      </c>
      <c r="W54">
        <v>7.7944227800000002E-2</v>
      </c>
      <c r="X54">
        <v>2.0652405299999999E-2</v>
      </c>
      <c r="Y54">
        <v>1.7819697013</v>
      </c>
      <c r="Z54">
        <v>2.9274238193</v>
      </c>
      <c r="AA54">
        <v>0.95090554250000003</v>
      </c>
      <c r="AB54">
        <v>1.9765182768</v>
      </c>
      <c r="AC54">
        <v>46.652251753000002</v>
      </c>
      <c r="AD54">
        <v>39.633832329999997</v>
      </c>
      <c r="AE54">
        <v>0.63676015279999998</v>
      </c>
      <c r="AF54">
        <v>0.50649467950000004</v>
      </c>
      <c r="AG54">
        <v>2.41868773E-2</v>
      </c>
      <c r="AH54">
        <v>0.83164394149999998</v>
      </c>
      <c r="AI54">
        <v>62.75</v>
      </c>
      <c r="AJ54">
        <v>77.152206358000001</v>
      </c>
      <c r="AK54">
        <v>0.31444141650000001</v>
      </c>
      <c r="AL54">
        <v>1.5617594703</v>
      </c>
      <c r="AM54">
        <v>0.32772970429999998</v>
      </c>
      <c r="AN54">
        <v>5107.3910527999997</v>
      </c>
      <c r="AO54">
        <v>45.000716632</v>
      </c>
      <c r="AP54">
        <v>62.871712361</v>
      </c>
      <c r="AQ54">
        <v>25.308683754</v>
      </c>
      <c r="AR54">
        <v>55.969338229999998</v>
      </c>
      <c r="AS54">
        <v>13.28133998</v>
      </c>
      <c r="AT54">
        <v>0.45850604979999998</v>
      </c>
      <c r="AU54">
        <v>2.4773715000000001E-3</v>
      </c>
      <c r="AV54">
        <v>1.8305508500000001E-2</v>
      </c>
    </row>
    <row r="55" spans="1:48">
      <c r="A55" t="s">
        <v>210</v>
      </c>
      <c r="B55" t="s">
        <v>211</v>
      </c>
      <c r="C55" t="s">
        <v>190</v>
      </c>
      <c r="D55">
        <v>0.477524163</v>
      </c>
      <c r="E55">
        <v>-0.76828688599999995</v>
      </c>
      <c r="F55">
        <v>4.9880679900000002</v>
      </c>
      <c r="G55">
        <v>1.3632862480000001</v>
      </c>
      <c r="H55">
        <v>2.4672998499999999</v>
      </c>
      <c r="I55">
        <v>3.830586099</v>
      </c>
      <c r="J55">
        <v>0.35909488299999998</v>
      </c>
      <c r="K55">
        <v>25.13817053</v>
      </c>
      <c r="L55">
        <v>0.525329991</v>
      </c>
      <c r="M55">
        <v>1.1805060409999999</v>
      </c>
      <c r="N55">
        <v>6.9752706089999998</v>
      </c>
      <c r="O55">
        <v>0.66953965999999998</v>
      </c>
      <c r="P55">
        <v>121.57030709999999</v>
      </c>
      <c r="Q55">
        <v>0.350037496</v>
      </c>
      <c r="R55">
        <v>5.501338048</v>
      </c>
      <c r="S55">
        <v>1.7308282000000001E-2</v>
      </c>
      <c r="T55">
        <v>0.54272326299999996</v>
      </c>
      <c r="U55">
        <v>0.38747952499999999</v>
      </c>
      <c r="V55">
        <v>0.46666819199999998</v>
      </c>
      <c r="W55">
        <v>7.6055070000000002E-2</v>
      </c>
      <c r="X55">
        <v>1.6424899E-2</v>
      </c>
      <c r="Y55">
        <v>1.3065275649999999</v>
      </c>
      <c r="Z55">
        <v>3.1002254119999999</v>
      </c>
      <c r="AA55">
        <v>1.0942396560000001</v>
      </c>
      <c r="AB55">
        <v>2.0059857559999998</v>
      </c>
      <c r="AC55">
        <v>45.195913689999998</v>
      </c>
      <c r="AD55">
        <v>58.589506319999998</v>
      </c>
      <c r="AE55">
        <v>1.0046526280000001</v>
      </c>
      <c r="AF55">
        <v>1.6725295</v>
      </c>
      <c r="AG55">
        <v>2.3771057000000002E-2</v>
      </c>
      <c r="AH55">
        <v>1.037971456</v>
      </c>
      <c r="AI55">
        <v>54.75</v>
      </c>
      <c r="AJ55">
        <v>86.344076090000001</v>
      </c>
      <c r="AK55">
        <v>0.33959886900000003</v>
      </c>
      <c r="AL55">
        <v>1.6559152150000001</v>
      </c>
      <c r="AM55">
        <v>0.35199096099999999</v>
      </c>
      <c r="AN55">
        <v>5054.614705</v>
      </c>
      <c r="AO55">
        <v>72.147106440000002</v>
      </c>
      <c r="AP55">
        <v>101.2577758</v>
      </c>
      <c r="AQ55">
        <v>74.113393119999998</v>
      </c>
      <c r="AR55">
        <v>55.584538549999998</v>
      </c>
      <c r="AS55">
        <v>12.19358714</v>
      </c>
      <c r="AT55">
        <v>0.24967747900000001</v>
      </c>
      <c r="AU55">
        <v>2.4610790000000001E-3</v>
      </c>
      <c r="AV55">
        <v>1.8356265E-2</v>
      </c>
    </row>
    <row r="56" spans="1:48">
      <c r="A56" t="s">
        <v>212</v>
      </c>
      <c r="B56" t="s">
        <v>211</v>
      </c>
      <c r="C56" t="s">
        <v>190</v>
      </c>
      <c r="D56">
        <v>0.56420110899999998</v>
      </c>
      <c r="E56">
        <v>-0.94413663999999997</v>
      </c>
      <c r="F56">
        <v>5.5122217999999998</v>
      </c>
      <c r="G56">
        <v>1.803639336</v>
      </c>
      <c r="H56">
        <v>3.790449739</v>
      </c>
      <c r="I56">
        <v>5.5940890740000002</v>
      </c>
      <c r="J56">
        <v>0.42168694600000001</v>
      </c>
      <c r="K56">
        <v>8.7953816180000004</v>
      </c>
      <c r="L56">
        <v>0.59543151400000005</v>
      </c>
      <c r="M56">
        <v>1.450688204</v>
      </c>
      <c r="N56">
        <v>6.463026428</v>
      </c>
      <c r="O56">
        <v>0.59443997800000004</v>
      </c>
      <c r="P56">
        <v>93.124659089999994</v>
      </c>
      <c r="Q56">
        <v>0.45551183499999998</v>
      </c>
      <c r="R56">
        <v>8.0013071799999995</v>
      </c>
      <c r="S56">
        <v>2.2855628999999999E-2</v>
      </c>
      <c r="T56">
        <v>0.61821642200000004</v>
      </c>
      <c r="U56">
        <v>0.44812640399999998</v>
      </c>
      <c r="V56">
        <v>0.52242301999999996</v>
      </c>
      <c r="W56">
        <v>9.5793402E-2</v>
      </c>
      <c r="X56">
        <v>1.2266697E-2</v>
      </c>
      <c r="Y56">
        <v>2.7846932369999999</v>
      </c>
      <c r="Z56">
        <v>4.3349171909999997</v>
      </c>
      <c r="AA56">
        <v>1.283806215</v>
      </c>
      <c r="AB56">
        <v>3.0511109759999999</v>
      </c>
      <c r="AC56">
        <v>60.179988790000003</v>
      </c>
      <c r="AD56">
        <v>105.9574281</v>
      </c>
      <c r="AE56">
        <v>1.4670279340000001</v>
      </c>
      <c r="AF56">
        <v>3.5598106949999999</v>
      </c>
      <c r="AG56">
        <v>1.9058427999999999E-2</v>
      </c>
      <c r="AH56">
        <v>1.189012314</v>
      </c>
      <c r="AI56">
        <v>38.5</v>
      </c>
      <c r="AJ56">
        <v>165.71304019999999</v>
      </c>
      <c r="AK56">
        <v>0.47636115600000001</v>
      </c>
      <c r="AL56">
        <v>2.819029564</v>
      </c>
      <c r="AM56">
        <v>0.38564418299999997</v>
      </c>
      <c r="AN56">
        <v>5035.0636050000003</v>
      </c>
      <c r="AO56">
        <v>134.9975532</v>
      </c>
      <c r="AP56">
        <v>90.005358150000006</v>
      </c>
      <c r="AQ56">
        <v>101.2467353</v>
      </c>
      <c r="AR56">
        <v>58.570050649999999</v>
      </c>
      <c r="AS56">
        <v>18.36202149</v>
      </c>
      <c r="AT56">
        <v>0.51324393700000004</v>
      </c>
      <c r="AU56">
        <v>2.6490789999999999E-3</v>
      </c>
      <c r="AV56">
        <v>1.8613377E-2</v>
      </c>
    </row>
    <row r="57" spans="1:48">
      <c r="A57" t="s">
        <v>213</v>
      </c>
      <c r="B57" t="s">
        <v>211</v>
      </c>
      <c r="C57" t="s">
        <v>190</v>
      </c>
      <c r="D57">
        <v>0.35862539900000001</v>
      </c>
      <c r="E57">
        <v>-0.75926523999999995</v>
      </c>
      <c r="F57">
        <v>4.640311444</v>
      </c>
      <c r="G57">
        <v>1.0556635590000001</v>
      </c>
      <c r="H57">
        <v>1.8612015209999999</v>
      </c>
      <c r="I57">
        <v>2.91686508</v>
      </c>
      <c r="J57">
        <v>0.27711007500000001</v>
      </c>
      <c r="K57">
        <v>54.516580519999998</v>
      </c>
      <c r="L57">
        <v>0.409463841</v>
      </c>
      <c r="M57">
        <v>0.91211626499999998</v>
      </c>
      <c r="N57">
        <v>7.5028417650000003</v>
      </c>
      <c r="O57">
        <v>0.51013636799999995</v>
      </c>
      <c r="P57">
        <v>102.33360399999999</v>
      </c>
      <c r="Q57">
        <v>0.230170389</v>
      </c>
      <c r="R57">
        <v>2.353097827</v>
      </c>
      <c r="S57">
        <v>1.0003688E-2</v>
      </c>
      <c r="T57">
        <v>0.41947930900000002</v>
      </c>
      <c r="U57">
        <v>0.31225790399999998</v>
      </c>
      <c r="V57">
        <v>0.36626899499999999</v>
      </c>
      <c r="W57">
        <v>5.3210314000000002E-2</v>
      </c>
      <c r="X57">
        <v>8.3164060000000001E-3</v>
      </c>
      <c r="Y57">
        <v>3.9423949189999998</v>
      </c>
      <c r="Z57">
        <v>2.4320518249999998</v>
      </c>
      <c r="AA57">
        <v>0.762589513</v>
      </c>
      <c r="AB57">
        <v>1.6694623120000001</v>
      </c>
      <c r="AC57">
        <v>60.651718549999998</v>
      </c>
      <c r="AD57">
        <v>53.263923679999998</v>
      </c>
      <c r="AE57">
        <v>0.89690203000000002</v>
      </c>
      <c r="AF57">
        <v>0.61248239000000004</v>
      </c>
      <c r="AG57">
        <v>1.4322698E-2</v>
      </c>
      <c r="AH57">
        <v>0.81702256900000003</v>
      </c>
      <c r="AI57">
        <v>27.666666670000001</v>
      </c>
      <c r="AJ57">
        <v>148.1419994</v>
      </c>
      <c r="AK57">
        <v>0.30532556799999999</v>
      </c>
      <c r="AL57">
        <v>1.505491981</v>
      </c>
      <c r="AM57">
        <v>0.24601657099999999</v>
      </c>
      <c r="AN57">
        <v>4664.2920190000004</v>
      </c>
      <c r="AO57">
        <v>74.996149290000005</v>
      </c>
      <c r="AP57">
        <v>90.000482300000002</v>
      </c>
      <c r="AQ57">
        <v>112.5248924</v>
      </c>
      <c r="AR57">
        <v>35.981560260000002</v>
      </c>
      <c r="AS57">
        <v>5.0844279529999996</v>
      </c>
      <c r="AT57">
        <v>0.73974341200000004</v>
      </c>
      <c r="AU57">
        <v>2.630571E-3</v>
      </c>
      <c r="AV57">
        <v>1.8231954000000002E-2</v>
      </c>
    </row>
    <row r="58" spans="1:48">
      <c r="A58" t="s">
        <v>214</v>
      </c>
      <c r="B58" t="s">
        <v>211</v>
      </c>
      <c r="C58" t="s">
        <v>190</v>
      </c>
      <c r="D58">
        <v>0.50162287299999997</v>
      </c>
      <c r="E58">
        <v>-0.85122396199999995</v>
      </c>
      <c r="F58">
        <v>3.893643902</v>
      </c>
      <c r="G58">
        <v>1.757682129</v>
      </c>
      <c r="H58">
        <v>2.4206720210000001</v>
      </c>
      <c r="I58">
        <v>4.1783541499999997</v>
      </c>
      <c r="J58">
        <v>0.39120653100000002</v>
      </c>
      <c r="K58">
        <v>17.585679949999999</v>
      </c>
      <c r="L58">
        <v>0.54933944999999995</v>
      </c>
      <c r="M58">
        <v>1.300586982</v>
      </c>
      <c r="N58">
        <v>6.9845766920000001</v>
      </c>
      <c r="O58">
        <v>0.76215845500000001</v>
      </c>
      <c r="P58">
        <v>163.83270680000001</v>
      </c>
      <c r="Q58">
        <v>0.43789717099999997</v>
      </c>
      <c r="R58">
        <v>7.7322839610000003</v>
      </c>
      <c r="S58">
        <v>1.4654623E-2</v>
      </c>
      <c r="T58">
        <v>0.56398258899999998</v>
      </c>
      <c r="U58">
        <v>0.44346861900000001</v>
      </c>
      <c r="V58">
        <v>0.48121172299999998</v>
      </c>
      <c r="W58">
        <v>8.2770865999999998E-2</v>
      </c>
      <c r="X58">
        <v>1.5246743E-2</v>
      </c>
      <c r="Y58">
        <v>4.8734713799999998</v>
      </c>
      <c r="Z58">
        <v>3.4764839589999998</v>
      </c>
      <c r="AA58">
        <v>1.248843522</v>
      </c>
      <c r="AB58">
        <v>2.2276404379999999</v>
      </c>
      <c r="AC58">
        <v>48.273119770000001</v>
      </c>
      <c r="AD58">
        <v>35.36393605</v>
      </c>
      <c r="AE58">
        <v>1.084811261</v>
      </c>
      <c r="AF58">
        <v>0.88066340200000004</v>
      </c>
      <c r="AG58">
        <v>2.4302384999999999E-2</v>
      </c>
      <c r="AH58">
        <v>1.026366195</v>
      </c>
      <c r="AI58">
        <v>52.333333330000002</v>
      </c>
      <c r="AJ58">
        <v>71.802713920000002</v>
      </c>
      <c r="AK58">
        <v>0.37977784199999998</v>
      </c>
      <c r="AL58">
        <v>1.825160372</v>
      </c>
      <c r="AM58">
        <v>0.39086879699999999</v>
      </c>
      <c r="AN58">
        <v>5035.5930939999998</v>
      </c>
      <c r="AO58">
        <v>105.0113059</v>
      </c>
      <c r="AP58">
        <v>119.9936731</v>
      </c>
      <c r="AQ58">
        <v>141.17237750000001</v>
      </c>
      <c r="AR58">
        <v>76.427033929999993</v>
      </c>
      <c r="AS58">
        <v>18.697705939999999</v>
      </c>
      <c r="AT58">
        <v>0.47116069700000002</v>
      </c>
      <c r="AU58">
        <v>1.134157E-3</v>
      </c>
      <c r="AV58">
        <v>1.7919570999999999E-2</v>
      </c>
    </row>
    <row r="59" spans="1:48">
      <c r="A59" t="s">
        <v>215</v>
      </c>
      <c r="B59" t="s">
        <v>211</v>
      </c>
      <c r="C59" t="s">
        <v>190</v>
      </c>
      <c r="D59">
        <v>0.71273160999999996</v>
      </c>
      <c r="E59">
        <v>-0.89658646099999995</v>
      </c>
      <c r="F59">
        <v>4.8363110589999998</v>
      </c>
      <c r="G59">
        <v>2.197192099</v>
      </c>
      <c r="H59">
        <v>3.9396141060000001</v>
      </c>
      <c r="I59">
        <v>6.1368062050000001</v>
      </c>
      <c r="J59">
        <v>0.54062156100000003</v>
      </c>
      <c r="K59">
        <v>6.1857505069999998</v>
      </c>
      <c r="L59">
        <v>0.74533899999999997</v>
      </c>
      <c r="M59">
        <v>1.8321724720000001</v>
      </c>
      <c r="N59">
        <v>6.604553976</v>
      </c>
      <c r="O59">
        <v>0.447640072</v>
      </c>
      <c r="P59">
        <v>128.94304840000001</v>
      </c>
      <c r="Q59">
        <v>0.45886529500000001</v>
      </c>
      <c r="R59">
        <v>7.7501691749999999</v>
      </c>
      <c r="S59">
        <v>2.9083642E-2</v>
      </c>
      <c r="T59">
        <v>0.774328299</v>
      </c>
      <c r="U59">
        <v>0.59143749199999995</v>
      </c>
      <c r="V59">
        <v>0.65314669199999997</v>
      </c>
      <c r="W59">
        <v>0.121181608</v>
      </c>
      <c r="X59">
        <v>7.2768549999999996E-3</v>
      </c>
      <c r="Y59">
        <v>5.0357528729999999</v>
      </c>
      <c r="Z59">
        <v>4.5552038210000001</v>
      </c>
      <c r="AA59">
        <v>1.469583133</v>
      </c>
      <c r="AB59">
        <v>3.0856206890000002</v>
      </c>
      <c r="AC59">
        <v>56.407040270000003</v>
      </c>
      <c r="AD59">
        <v>51.744071380000001</v>
      </c>
      <c r="AE59">
        <v>1.177847262</v>
      </c>
      <c r="AF59">
        <v>1.175087175</v>
      </c>
      <c r="AG59">
        <v>1.1435058E-2</v>
      </c>
      <c r="AH59">
        <v>1.3140946899999999</v>
      </c>
      <c r="AI59">
        <v>22</v>
      </c>
      <c r="AJ59">
        <v>260.91122410000003</v>
      </c>
      <c r="AK59">
        <v>0.70345323599999998</v>
      </c>
      <c r="AL59">
        <v>2.6923516709999999</v>
      </c>
      <c r="AM59">
        <v>0.45543219299999999</v>
      </c>
      <c r="AN59">
        <v>4814.2572110000001</v>
      </c>
      <c r="AO59">
        <v>123.76714490000001</v>
      </c>
      <c r="AP59">
        <v>91.991150379999993</v>
      </c>
      <c r="AQ59">
        <v>117.13226469999999</v>
      </c>
      <c r="AR59">
        <v>53.718412319999999</v>
      </c>
      <c r="AS59">
        <v>15.01781894</v>
      </c>
      <c r="AT59">
        <v>0.59911997699999997</v>
      </c>
      <c r="AU59">
        <v>3.0586279999999999E-3</v>
      </c>
      <c r="AV59">
        <v>1.7452222999999999E-2</v>
      </c>
    </row>
    <row r="60" spans="1:48">
      <c r="A60" t="s">
        <v>216</v>
      </c>
      <c r="B60" t="s">
        <v>211</v>
      </c>
      <c r="C60" t="s">
        <v>190</v>
      </c>
      <c r="D60">
        <v>0.78752791700000002</v>
      </c>
      <c r="E60">
        <v>-0.82334347100000005</v>
      </c>
      <c r="F60">
        <v>5.3585653669999997</v>
      </c>
      <c r="G60">
        <v>2.4595769089999999</v>
      </c>
      <c r="H60">
        <v>4.4468095659999998</v>
      </c>
      <c r="I60">
        <v>6.9063864759999998</v>
      </c>
      <c r="J60">
        <v>0.58843750399999994</v>
      </c>
      <c r="K60">
        <v>4.5104620759999996</v>
      </c>
      <c r="L60">
        <v>0.90513142300000005</v>
      </c>
      <c r="M60">
        <v>1.908459548</v>
      </c>
      <c r="N60">
        <v>6.6743376769999996</v>
      </c>
      <c r="O60">
        <v>0.75866912399999997</v>
      </c>
      <c r="P60">
        <v>59.580651949999996</v>
      </c>
      <c r="Q60">
        <v>0.57080116400000003</v>
      </c>
      <c r="R60">
        <v>11.25177223</v>
      </c>
      <c r="S60">
        <v>3.1686772000000002E-2</v>
      </c>
      <c r="T60">
        <v>0.93697019999999998</v>
      </c>
      <c r="U60">
        <v>0.60093325399999997</v>
      </c>
      <c r="V60">
        <v>0.811691791</v>
      </c>
      <c r="W60">
        <v>0.12527840900000001</v>
      </c>
      <c r="X60">
        <v>8.4088099999999992E-3</v>
      </c>
      <c r="Y60">
        <v>5.1798332050000004</v>
      </c>
      <c r="Z60">
        <v>5.8160559940000001</v>
      </c>
      <c r="AA60">
        <v>1.9385414729999999</v>
      </c>
      <c r="AB60">
        <v>3.8775145219999998</v>
      </c>
      <c r="AC60">
        <v>59.099622310000001</v>
      </c>
      <c r="AD60">
        <v>112.6807239</v>
      </c>
      <c r="AE60">
        <v>1.5750212029999999</v>
      </c>
      <c r="AF60">
        <v>6.7003845650000002</v>
      </c>
      <c r="AG60">
        <v>1.4415103E-2</v>
      </c>
      <c r="AH60">
        <v>1.6754789370000001</v>
      </c>
      <c r="AI60">
        <v>26.333333329999999</v>
      </c>
      <c r="AJ60">
        <v>153.11684959999999</v>
      </c>
      <c r="AK60">
        <v>0.64153793000000003</v>
      </c>
      <c r="AL60">
        <v>2.6575157809999999</v>
      </c>
      <c r="AM60">
        <v>0.53216486500000004</v>
      </c>
      <c r="AN60">
        <v>4961.3640219999997</v>
      </c>
      <c r="AO60">
        <v>53.816075220000002</v>
      </c>
      <c r="AP60">
        <v>81.178243660000007</v>
      </c>
      <c r="AQ60">
        <v>59.989094209999998</v>
      </c>
      <c r="AR60">
        <v>78.257236509999998</v>
      </c>
      <c r="AS60">
        <v>25.589927020000001</v>
      </c>
      <c r="AT60">
        <v>0.76815596500000005</v>
      </c>
      <c r="AU60">
        <v>1.7736220000000001E-3</v>
      </c>
      <c r="AV60">
        <v>1.7788571999999999E-2</v>
      </c>
    </row>
    <row r="61" spans="1:48">
      <c r="A61" t="s">
        <v>217</v>
      </c>
      <c r="B61" t="s">
        <v>218</v>
      </c>
      <c r="C61" t="s">
        <v>184</v>
      </c>
      <c r="D61">
        <v>0.35700716980000002</v>
      </c>
      <c r="E61">
        <v>-0.78831641900000005</v>
      </c>
      <c r="F61">
        <v>4.6434506227999996</v>
      </c>
      <c r="G61">
        <v>1.1707698258000001</v>
      </c>
      <c r="H61">
        <v>1.7650159803000001</v>
      </c>
      <c r="I61">
        <v>2.9357858058000001</v>
      </c>
      <c r="J61">
        <v>0.2708738765</v>
      </c>
      <c r="K61">
        <v>49.232122044999997</v>
      </c>
      <c r="L61">
        <v>0.4027365275</v>
      </c>
      <c r="M61">
        <v>0.91230011529999999</v>
      </c>
      <c r="N61">
        <v>7.0305796992999996</v>
      </c>
      <c r="O61">
        <v>0.45001391200000002</v>
      </c>
      <c r="P61">
        <v>74.629839603999997</v>
      </c>
      <c r="Q61">
        <v>0.27245338650000001</v>
      </c>
      <c r="R61">
        <v>3.4545894365000001</v>
      </c>
      <c r="S61">
        <v>1.4637376299999999E-2</v>
      </c>
      <c r="T61">
        <v>0.41736580029999998</v>
      </c>
      <c r="U61">
        <v>0.28537652479999998</v>
      </c>
      <c r="V61">
        <v>0.36112879349999999</v>
      </c>
      <c r="W61">
        <v>5.6237006499999999E-2</v>
      </c>
      <c r="X61">
        <v>1.79495735E-2</v>
      </c>
      <c r="Y61">
        <v>1.1721141543</v>
      </c>
      <c r="Z61">
        <v>2.5244900205</v>
      </c>
      <c r="AA61">
        <v>0.97503776050000002</v>
      </c>
      <c r="AB61">
        <v>1.5494522598</v>
      </c>
      <c r="AC61">
        <v>56.676400498</v>
      </c>
      <c r="AD61">
        <v>48.236485907999999</v>
      </c>
      <c r="AE61">
        <v>0.75434792100000003</v>
      </c>
      <c r="AF61">
        <v>0.6321906625</v>
      </c>
      <c r="AG61">
        <v>1.9682158000000002E-2</v>
      </c>
      <c r="AH61">
        <v>0.79657188580000005</v>
      </c>
      <c r="AI61">
        <v>55</v>
      </c>
      <c r="AJ61">
        <v>71.761356907999996</v>
      </c>
      <c r="AK61">
        <v>0.2494474445</v>
      </c>
      <c r="AL61">
        <v>1.29006167</v>
      </c>
      <c r="AM61">
        <v>0.26762475899999999</v>
      </c>
      <c r="AN61">
        <v>5113.1219222999998</v>
      </c>
      <c r="AO61">
        <v>90.008742372</v>
      </c>
      <c r="AP61">
        <v>60.891347955999997</v>
      </c>
      <c r="AQ61">
        <v>131.19432799000001</v>
      </c>
      <c r="AR61">
        <v>64.082429332999993</v>
      </c>
      <c r="AS61">
        <v>7.5899387802999998</v>
      </c>
      <c r="AT61">
        <v>0.43854435549999998</v>
      </c>
      <c r="AU61">
        <v>2.5980495E-3</v>
      </c>
      <c r="AV61">
        <v>1.8501486800000001E-2</v>
      </c>
    </row>
    <row r="62" spans="1:48">
      <c r="A62" t="s">
        <v>219</v>
      </c>
      <c r="B62" t="s">
        <v>218</v>
      </c>
      <c r="C62" t="s">
        <v>184</v>
      </c>
      <c r="D62">
        <v>0.31092473079999999</v>
      </c>
      <c r="E62">
        <v>-0.65010734800000003</v>
      </c>
      <c r="F62">
        <v>3.5076033343000002</v>
      </c>
      <c r="G62">
        <v>0.80126839429999996</v>
      </c>
      <c r="H62">
        <v>1.2898847579999999</v>
      </c>
      <c r="I62">
        <v>2.0911531523</v>
      </c>
      <c r="J62">
        <v>0.24879020900000001</v>
      </c>
      <c r="K62">
        <v>77.302184234999999</v>
      </c>
      <c r="L62">
        <v>0.35429580500000002</v>
      </c>
      <c r="M62">
        <v>0.74596693430000005</v>
      </c>
      <c r="N62">
        <v>7.4488227865000001</v>
      </c>
      <c r="O62">
        <v>0.51139300600000004</v>
      </c>
      <c r="P62">
        <v>66.438156265000003</v>
      </c>
      <c r="Q62">
        <v>0.23157850899999999</v>
      </c>
      <c r="R62">
        <v>2.8174509608</v>
      </c>
      <c r="S62">
        <v>9.2512575000000003E-3</v>
      </c>
      <c r="T62">
        <v>0.363544635</v>
      </c>
      <c r="U62">
        <v>0.29539811700000002</v>
      </c>
      <c r="V62">
        <v>0.31945836550000001</v>
      </c>
      <c r="W62">
        <v>4.4086269499999997E-2</v>
      </c>
      <c r="X62">
        <v>2.4186876999999999E-2</v>
      </c>
      <c r="Y62">
        <v>1.1324817135</v>
      </c>
      <c r="Z62">
        <v>1.9217446650000001</v>
      </c>
      <c r="AA62">
        <v>0.74172743249999995</v>
      </c>
      <c r="AB62">
        <v>1.1800172328</v>
      </c>
      <c r="AC62">
        <v>37.498067640000002</v>
      </c>
      <c r="AD62">
        <v>37.513284593000002</v>
      </c>
      <c r="AE62">
        <v>0.51265852479999996</v>
      </c>
      <c r="AF62">
        <v>0.3531500615</v>
      </c>
      <c r="AG62">
        <v>2.6335281799999999E-2</v>
      </c>
      <c r="AH62">
        <v>0.68943155479999996</v>
      </c>
      <c r="AI62">
        <v>68</v>
      </c>
      <c r="AJ62">
        <v>68.954360498</v>
      </c>
      <c r="AK62">
        <v>0.21833996580000001</v>
      </c>
      <c r="AL62">
        <v>1.0574310497999999</v>
      </c>
      <c r="AM62">
        <v>0.2152294733</v>
      </c>
      <c r="AN62">
        <v>5318.55854</v>
      </c>
      <c r="AO62">
        <v>33.744680688000003</v>
      </c>
      <c r="AP62">
        <v>49.659444837999999</v>
      </c>
      <c r="AQ62">
        <v>67.502631096000002</v>
      </c>
      <c r="AR62">
        <v>70.145228184999993</v>
      </c>
      <c r="AS62">
        <v>6.2079733619999997</v>
      </c>
      <c r="AT62">
        <v>0.51665838679999998</v>
      </c>
      <c r="AU62">
        <v>2.7074130000000001E-3</v>
      </c>
      <c r="AV62">
        <v>1.8134499299999999E-2</v>
      </c>
    </row>
    <row r="63" spans="1:48">
      <c r="A63" t="s">
        <v>220</v>
      </c>
      <c r="B63" t="s">
        <v>218</v>
      </c>
      <c r="C63" t="s">
        <v>184</v>
      </c>
      <c r="D63">
        <v>0.52895598330000004</v>
      </c>
      <c r="E63">
        <v>-0.81033141099999995</v>
      </c>
      <c r="F63">
        <v>4.7441447500000002</v>
      </c>
      <c r="G63">
        <v>1.3538387224999999</v>
      </c>
      <c r="H63">
        <v>2.3808837254999999</v>
      </c>
      <c r="I63">
        <v>3.7347224479999999</v>
      </c>
      <c r="J63">
        <v>0.38837360529999998</v>
      </c>
      <c r="K63">
        <v>45.083874113999997</v>
      </c>
      <c r="L63">
        <v>0.62608952549999997</v>
      </c>
      <c r="M63">
        <v>1.3882499205000001</v>
      </c>
      <c r="N63">
        <v>6.1502146719999997</v>
      </c>
      <c r="O63">
        <v>0.45265324299999998</v>
      </c>
      <c r="P63">
        <v>124.56542902</v>
      </c>
      <c r="Q63">
        <v>0.3157339723</v>
      </c>
      <c r="R63">
        <v>4.6285792130000001</v>
      </c>
      <c r="S63">
        <v>1.9540770999999998E-2</v>
      </c>
      <c r="T63">
        <v>0.64564258480000003</v>
      </c>
      <c r="U63">
        <v>0.40893582630000003</v>
      </c>
      <c r="V63">
        <v>0.55726276799999996</v>
      </c>
      <c r="W63">
        <v>8.8379816799999997E-2</v>
      </c>
      <c r="X63">
        <v>1.7603056799999999E-2</v>
      </c>
      <c r="Y63">
        <v>1.9740981145000001</v>
      </c>
      <c r="Z63">
        <v>3.1178246352999999</v>
      </c>
      <c r="AA63">
        <v>1.2093321379999999</v>
      </c>
      <c r="AB63">
        <v>1.9084924972999999</v>
      </c>
      <c r="AC63">
        <v>55.996145939999998</v>
      </c>
      <c r="AD63">
        <v>38.731691462999997</v>
      </c>
      <c r="AE63">
        <v>0.90664181899999996</v>
      </c>
      <c r="AF63">
        <v>0.53563547280000001</v>
      </c>
      <c r="AG63">
        <v>2.0791011799999998E-2</v>
      </c>
      <c r="AH63">
        <v>1.0219917844999999</v>
      </c>
      <c r="AI63">
        <v>50.25</v>
      </c>
      <c r="AJ63">
        <v>123.04137129999999</v>
      </c>
      <c r="AK63">
        <v>0.38715881629999999</v>
      </c>
      <c r="AL63">
        <v>1.5021832248</v>
      </c>
      <c r="AM63">
        <v>0.32935030630000001</v>
      </c>
      <c r="AN63">
        <v>5109.3017465000003</v>
      </c>
      <c r="AO63">
        <v>89.998967985999997</v>
      </c>
      <c r="AP63">
        <v>112.49737225</v>
      </c>
      <c r="AQ63">
        <v>119.12321550999999</v>
      </c>
      <c r="AR63">
        <v>40.552227293000001</v>
      </c>
      <c r="AS63">
        <v>9.3729715070000008</v>
      </c>
      <c r="AT63">
        <v>0.3358559243</v>
      </c>
      <c r="AU63">
        <v>3.707948E-3</v>
      </c>
      <c r="AV63">
        <v>1.9093780000000001E-2</v>
      </c>
    </row>
    <row r="64" spans="1:48">
      <c r="A64" t="s">
        <v>221</v>
      </c>
      <c r="B64" t="s">
        <v>218</v>
      </c>
      <c r="C64" t="s">
        <v>184</v>
      </c>
      <c r="D64">
        <v>0.29247054880000001</v>
      </c>
      <c r="E64">
        <v>-0.30977469000000002</v>
      </c>
      <c r="F64">
        <v>3.7354021677999998</v>
      </c>
      <c r="G64">
        <v>0.87601452530000001</v>
      </c>
      <c r="H64">
        <v>1.1696816038</v>
      </c>
      <c r="I64">
        <v>2.0456961293</v>
      </c>
      <c r="J64">
        <v>0.2291646638</v>
      </c>
      <c r="K64">
        <v>68.026846053</v>
      </c>
      <c r="L64">
        <v>0.3767112333</v>
      </c>
      <c r="M64">
        <v>0.59785838800000002</v>
      </c>
      <c r="N64">
        <v>6.2287571318000001</v>
      </c>
      <c r="O64">
        <v>0.38394427330000003</v>
      </c>
      <c r="P64">
        <v>92.375577153999998</v>
      </c>
      <c r="Q64">
        <v>0.195931198</v>
      </c>
      <c r="R64">
        <v>1.8750661099999999</v>
      </c>
      <c r="S64">
        <v>1.2355914799999999E-2</v>
      </c>
      <c r="T64">
        <v>0.38900575100000001</v>
      </c>
      <c r="U64">
        <v>0.25988742100000001</v>
      </c>
      <c r="V64">
        <v>0.35424298949999999</v>
      </c>
      <c r="W64">
        <v>3.47627613E-2</v>
      </c>
      <c r="X64">
        <v>1.4415101499999999E-2</v>
      </c>
      <c r="Y64">
        <v>0.75488971130000004</v>
      </c>
      <c r="Z64">
        <v>1.7950504698</v>
      </c>
      <c r="AA64">
        <v>0.77958893699999998</v>
      </c>
      <c r="AB64">
        <v>1.0154615328000001</v>
      </c>
      <c r="AC64">
        <v>36.800237727999999</v>
      </c>
      <c r="AD64">
        <v>52.091055978</v>
      </c>
      <c r="AE64">
        <v>0.39041852580000003</v>
      </c>
      <c r="AF64">
        <v>0.3816716543</v>
      </c>
      <c r="AG64">
        <v>2.35631468E-2</v>
      </c>
      <c r="AH64">
        <v>0.67016519480000003</v>
      </c>
      <c r="AI64">
        <v>42</v>
      </c>
      <c r="AJ64">
        <v>108.91673193</v>
      </c>
      <c r="AK64">
        <v>0.20998925900000001</v>
      </c>
      <c r="AL64">
        <v>0.87835105150000004</v>
      </c>
      <c r="AM64">
        <v>0.19765577049999999</v>
      </c>
      <c r="AN64">
        <v>5200.4189624999999</v>
      </c>
      <c r="AO64">
        <v>56.245311663000003</v>
      </c>
      <c r="AP64">
        <v>31.179463659</v>
      </c>
      <c r="AQ64">
        <v>97.003995775000007</v>
      </c>
      <c r="AR64">
        <v>36.809311952999998</v>
      </c>
      <c r="AS64">
        <v>4.0010535220000003</v>
      </c>
      <c r="AT64">
        <v>0.31080591829999998</v>
      </c>
      <c r="AU64">
        <v>4.1569724999999998E-3</v>
      </c>
      <c r="AV64">
        <v>1.9285042799999999E-2</v>
      </c>
    </row>
    <row r="65" spans="1:48">
      <c r="A65" t="s">
        <v>222</v>
      </c>
      <c r="B65" t="s">
        <v>218</v>
      </c>
      <c r="C65" t="s">
        <v>184</v>
      </c>
      <c r="D65">
        <v>0.25723531370000002</v>
      </c>
      <c r="E65">
        <v>-0.418781138</v>
      </c>
      <c r="F65">
        <v>5.3692716187</v>
      </c>
      <c r="G65">
        <v>1.1462743746999999</v>
      </c>
      <c r="H65">
        <v>2.1226519082999999</v>
      </c>
      <c r="I65">
        <v>3.2689262826999999</v>
      </c>
      <c r="J65">
        <v>0.19776079699999999</v>
      </c>
      <c r="K65">
        <v>51.278840369000001</v>
      </c>
      <c r="L65">
        <v>0.30982518930000003</v>
      </c>
      <c r="M65">
        <v>0.50659469530000001</v>
      </c>
      <c r="N65">
        <v>7.018619642</v>
      </c>
      <c r="O65">
        <v>0.73110737199999998</v>
      </c>
      <c r="P65">
        <v>13.663231601</v>
      </c>
      <c r="Q65">
        <v>0.2059291627</v>
      </c>
      <c r="R65">
        <v>1.9258258277</v>
      </c>
      <c r="S65">
        <v>1.219779E-2</v>
      </c>
      <c r="T65">
        <v>0.32202960269999997</v>
      </c>
      <c r="U65">
        <v>0.21283223030000001</v>
      </c>
      <c r="V65">
        <v>0.29089780729999998</v>
      </c>
      <c r="W65">
        <v>3.1131795300000001E-2</v>
      </c>
      <c r="X65">
        <v>6.6531237000000002E-3</v>
      </c>
      <c r="Y65">
        <v>1.8928034273000001</v>
      </c>
      <c r="Z65">
        <v>2.0266894786999998</v>
      </c>
      <c r="AA65">
        <v>0.74473855970000002</v>
      </c>
      <c r="AB65">
        <v>1.281950919</v>
      </c>
      <c r="AC65">
        <v>42.997556860000003</v>
      </c>
      <c r="AD65">
        <v>68.650435157000004</v>
      </c>
      <c r="AE65">
        <v>0.76960001430000002</v>
      </c>
      <c r="AF65">
        <v>0.58670315470000001</v>
      </c>
      <c r="AG65">
        <v>1.08113263E-2</v>
      </c>
      <c r="AH65">
        <v>0.566043132</v>
      </c>
      <c r="AI65">
        <v>22.666666667000001</v>
      </c>
      <c r="AJ65">
        <v>220.47619692999999</v>
      </c>
      <c r="AK65">
        <v>0.24676315600000001</v>
      </c>
      <c r="AL65">
        <v>1.2635324977</v>
      </c>
      <c r="AM65">
        <v>0.14692993330000001</v>
      </c>
      <c r="AN65">
        <v>5372.5187582999997</v>
      </c>
      <c r="AO65">
        <v>36.198430133999999</v>
      </c>
      <c r="AP65">
        <v>59.992701742999998</v>
      </c>
      <c r="AQ65">
        <v>89.997130361000004</v>
      </c>
      <c r="AR65">
        <v>65.237517729999993</v>
      </c>
      <c r="AS65">
        <v>4.5964776237000002</v>
      </c>
      <c r="AT65">
        <v>0.80411137470000005</v>
      </c>
      <c r="AU65">
        <v>2.9366739999999998E-3</v>
      </c>
      <c r="AV65">
        <v>1.8443894299999999E-2</v>
      </c>
    </row>
    <row r="66" spans="1:48">
      <c r="A66" t="s">
        <v>217</v>
      </c>
      <c r="B66" t="s">
        <v>218</v>
      </c>
      <c r="C66" t="s">
        <v>190</v>
      </c>
      <c r="D66">
        <v>0.55249708500000005</v>
      </c>
      <c r="E66">
        <v>-0.24979711299999999</v>
      </c>
      <c r="F66">
        <v>3.4881443390000002</v>
      </c>
      <c r="G66">
        <v>1.5121642799999999</v>
      </c>
      <c r="H66">
        <v>2.2352836809999999</v>
      </c>
      <c r="I66">
        <v>3.7474479619999999</v>
      </c>
      <c r="J66">
        <v>0.429774989</v>
      </c>
      <c r="K66">
        <v>21.512120459999998</v>
      </c>
      <c r="L66">
        <v>0.72144972500000004</v>
      </c>
      <c r="M66">
        <v>1.198845752</v>
      </c>
      <c r="N66">
        <v>7.8645620779999996</v>
      </c>
      <c r="O66">
        <v>0.63094855000000005</v>
      </c>
      <c r="P66">
        <v>136.5880052</v>
      </c>
      <c r="Q66">
        <v>0.29077897899999999</v>
      </c>
      <c r="R66">
        <v>3.7368290129999999</v>
      </c>
      <c r="S66">
        <v>2.2036389E-2</v>
      </c>
      <c r="T66">
        <v>0.74350380800000004</v>
      </c>
      <c r="U66">
        <v>0.45801652399999998</v>
      </c>
      <c r="V66">
        <v>0.67090123700000004</v>
      </c>
      <c r="W66">
        <v>7.2602571000000005E-2</v>
      </c>
      <c r="X66">
        <v>6.930337E-3</v>
      </c>
      <c r="Y66">
        <v>2.362731986</v>
      </c>
      <c r="Z66">
        <v>3.176520499</v>
      </c>
      <c r="AA66">
        <v>1.2374695950000001</v>
      </c>
      <c r="AB66">
        <v>1.9390509039999999</v>
      </c>
      <c r="AC66">
        <v>62.387793129999999</v>
      </c>
      <c r="AD66">
        <v>28.739557009999999</v>
      </c>
      <c r="AE66">
        <v>0.77543654299999998</v>
      </c>
      <c r="AF66">
        <v>0.44723755399999998</v>
      </c>
      <c r="AG66">
        <v>1.1642967000000001E-2</v>
      </c>
      <c r="AH66">
        <v>1.260612861</v>
      </c>
      <c r="AI66">
        <v>17.666666670000001</v>
      </c>
      <c r="AJ66">
        <v>283.05222250000003</v>
      </c>
      <c r="AK66">
        <v>0.44116655399999999</v>
      </c>
      <c r="AL66">
        <v>1.734949445</v>
      </c>
      <c r="AM66">
        <v>0.31788528799999999</v>
      </c>
      <c r="AN66">
        <v>4813.1048440000004</v>
      </c>
      <c r="AO66">
        <v>119.99567330000001</v>
      </c>
      <c r="AP66">
        <v>98.811669589999994</v>
      </c>
      <c r="AQ66">
        <v>51.18280566</v>
      </c>
      <c r="AR66">
        <v>80.949195239999995</v>
      </c>
      <c r="AS66">
        <v>7.4055952769999998</v>
      </c>
      <c r="AT66">
        <v>0.65748444900000003</v>
      </c>
      <c r="AU66">
        <v>2.60523E-3</v>
      </c>
      <c r="AV66">
        <v>1.8403890999999999E-2</v>
      </c>
    </row>
    <row r="67" spans="1:48">
      <c r="A67" t="s">
        <v>219</v>
      </c>
      <c r="B67" t="s">
        <v>218</v>
      </c>
      <c r="C67" t="s">
        <v>190</v>
      </c>
      <c r="D67">
        <v>0.51750786299999996</v>
      </c>
      <c r="E67">
        <v>-0.71544975200000005</v>
      </c>
      <c r="F67">
        <v>4.2185762049999997</v>
      </c>
      <c r="G67">
        <v>1.4816063500000001</v>
      </c>
      <c r="H67">
        <v>2.069491722</v>
      </c>
      <c r="I67">
        <v>3.5510980719999998</v>
      </c>
      <c r="J67">
        <v>0.397208373</v>
      </c>
      <c r="K67">
        <v>34.403900159999999</v>
      </c>
      <c r="L67">
        <v>0.59182060700000005</v>
      </c>
      <c r="M67">
        <v>1.278251853</v>
      </c>
      <c r="N67">
        <v>6.4622626409999997</v>
      </c>
      <c r="O67">
        <v>0.60632650600000004</v>
      </c>
      <c r="P67">
        <v>74.334823549999996</v>
      </c>
      <c r="Q67">
        <v>0.375855887</v>
      </c>
      <c r="R67">
        <v>6.2233910589999999</v>
      </c>
      <c r="S67">
        <v>2.1920241E-2</v>
      </c>
      <c r="T67">
        <v>0.61383078700000004</v>
      </c>
      <c r="U67">
        <v>0.43819951800000001</v>
      </c>
      <c r="V67">
        <v>0.53600699200000002</v>
      </c>
      <c r="W67">
        <v>7.7823795000000001E-2</v>
      </c>
      <c r="X67">
        <v>1.7372045999999999E-2</v>
      </c>
      <c r="Y67">
        <v>2.0330297829999999</v>
      </c>
      <c r="Z67">
        <v>3.1401453500000001</v>
      </c>
      <c r="AA67">
        <v>1.246009044</v>
      </c>
      <c r="AB67">
        <v>1.894136306</v>
      </c>
      <c r="AC67">
        <v>41.44750105</v>
      </c>
      <c r="AD67">
        <v>39.130880509999997</v>
      </c>
      <c r="AE67">
        <v>0.70716972099999997</v>
      </c>
      <c r="AF67">
        <v>0.893066849</v>
      </c>
      <c r="AG67">
        <v>2.2269483999999999E-2</v>
      </c>
      <c r="AH67">
        <v>1.1471694029999999</v>
      </c>
      <c r="AI67">
        <v>49.666666669999998</v>
      </c>
      <c r="AJ67">
        <v>74.650874090000002</v>
      </c>
      <c r="AK67">
        <v>0.376315493</v>
      </c>
      <c r="AL67">
        <v>1.589830582</v>
      </c>
      <c r="AM67">
        <v>0.38387300099999999</v>
      </c>
      <c r="AN67">
        <v>5001.8858659999996</v>
      </c>
      <c r="AO67">
        <v>68.82233909</v>
      </c>
      <c r="AP67">
        <v>68.833213920000006</v>
      </c>
      <c r="AQ67">
        <v>53.815185640000003</v>
      </c>
      <c r="AR67">
        <v>65.519099389999994</v>
      </c>
      <c r="AS67">
        <v>13.629151630000001</v>
      </c>
      <c r="AT67">
        <v>0.431204111</v>
      </c>
      <c r="AU67">
        <v>3.0830279999999998E-3</v>
      </c>
      <c r="AV67">
        <v>1.7336869000000001E-2</v>
      </c>
    </row>
    <row r="68" spans="1:48">
      <c r="A68" t="s">
        <v>220</v>
      </c>
      <c r="B68" t="s">
        <v>218</v>
      </c>
      <c r="C68" t="s">
        <v>190</v>
      </c>
      <c r="D68">
        <v>0.69381463300000001</v>
      </c>
      <c r="E68">
        <v>-0.25445333399999998</v>
      </c>
      <c r="F68">
        <v>3.7042377310000001</v>
      </c>
      <c r="G68">
        <v>2.0882990979999998</v>
      </c>
      <c r="H68">
        <v>2.6247568449999998</v>
      </c>
      <c r="I68">
        <v>4.7130559420000004</v>
      </c>
      <c r="J68">
        <v>0.53693026600000004</v>
      </c>
      <c r="K68">
        <v>7.1386235349999998</v>
      </c>
      <c r="L68">
        <v>0.88253304200000005</v>
      </c>
      <c r="M68">
        <v>1.4358257130000001</v>
      </c>
      <c r="N68">
        <v>8.4121547289999992</v>
      </c>
      <c r="O68">
        <v>0.65382406800000004</v>
      </c>
      <c r="P68">
        <v>17.41019404</v>
      </c>
      <c r="Q68">
        <v>0.34897681800000002</v>
      </c>
      <c r="R68">
        <v>5.5088155969999999</v>
      </c>
      <c r="S68">
        <v>3.2201503999999999E-2</v>
      </c>
      <c r="T68">
        <v>0.91460437100000003</v>
      </c>
      <c r="U68">
        <v>0.58183767200000003</v>
      </c>
      <c r="V68">
        <v>0.82225935999999999</v>
      </c>
      <c r="W68">
        <v>9.2345011000000005E-2</v>
      </c>
      <c r="X68">
        <v>1.1365752999999999E-2</v>
      </c>
      <c r="Y68">
        <v>2.6577852040000001</v>
      </c>
      <c r="Z68">
        <v>3.9698349670000002</v>
      </c>
      <c r="AA68">
        <v>1.8341399970000001</v>
      </c>
      <c r="AB68">
        <v>2.1356949699999999</v>
      </c>
      <c r="AC68">
        <v>62.515838879999997</v>
      </c>
      <c r="AD68">
        <v>59.106768840000001</v>
      </c>
      <c r="AE68">
        <v>0.78140619499999997</v>
      </c>
      <c r="AF68">
        <v>0.96901370600000003</v>
      </c>
      <c r="AG68">
        <v>1.2474607E-2</v>
      </c>
      <c r="AH68">
        <v>1.546105206</v>
      </c>
      <c r="AI68">
        <v>33</v>
      </c>
      <c r="AJ68">
        <v>111.95693350000001</v>
      </c>
      <c r="AK68">
        <v>0.43478652899999998</v>
      </c>
      <c r="AL68">
        <v>1.4289470200000001</v>
      </c>
      <c r="AM68">
        <v>0.34832544399999998</v>
      </c>
      <c r="AN68">
        <v>5106.6518429999996</v>
      </c>
      <c r="AO68">
        <v>105.0094208</v>
      </c>
      <c r="AP68">
        <v>15.0015109</v>
      </c>
      <c r="AQ68">
        <v>74.98514686</v>
      </c>
      <c r="AR68">
        <v>68.686785619999995</v>
      </c>
      <c r="AS68">
        <v>12.15595501</v>
      </c>
      <c r="AT68">
        <v>0.33891301499999998</v>
      </c>
      <c r="AU68">
        <v>2.8198450000000001E-3</v>
      </c>
      <c r="AV68">
        <v>1.7311274000000001E-2</v>
      </c>
    </row>
    <row r="69" spans="1:48">
      <c r="A69" t="s">
        <v>221</v>
      </c>
      <c r="B69" t="s">
        <v>218</v>
      </c>
      <c r="C69" t="s">
        <v>190</v>
      </c>
      <c r="D69">
        <v>0.53052163100000005</v>
      </c>
      <c r="E69">
        <v>-0.64414035700000005</v>
      </c>
      <c r="F69">
        <v>4.2492435369999999</v>
      </c>
      <c r="G69">
        <v>1.458058055</v>
      </c>
      <c r="H69">
        <v>2.8658579519999998</v>
      </c>
      <c r="I69">
        <v>4.3239160080000003</v>
      </c>
      <c r="J69">
        <v>0.41798990600000002</v>
      </c>
      <c r="K69">
        <v>36.14564618</v>
      </c>
      <c r="L69">
        <v>0.63757344199999999</v>
      </c>
      <c r="M69">
        <v>1.2118041719999999</v>
      </c>
      <c r="N69">
        <v>7.4061648169999996</v>
      </c>
      <c r="O69">
        <v>0.63645101199999998</v>
      </c>
      <c r="P69">
        <v>83.85841963</v>
      </c>
      <c r="Q69">
        <v>0.34508552599999998</v>
      </c>
      <c r="R69">
        <v>5.1196533100000003</v>
      </c>
      <c r="S69">
        <v>1.7973620999999999E-2</v>
      </c>
      <c r="T69">
        <v>0.65551827100000004</v>
      </c>
      <c r="U69">
        <v>0.469908194</v>
      </c>
      <c r="V69">
        <v>0.58280610499999996</v>
      </c>
      <c r="W69">
        <v>7.2712165999999995E-2</v>
      </c>
      <c r="X69">
        <v>1.3147839999999999E-2</v>
      </c>
      <c r="Y69">
        <v>2.3927432400000002</v>
      </c>
      <c r="Z69">
        <v>3.388302623</v>
      </c>
      <c r="AA69">
        <v>1.2599479499999999</v>
      </c>
      <c r="AB69">
        <v>2.128354673</v>
      </c>
      <c r="AC69">
        <v>62.300084409999997</v>
      </c>
      <c r="AD69">
        <v>61.444115199999999</v>
      </c>
      <c r="AE69">
        <v>1.032582793</v>
      </c>
      <c r="AF69">
        <v>1.527326881</v>
      </c>
      <c r="AG69">
        <v>1.4811121E-2</v>
      </c>
      <c r="AH69">
        <v>1.3030040839999999</v>
      </c>
      <c r="AI69">
        <v>39.857142860000003</v>
      </c>
      <c r="AJ69">
        <v>127.0209352</v>
      </c>
      <c r="AK69">
        <v>0.41231636900000002</v>
      </c>
      <c r="AL69">
        <v>1.759375412</v>
      </c>
      <c r="AM69">
        <v>0.35561945099999998</v>
      </c>
      <c r="AN69">
        <v>4977.833517</v>
      </c>
      <c r="AO69">
        <v>102.8573672</v>
      </c>
      <c r="AP69">
        <v>83.56114762</v>
      </c>
      <c r="AQ69">
        <v>97.480666229999997</v>
      </c>
      <c r="AR69">
        <v>59.110577759999998</v>
      </c>
      <c r="AS69">
        <v>11.089126309999999</v>
      </c>
      <c r="AT69">
        <v>0.61448952099999998</v>
      </c>
      <c r="AU69">
        <v>3.3119310000000002E-3</v>
      </c>
      <c r="AV69">
        <v>1.8401277000000001E-2</v>
      </c>
    </row>
    <row r="70" spans="1:48">
      <c r="A70" t="s">
        <v>222</v>
      </c>
      <c r="B70" t="s">
        <v>218</v>
      </c>
      <c r="C70" t="s">
        <v>190</v>
      </c>
      <c r="D70">
        <v>0.54467696099999996</v>
      </c>
      <c r="E70">
        <v>-0.28280203100000001</v>
      </c>
      <c r="F70">
        <v>3.802313662</v>
      </c>
      <c r="G70">
        <v>2.3732809669999999</v>
      </c>
      <c r="H70">
        <v>2.301039437</v>
      </c>
      <c r="I70">
        <v>4.6743204040000004</v>
      </c>
      <c r="J70">
        <v>0.429271756</v>
      </c>
      <c r="K70">
        <v>2.136600472</v>
      </c>
      <c r="L70">
        <v>0.67738675599999998</v>
      </c>
      <c r="M70">
        <v>1.1186328130000001</v>
      </c>
      <c r="N70">
        <v>7.097143462</v>
      </c>
      <c r="O70">
        <v>0.44992955699999998</v>
      </c>
      <c r="P70">
        <v>116.688902</v>
      </c>
      <c r="Q70">
        <v>0.37076242599999998</v>
      </c>
      <c r="R70">
        <v>5.8143272389999998</v>
      </c>
      <c r="S70">
        <v>2.3718571000000001E-2</v>
      </c>
      <c r="T70">
        <v>0.70111079799999998</v>
      </c>
      <c r="U70">
        <v>0.472905399</v>
      </c>
      <c r="V70">
        <v>0.63575427600000001</v>
      </c>
      <c r="W70">
        <v>6.5356522E-2</v>
      </c>
      <c r="X70">
        <v>1.1642968E-2</v>
      </c>
      <c r="Y70">
        <v>3.7212324489999999</v>
      </c>
      <c r="Z70">
        <v>3.4467724180000001</v>
      </c>
      <c r="AA70">
        <v>1.5281814869999999</v>
      </c>
      <c r="AB70">
        <v>1.9185909320000001</v>
      </c>
      <c r="AC70">
        <v>71.988224189999997</v>
      </c>
      <c r="AD70">
        <v>48.475034209999997</v>
      </c>
      <c r="AE70">
        <v>1.2357383580000001</v>
      </c>
      <c r="AF70">
        <v>0.822705884</v>
      </c>
      <c r="AG70">
        <v>1.5731867E-2</v>
      </c>
      <c r="AH70">
        <v>1.309260984</v>
      </c>
      <c r="AI70">
        <v>37.75</v>
      </c>
      <c r="AJ70">
        <v>124.2964542</v>
      </c>
      <c r="AK70">
        <v>0.434363583</v>
      </c>
      <c r="AL70">
        <v>1.6105501790000001</v>
      </c>
      <c r="AM70">
        <v>0.35216017300000002</v>
      </c>
      <c r="AN70">
        <v>5145.7815179999998</v>
      </c>
      <c r="AO70">
        <v>112.4992764</v>
      </c>
      <c r="AP70">
        <v>128.38230010000001</v>
      </c>
      <c r="AQ70">
        <v>103.2115743</v>
      </c>
      <c r="AR70">
        <v>47.665290329999998</v>
      </c>
      <c r="AS70">
        <v>13.64667558</v>
      </c>
      <c r="AT70">
        <v>0.59081710300000001</v>
      </c>
      <c r="AU70">
        <v>2.47386E-3</v>
      </c>
      <c r="AV70">
        <v>1.8483659999999999E-2</v>
      </c>
    </row>
  </sheetData>
  <phoneticPr fontId="6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9"/>
  <sheetViews>
    <sheetView workbookViewId="0">
      <selection activeCell="N1" sqref="N1"/>
    </sheetView>
  </sheetViews>
  <sheetFormatPr defaultColWidth="8.77734375" defaultRowHeight="14.4"/>
  <cols>
    <col min="1" max="1" width="17.6640625" customWidth="1"/>
    <col min="6" max="6" width="3.109375" customWidth="1"/>
    <col min="11" max="11" width="4.109375" customWidth="1"/>
    <col min="16" max="16" width="3.77734375" customWidth="1"/>
  </cols>
  <sheetData>
    <row r="1" spans="1:20" ht="41.55" customHeight="1">
      <c r="A1" s="82" t="s">
        <v>354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20">
      <c r="A2" s="3"/>
      <c r="B2" s="84" t="s">
        <v>349</v>
      </c>
      <c r="C2" s="84"/>
      <c r="D2" s="84"/>
      <c r="E2" s="84"/>
      <c r="F2" s="6"/>
      <c r="G2" s="84" t="s">
        <v>8</v>
      </c>
      <c r="H2" s="84"/>
      <c r="I2" s="84"/>
      <c r="J2" s="84"/>
      <c r="K2" s="6"/>
      <c r="L2" s="84" t="s">
        <v>347</v>
      </c>
      <c r="M2" s="84"/>
      <c r="N2" s="84"/>
      <c r="O2" s="84"/>
      <c r="P2" s="6"/>
      <c r="Q2" s="84" t="s">
        <v>348</v>
      </c>
      <c r="R2" s="84"/>
      <c r="S2" s="84"/>
      <c r="T2" s="84"/>
    </row>
    <row r="3" spans="1:20">
      <c r="A3" s="3" t="s">
        <v>112</v>
      </c>
      <c r="B3" s="3" t="s">
        <v>113</v>
      </c>
      <c r="C3" s="3" t="s">
        <v>68</v>
      </c>
      <c r="D3" s="3" t="s">
        <v>114</v>
      </c>
      <c r="E3" s="3" t="s">
        <v>115</v>
      </c>
      <c r="F3" s="3"/>
      <c r="G3" s="3" t="s">
        <v>113</v>
      </c>
      <c r="H3" s="3" t="s">
        <v>68</v>
      </c>
      <c r="I3" s="3" t="s">
        <v>114</v>
      </c>
      <c r="J3" s="3" t="s">
        <v>115</v>
      </c>
      <c r="K3" s="3"/>
      <c r="L3" s="3" t="s">
        <v>113</v>
      </c>
      <c r="M3" s="3" t="s">
        <v>68</v>
      </c>
      <c r="N3" s="3" t="s">
        <v>114</v>
      </c>
      <c r="O3" s="3" t="s">
        <v>116</v>
      </c>
      <c r="P3" s="3"/>
      <c r="Q3" s="3" t="s">
        <v>113</v>
      </c>
      <c r="R3" s="3" t="s">
        <v>68</v>
      </c>
      <c r="S3" s="3" t="s">
        <v>114</v>
      </c>
      <c r="T3" s="3" t="s">
        <v>116</v>
      </c>
    </row>
    <row r="4" spans="1:20">
      <c r="A4" t="s">
        <v>73</v>
      </c>
      <c r="B4">
        <v>12</v>
      </c>
      <c r="C4" s="10">
        <v>-6.1700000000000001E-3</v>
      </c>
      <c r="D4" s="10">
        <v>1.1146408999999999E-3</v>
      </c>
      <c r="E4" s="10">
        <v>3.217691E-4</v>
      </c>
      <c r="F4" s="10"/>
      <c r="G4">
        <v>17</v>
      </c>
      <c r="H4" s="10">
        <v>3.1629411765</v>
      </c>
      <c r="I4" s="10">
        <v>0.74139028780000005</v>
      </c>
      <c r="J4" s="10">
        <v>0.1798135568</v>
      </c>
      <c r="K4" s="10"/>
      <c r="L4">
        <v>12</v>
      </c>
      <c r="M4" s="10">
        <v>1.377E-3</v>
      </c>
      <c r="N4" s="10">
        <v>2.4711489999999997E-4</v>
      </c>
      <c r="O4" s="10">
        <v>3.3E-4</v>
      </c>
      <c r="P4" s="10"/>
      <c r="Q4">
        <v>6</v>
      </c>
      <c r="R4" s="10">
        <v>4.4790900000000002E-4</v>
      </c>
      <c r="S4" s="10">
        <v>1.068174E-4</v>
      </c>
      <c r="T4" s="10">
        <v>4.3608E-5</v>
      </c>
    </row>
    <row r="5" spans="1:20">
      <c r="A5" t="s">
        <v>75</v>
      </c>
      <c r="B5">
        <v>12</v>
      </c>
      <c r="C5" s="10">
        <v>-4.9199999999999999E-3</v>
      </c>
      <c r="D5" s="10">
        <v>9.9620489999999997E-4</v>
      </c>
      <c r="E5" s="10">
        <v>2.8757959999999998E-4</v>
      </c>
      <c r="F5" s="10"/>
      <c r="G5">
        <v>6</v>
      </c>
      <c r="H5" s="10">
        <v>2.3483333332999998</v>
      </c>
      <c r="I5" s="10">
        <v>0.57426184499999999</v>
      </c>
      <c r="J5" s="10">
        <v>0.2344414165</v>
      </c>
      <c r="K5" s="10"/>
      <c r="L5">
        <v>6</v>
      </c>
      <c r="M5" s="10">
        <v>1.2689999999999999E-3</v>
      </c>
      <c r="N5" s="10">
        <v>3.5896730000000001E-4</v>
      </c>
      <c r="O5" s="10">
        <v>4.6999999999999999E-4</v>
      </c>
      <c r="P5" s="10"/>
      <c r="Q5">
        <v>6</v>
      </c>
      <c r="R5" s="10">
        <v>3.778222E-4</v>
      </c>
      <c r="S5" s="10">
        <v>1.35647E-4</v>
      </c>
      <c r="T5" s="10">
        <v>5.5377699999999997E-5</v>
      </c>
    </row>
    <row r="6" spans="1:20">
      <c r="A6" t="s">
        <v>44</v>
      </c>
      <c r="B6">
        <v>14</v>
      </c>
      <c r="C6" s="10">
        <v>-5.4999999999999997E-3</v>
      </c>
      <c r="D6" s="10">
        <v>1.3445045E-3</v>
      </c>
      <c r="E6" s="10">
        <v>3.5933390000000002E-4</v>
      </c>
      <c r="F6" s="10"/>
      <c r="G6">
        <v>6</v>
      </c>
      <c r="H6" s="10">
        <v>2.8283333332999998</v>
      </c>
      <c r="I6" s="10">
        <v>0.69909703670000001</v>
      </c>
      <c r="J6" s="10">
        <v>0.28540517009999999</v>
      </c>
      <c r="K6" s="10"/>
      <c r="L6">
        <v>7</v>
      </c>
      <c r="M6" s="10">
        <v>1.7669999999999999E-3</v>
      </c>
      <c r="N6" s="10">
        <v>1.9140079999999999E-4</v>
      </c>
      <c r="O6" s="10">
        <v>4.2999999999999999E-4</v>
      </c>
      <c r="P6" s="10"/>
      <c r="Q6">
        <v>7</v>
      </c>
      <c r="R6" s="10">
        <v>5.1115510000000004E-4</v>
      </c>
      <c r="S6" s="10">
        <v>1.419879E-4</v>
      </c>
      <c r="T6" s="10">
        <v>5.3666399999999998E-5</v>
      </c>
    </row>
    <row r="7" spans="1:20">
      <c r="A7" t="s">
        <v>38</v>
      </c>
      <c r="B7">
        <v>16</v>
      </c>
      <c r="C7" s="10">
        <v>-3.2499999999999999E-3</v>
      </c>
      <c r="D7" s="10">
        <v>6.8313010000000003E-4</v>
      </c>
      <c r="E7" s="10">
        <v>1.707825E-4</v>
      </c>
      <c r="F7" s="10"/>
      <c r="G7">
        <v>9</v>
      </c>
      <c r="H7" s="10">
        <v>1.77</v>
      </c>
      <c r="I7" s="10">
        <v>0.19506409199999999</v>
      </c>
      <c r="J7" s="10">
        <v>6.5021363999999998E-2</v>
      </c>
      <c r="K7" s="10"/>
      <c r="L7">
        <v>8</v>
      </c>
      <c r="M7" s="10">
        <v>6.4899999999999995E-4</v>
      </c>
      <c r="N7" s="10">
        <v>1.05293E-4</v>
      </c>
      <c r="O7" s="10">
        <v>4.0999999999999999E-4</v>
      </c>
      <c r="P7" s="10"/>
      <c r="Q7">
        <v>8</v>
      </c>
      <c r="R7" s="10">
        <v>1.5335460000000001E-4</v>
      </c>
      <c r="S7" s="10">
        <v>4.2991500000000003E-5</v>
      </c>
      <c r="T7" s="10">
        <v>1.51998E-5</v>
      </c>
    </row>
    <row r="8" spans="1:20">
      <c r="A8" t="s">
        <v>56</v>
      </c>
      <c r="B8">
        <v>14</v>
      </c>
      <c r="C8" s="10">
        <v>-2.2100000000000002E-3</v>
      </c>
      <c r="D8" s="10">
        <v>8.9258239999999997E-4</v>
      </c>
      <c r="E8" s="10">
        <v>2.385527E-4</v>
      </c>
      <c r="F8" s="10"/>
      <c r="G8">
        <v>7</v>
      </c>
      <c r="H8" s="10">
        <v>1.2814285714</v>
      </c>
      <c r="I8" s="10">
        <v>0.83742519209999999</v>
      </c>
      <c r="J8" s="10">
        <v>0.31651697140000001</v>
      </c>
      <c r="K8" s="10"/>
      <c r="L8">
        <v>16</v>
      </c>
      <c r="M8" s="10">
        <v>2.32E-4</v>
      </c>
      <c r="N8" s="10">
        <v>6.7036E-5</v>
      </c>
      <c r="O8" s="10">
        <v>2.9E-4</v>
      </c>
      <c r="P8" s="10"/>
      <c r="Q8">
        <v>8</v>
      </c>
      <c r="R8" s="10">
        <v>5.31945E-5</v>
      </c>
      <c r="S8" s="10">
        <v>2.0331900000000001E-5</v>
      </c>
      <c r="T8" s="10">
        <v>7.1884173000000001E-6</v>
      </c>
    </row>
    <row r="9" spans="1:20">
      <c r="A9" t="s">
        <v>76</v>
      </c>
      <c r="B9">
        <v>9</v>
      </c>
      <c r="C9" s="10">
        <v>-1.7000000000000001E-4</v>
      </c>
      <c r="D9" s="10">
        <v>5.9825299999999998E-5</v>
      </c>
      <c r="E9" s="10">
        <v>1.9941799999999999E-5</v>
      </c>
      <c r="F9" s="10"/>
      <c r="G9">
        <v>8</v>
      </c>
      <c r="H9" s="10">
        <v>0.17874999999999999</v>
      </c>
      <c r="I9" s="10">
        <v>5.8171544300000003E-2</v>
      </c>
      <c r="J9" s="10">
        <v>2.0566746699999999E-2</v>
      </c>
      <c r="K9" s="10"/>
      <c r="L9">
        <v>7</v>
      </c>
      <c r="M9" s="10">
        <v>4.3999999999999999E-5</v>
      </c>
      <c r="N9" s="10">
        <v>8.2948012999999998E-6</v>
      </c>
      <c r="O9" s="10">
        <v>4.2999999999999999E-4</v>
      </c>
      <c r="P9" s="10"/>
      <c r="Q9">
        <v>3</v>
      </c>
      <c r="R9" s="10">
        <v>1.04877E-5</v>
      </c>
      <c r="S9" s="10">
        <v>2.3484917E-6</v>
      </c>
      <c r="T9" s="10">
        <v>1.3559023000000001E-6</v>
      </c>
    </row>
    <row r="10" spans="1:20">
      <c r="A10" t="s">
        <v>49</v>
      </c>
      <c r="B10">
        <v>20</v>
      </c>
      <c r="C10" s="10">
        <v>-1.6000000000000001E-4</v>
      </c>
      <c r="D10" s="10">
        <v>1.4120730000000001E-4</v>
      </c>
      <c r="E10" s="10">
        <v>3.1574900000000002E-5</v>
      </c>
      <c r="F10" s="10"/>
      <c r="G10">
        <v>6</v>
      </c>
      <c r="H10" s="10">
        <v>0.12</v>
      </c>
      <c r="I10" s="10">
        <v>0.1</v>
      </c>
      <c r="J10" s="10">
        <v>4.0824829E-2</v>
      </c>
      <c r="K10" s="10"/>
      <c r="L10">
        <v>12</v>
      </c>
      <c r="M10" s="10">
        <v>6.9999999999999994E-5</v>
      </c>
      <c r="N10" s="10">
        <v>7.0612300000000002E-5</v>
      </c>
      <c r="O10" s="10">
        <v>3.3E-4</v>
      </c>
      <c r="P10" s="10"/>
      <c r="Q10">
        <v>12</v>
      </c>
      <c r="R10" s="10">
        <v>1.5935700000000001E-5</v>
      </c>
      <c r="S10" s="10">
        <v>1.68302E-5</v>
      </c>
      <c r="T10" s="10">
        <v>4.8584616999999997E-6</v>
      </c>
    </row>
    <row r="11" spans="1:20">
      <c r="A11" t="s">
        <v>46</v>
      </c>
      <c r="B11">
        <v>12</v>
      </c>
      <c r="C11" s="10">
        <v>-4.6999999999999999E-4</v>
      </c>
      <c r="D11" s="10">
        <v>1.7072999999999999E-4</v>
      </c>
      <c r="E11" s="10">
        <v>4.9285500000000001E-5</v>
      </c>
      <c r="F11" s="10"/>
      <c r="G11">
        <v>6</v>
      </c>
      <c r="H11" s="10">
        <v>0.34666666670000001</v>
      </c>
      <c r="I11" s="10">
        <v>0.36186553669999999</v>
      </c>
      <c r="J11" s="10">
        <v>0.14773098670000001</v>
      </c>
      <c r="K11" s="10"/>
      <c r="L11">
        <v>6</v>
      </c>
      <c r="M11" s="10">
        <v>1.4999999999999999E-4</v>
      </c>
      <c r="N11" s="10">
        <v>7.5855199999999998E-5</v>
      </c>
      <c r="O11" s="10">
        <v>4.6999999999999999E-4</v>
      </c>
      <c r="P11" s="10"/>
      <c r="Q11">
        <v>6</v>
      </c>
      <c r="R11" s="10">
        <v>4.2614599999999997E-5</v>
      </c>
      <c r="S11" s="10">
        <v>2.31837E-5</v>
      </c>
      <c r="T11" s="10">
        <v>9.4646934999999999E-6</v>
      </c>
    </row>
    <row r="12" spans="1:20">
      <c r="A12" t="s">
        <v>53</v>
      </c>
      <c r="B12">
        <v>12</v>
      </c>
      <c r="C12" s="10">
        <v>-8.8330000000000006E-2</v>
      </c>
      <c r="D12" s="10">
        <v>1.5859229200000002E-2</v>
      </c>
      <c r="E12" s="10">
        <v>4.5781651E-3</v>
      </c>
      <c r="F12" s="10"/>
      <c r="I12" s="10"/>
      <c r="N12" s="10"/>
      <c r="O12" s="10"/>
      <c r="R12" s="10"/>
      <c r="S12" s="10"/>
      <c r="T12" s="10"/>
    </row>
    <row r="13" spans="1:20">
      <c r="A13" t="s">
        <v>62</v>
      </c>
      <c r="B13">
        <v>8</v>
      </c>
      <c r="C13" s="10">
        <v>-0.10249999999999999</v>
      </c>
      <c r="D13" s="10">
        <v>6.7770621500000003E-2</v>
      </c>
      <c r="E13" s="10">
        <v>2.3960532999999999E-2</v>
      </c>
      <c r="F13" s="10"/>
      <c r="H13" s="11">
        <f>0.1966 + 1565*M13</f>
        <v>12.084340000000001</v>
      </c>
      <c r="L13">
        <v>8</v>
      </c>
      <c r="M13" s="10">
        <v>7.5960000000000003E-3</v>
      </c>
      <c r="N13" s="10">
        <v>2.2711608999999998E-3</v>
      </c>
      <c r="O13" s="10">
        <v>4.0999999999999999E-4</v>
      </c>
      <c r="P13" s="10"/>
      <c r="Q13">
        <v>5</v>
      </c>
      <c r="R13" s="10">
        <v>1.3801916E-3</v>
      </c>
      <c r="S13" s="10">
        <v>4.116891E-4</v>
      </c>
      <c r="T13" s="10">
        <v>1.8411299999999999E-4</v>
      </c>
    </row>
    <row r="14" spans="1:20">
      <c r="A14" t="s">
        <v>59</v>
      </c>
      <c r="B14">
        <v>9</v>
      </c>
      <c r="C14" s="10">
        <v>-4.1110000000000001E-2</v>
      </c>
      <c r="D14" s="10">
        <v>1.8333333300000001E-2</v>
      </c>
      <c r="E14" s="10">
        <v>6.1111111000000003E-3</v>
      </c>
      <c r="F14" s="10"/>
      <c r="H14" s="11">
        <f>0.1966 + 1565*M14</f>
        <v>6.5176350000000003</v>
      </c>
      <c r="L14">
        <v>8</v>
      </c>
      <c r="M14" s="10">
        <v>4.0390000000000001E-3</v>
      </c>
      <c r="N14" s="10">
        <v>2.3054605999999998E-3</v>
      </c>
      <c r="O14" s="10">
        <v>4.0999999999999999E-4</v>
      </c>
      <c r="P14" s="10"/>
      <c r="Q14">
        <v>5</v>
      </c>
      <c r="R14" s="10">
        <v>3.596758E-4</v>
      </c>
      <c r="S14" s="10">
        <v>6.9957799999999996E-5</v>
      </c>
      <c r="T14" s="10">
        <v>3.1286099999999998E-5</v>
      </c>
    </row>
    <row r="15" spans="1:20">
      <c r="A15" t="s">
        <v>60</v>
      </c>
      <c r="B15">
        <v>9</v>
      </c>
      <c r="C15" s="10">
        <v>-5.2199999999999998E-3</v>
      </c>
      <c r="D15" s="10">
        <v>1.9220938E-3</v>
      </c>
      <c r="E15" s="10">
        <v>6.4069789999999995E-4</v>
      </c>
      <c r="F15" s="10"/>
      <c r="H15" s="11">
        <f>0.1966 + 1565*M15</f>
        <v>2.001045</v>
      </c>
      <c r="L15">
        <v>9</v>
      </c>
      <c r="M15" s="10">
        <v>1.1529999999999999E-3</v>
      </c>
      <c r="N15" s="10">
        <v>3.095374E-4</v>
      </c>
      <c r="O15" s="10">
        <v>3.8000000000000002E-4</v>
      </c>
      <c r="P15" s="10"/>
      <c r="Q15">
        <v>6</v>
      </c>
      <c r="R15" s="10">
        <v>4.2705379999999999E-4</v>
      </c>
      <c r="S15" s="10">
        <v>5.4718900000000002E-5</v>
      </c>
      <c r="T15" s="10">
        <v>2.2338900000000001E-5</v>
      </c>
    </row>
    <row r="16" spans="1:20">
      <c r="A16" t="s">
        <v>61</v>
      </c>
      <c r="B16">
        <v>8</v>
      </c>
      <c r="C16" s="10">
        <v>-4.7500000000000001E-2</v>
      </c>
      <c r="D16" s="10">
        <v>2.3145502500000002E-2</v>
      </c>
      <c r="E16" s="10">
        <v>8.1831708999999999E-3</v>
      </c>
      <c r="F16" s="10"/>
      <c r="H16" s="11">
        <f>0.1966 + 1565*M16</f>
        <v>9.82761</v>
      </c>
      <c r="L16">
        <v>9</v>
      </c>
      <c r="M16" s="10">
        <v>6.1539999999999997E-3</v>
      </c>
      <c r="N16" s="10">
        <v>3.2784461E-3</v>
      </c>
      <c r="O16" s="10">
        <v>3.8000000000000002E-4</v>
      </c>
      <c r="P16" s="10"/>
      <c r="Q16">
        <v>6</v>
      </c>
      <c r="R16" s="10">
        <v>7.4036519999999995E-4</v>
      </c>
      <c r="S16" s="10">
        <v>2.5507269999999998E-4</v>
      </c>
      <c r="T16" s="10">
        <v>1.04133E-4</v>
      </c>
    </row>
    <row r="17" spans="1:20">
      <c r="A17" t="s">
        <v>58</v>
      </c>
      <c r="B17">
        <v>9</v>
      </c>
      <c r="C17" s="10">
        <v>-4.6670000000000003E-2</v>
      </c>
      <c r="D17" s="10">
        <v>0.01</v>
      </c>
      <c r="E17" s="10">
        <v>3.3333333000000001E-3</v>
      </c>
      <c r="F17" s="10"/>
      <c r="H17" s="11">
        <f>0.1966 + 1565*M17</f>
        <v>7.5521000000000003</v>
      </c>
      <c r="L17">
        <v>9</v>
      </c>
      <c r="M17" s="10">
        <v>4.7000000000000002E-3</v>
      </c>
      <c r="N17" s="10">
        <v>7.2728120000000005E-4</v>
      </c>
      <c r="O17" s="10">
        <v>3.8000000000000002E-4</v>
      </c>
      <c r="P17" s="10"/>
      <c r="Q17">
        <v>6</v>
      </c>
      <c r="R17" s="10">
        <v>8.4130279999999999E-4</v>
      </c>
      <c r="S17" s="10">
        <v>1.2851369999999999E-4</v>
      </c>
      <c r="T17" s="10">
        <v>5.2465500000000001E-5</v>
      </c>
    </row>
    <row r="18" spans="1:20">
      <c r="A18" t="s">
        <v>57</v>
      </c>
      <c r="B18">
        <v>4</v>
      </c>
      <c r="C18" s="10">
        <v>-3.7499999999999999E-2</v>
      </c>
      <c r="D18" s="10">
        <v>9.5742711000000001E-3</v>
      </c>
      <c r="E18" s="10">
        <v>4.7871355000000003E-3</v>
      </c>
      <c r="F18" s="10"/>
      <c r="H18" s="11">
        <f>0.1966 + (1565*M18)</f>
        <v>6.4346899999999998</v>
      </c>
      <c r="L18">
        <v>4</v>
      </c>
      <c r="M18" s="10">
        <v>3.986E-3</v>
      </c>
      <c r="N18" s="10">
        <v>1.8377611000000001E-3</v>
      </c>
      <c r="O18" s="10">
        <v>5.8E-4</v>
      </c>
      <c r="P18" s="10"/>
      <c r="Q18">
        <v>3</v>
      </c>
      <c r="R18" s="10">
        <v>2.7153717000000001E-3</v>
      </c>
      <c r="S18" s="10">
        <v>1.0951913E-3</v>
      </c>
      <c r="T18" s="10">
        <v>6.3230899999999995E-4</v>
      </c>
    </row>
    <row r="19" spans="1:20">
      <c r="A19" t="s">
        <v>346</v>
      </c>
      <c r="B19">
        <v>4</v>
      </c>
      <c r="C19" s="10">
        <v>-7.2999999999999996E-4</v>
      </c>
      <c r="D19" s="10">
        <v>3.315789E-4</v>
      </c>
      <c r="E19" s="10">
        <v>1.6578949999999999E-4</v>
      </c>
      <c r="F19" s="10"/>
      <c r="G19">
        <v>11</v>
      </c>
      <c r="H19" s="10">
        <v>0.30545454550000001</v>
      </c>
      <c r="I19" s="10">
        <v>0.47620087430000002</v>
      </c>
      <c r="J19" s="10">
        <v>0.1435799659</v>
      </c>
      <c r="K19" s="10"/>
      <c r="L19">
        <v>8</v>
      </c>
      <c r="M19" s="10">
        <v>6.0000000000000002E-5</v>
      </c>
      <c r="N19" s="10">
        <v>4.19947E-5</v>
      </c>
      <c r="O19" s="10">
        <v>4.0999999999999999E-4</v>
      </c>
      <c r="P19" s="10"/>
      <c r="Q19">
        <v>8</v>
      </c>
      <c r="R19" s="10">
        <v>2.7219100000000002E-5</v>
      </c>
      <c r="S19" s="10">
        <v>1.9011299999999999E-5</v>
      </c>
      <c r="T19" s="10">
        <v>6.7215112999999998E-6</v>
      </c>
    </row>
    <row r="20" spans="1:20">
      <c r="A20" t="s">
        <v>344</v>
      </c>
      <c r="B20">
        <v>4</v>
      </c>
      <c r="C20" s="10">
        <v>-1.4804837499999999E-3</v>
      </c>
      <c r="D20" s="10">
        <v>8.7787180273784149E-4</v>
      </c>
      <c r="E20" s="10">
        <v>4.3893590136892074E-4</v>
      </c>
      <c r="F20" s="10"/>
      <c r="H20" s="11">
        <f>0.1966 + (1565*M20)</f>
        <v>7.2436011778440399</v>
      </c>
      <c r="I20" s="10"/>
      <c r="J20" s="10"/>
      <c r="K20" s="10"/>
      <c r="L20">
        <v>4</v>
      </c>
      <c r="M20" s="10">
        <v>4.5028761519770224E-3</v>
      </c>
      <c r="N20" s="10">
        <v>1.9990656754531881E-3</v>
      </c>
      <c r="O20" s="10">
        <v>9.9953283772659406E-4</v>
      </c>
      <c r="P20" s="10"/>
      <c r="Q20">
        <v>4</v>
      </c>
      <c r="R20" s="10">
        <v>6.5076687842019438E-5</v>
      </c>
      <c r="S20" s="10">
        <v>2.7656054561189179E-5</v>
      </c>
      <c r="T20" s="10">
        <v>1.3828027280594589E-5</v>
      </c>
    </row>
    <row r="21" spans="1:20">
      <c r="A21" t="s">
        <v>345</v>
      </c>
      <c r="B21">
        <v>4</v>
      </c>
      <c r="C21">
        <v>-6.8663800000000005E-4</v>
      </c>
      <c r="D21">
        <v>2.2141198466998121E-4</v>
      </c>
      <c r="E21">
        <v>1.1070599233499061E-4</v>
      </c>
      <c r="F21" s="10"/>
      <c r="H21" s="11">
        <f>0.1966 + (1565*M21)</f>
        <v>1.4573447924850447</v>
      </c>
      <c r="I21" s="10"/>
      <c r="J21" s="10"/>
      <c r="K21" s="10"/>
      <c r="L21">
        <v>4</v>
      </c>
      <c r="M21" s="10">
        <v>8.0558772682750451E-4</v>
      </c>
      <c r="N21" s="10">
        <v>1.1471273284322904E-4</v>
      </c>
      <c r="O21" s="10">
        <v>5.7356366421614518E-5</v>
      </c>
      <c r="P21" s="10"/>
      <c r="Q21">
        <v>4</v>
      </c>
      <c r="R21" s="10">
        <v>5.0929581789406513E-5</v>
      </c>
      <c r="S21" s="10">
        <v>1.2935128514205077E-5</v>
      </c>
      <c r="T21" s="10">
        <v>6.4675642571025384E-6</v>
      </c>
    </row>
    <row r="22" spans="1:20">
      <c r="A22" t="s">
        <v>66</v>
      </c>
      <c r="B22">
        <v>12</v>
      </c>
      <c r="C22" s="10">
        <v>-1.6800000000000001E-3</v>
      </c>
      <c r="D22" s="10">
        <v>2.5694488000000001E-3</v>
      </c>
      <c r="E22" s="10">
        <v>7.41736E-4</v>
      </c>
      <c r="F22" s="10"/>
      <c r="G22">
        <v>9</v>
      </c>
      <c r="H22" s="10">
        <v>9.1000526900000003E-2</v>
      </c>
      <c r="I22" s="10">
        <v>2.3601852E-2</v>
      </c>
      <c r="J22" s="10">
        <v>7.8672840000000004E-3</v>
      </c>
      <c r="K22" s="10"/>
      <c r="L22">
        <v>6</v>
      </c>
      <c r="M22" s="10">
        <v>1.76E-4</v>
      </c>
      <c r="N22" s="10">
        <v>1.24263E-4</v>
      </c>
      <c r="O22" s="10">
        <v>4.6999999999999999E-4</v>
      </c>
      <c r="P22" s="10"/>
      <c r="Q22">
        <v>6</v>
      </c>
      <c r="R22" s="10">
        <v>8.3713200000000003E-5</v>
      </c>
      <c r="S22" s="10">
        <v>5.9067500000000003E-5</v>
      </c>
      <c r="T22" s="10">
        <v>2.41142E-5</v>
      </c>
    </row>
    <row r="23" spans="1:20">
      <c r="A23" t="s">
        <v>198</v>
      </c>
      <c r="C23" s="13">
        <f>0.00499-(10.22*M23)</f>
        <v>-3.419804589453828E-3</v>
      </c>
      <c r="D23" s="10"/>
      <c r="E23" s="10"/>
      <c r="F23" s="10"/>
      <c r="G23">
        <v>9</v>
      </c>
      <c r="H23" s="10">
        <v>0.50444444440000002</v>
      </c>
      <c r="I23" s="10">
        <v>0.53136877760000001</v>
      </c>
      <c r="J23" s="10">
        <v>0.17712292590000001</v>
      </c>
      <c r="K23" s="10"/>
      <c r="M23" s="11">
        <v>8.2287716139469932E-4</v>
      </c>
      <c r="N23" s="10"/>
      <c r="O23" s="10"/>
      <c r="P23" s="10"/>
      <c r="Q23">
        <v>19</v>
      </c>
      <c r="R23" s="10">
        <v>2.1613634247047517E-4</v>
      </c>
      <c r="S23" s="10">
        <v>1.0452849999999999E-4</v>
      </c>
      <c r="T23" s="10">
        <v>2.3980499999999999E-5</v>
      </c>
    </row>
    <row r="24" spans="1:20">
      <c r="P24" s="10"/>
      <c r="T24" s="23"/>
    </row>
    <row r="25" spans="1:20">
      <c r="P25" s="10"/>
      <c r="S25" s="23"/>
      <c r="T25" s="23"/>
    </row>
    <row r="26" spans="1:20">
      <c r="A26" s="11" t="s">
        <v>339</v>
      </c>
      <c r="B26" s="11"/>
      <c r="C26" s="11"/>
      <c r="D26" s="11"/>
      <c r="E26" s="11"/>
      <c r="F26" s="11"/>
      <c r="G26" s="11"/>
      <c r="H26" s="11"/>
      <c r="I26" s="17"/>
      <c r="J26" s="17"/>
      <c r="P26" s="10"/>
    </row>
    <row r="27" spans="1:20">
      <c r="A27" s="11" t="s">
        <v>351</v>
      </c>
      <c r="B27" s="11"/>
      <c r="C27" s="11"/>
      <c r="D27" s="11"/>
      <c r="E27" s="11"/>
      <c r="F27" s="11"/>
      <c r="G27" s="11"/>
      <c r="H27" s="11"/>
      <c r="I27" s="17"/>
      <c r="J27" s="17"/>
      <c r="P27" s="10"/>
    </row>
    <row r="28" spans="1:20">
      <c r="A28" s="11" t="s">
        <v>352</v>
      </c>
      <c r="B28" s="11"/>
      <c r="C28" s="11"/>
      <c r="D28" s="11"/>
      <c r="E28" s="11"/>
      <c r="F28" s="11"/>
      <c r="G28" s="11"/>
      <c r="H28" s="11"/>
      <c r="I28" s="17"/>
      <c r="J28" s="17"/>
      <c r="P28" s="10"/>
    </row>
    <row r="29" spans="1:20">
      <c r="A29" s="11" t="s">
        <v>350</v>
      </c>
      <c r="B29" s="11"/>
      <c r="C29" s="11"/>
      <c r="D29" s="11"/>
      <c r="E29" s="11"/>
      <c r="F29" s="11"/>
      <c r="G29" s="11"/>
      <c r="H29" s="11"/>
      <c r="I29" s="17"/>
      <c r="J29" s="17"/>
      <c r="P29" s="10"/>
    </row>
  </sheetData>
  <mergeCells count="5">
    <mergeCell ref="B2:E2"/>
    <mergeCell ref="G2:J2"/>
    <mergeCell ref="L2:O2"/>
    <mergeCell ref="Q2:T2"/>
    <mergeCell ref="A1:M1"/>
  </mergeCells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2"/>
  <sheetViews>
    <sheetView workbookViewId="0">
      <selection activeCell="L1" sqref="L1"/>
    </sheetView>
  </sheetViews>
  <sheetFormatPr defaultColWidth="8.77734375" defaultRowHeight="14.4"/>
  <cols>
    <col min="1" max="1" width="15" customWidth="1"/>
    <col min="2" max="2" width="15.44140625" customWidth="1"/>
    <col min="3" max="3" width="11.109375" bestFit="1" customWidth="1"/>
    <col min="4" max="4" width="12" bestFit="1" customWidth="1"/>
    <col min="10" max="11" width="12.44140625" customWidth="1"/>
  </cols>
  <sheetData>
    <row r="1" spans="1:12" ht="37.200000000000003" customHeight="1">
      <c r="A1" s="82" t="s">
        <v>223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5"/>
    </row>
    <row r="2" spans="1:12" ht="31.8" customHeight="1">
      <c r="A2" s="8" t="s">
        <v>117</v>
      </c>
      <c r="B2" s="24" t="s">
        <v>112</v>
      </c>
      <c r="C2" s="8" t="s">
        <v>118</v>
      </c>
      <c r="D2" s="8" t="s">
        <v>119</v>
      </c>
      <c r="E2" s="8" t="s">
        <v>4</v>
      </c>
      <c r="F2" s="8" t="s">
        <v>120</v>
      </c>
      <c r="G2" s="8" t="s">
        <v>8</v>
      </c>
      <c r="H2" s="8" t="s">
        <v>121</v>
      </c>
      <c r="I2" s="8" t="s">
        <v>6</v>
      </c>
      <c r="J2" s="8" t="s">
        <v>122</v>
      </c>
      <c r="K2" s="8" t="s">
        <v>111</v>
      </c>
    </row>
    <row r="3" spans="1:12">
      <c r="A3" s="25" t="s">
        <v>123</v>
      </c>
      <c r="B3" s="2" t="s">
        <v>73</v>
      </c>
      <c r="C3">
        <v>0.27100000000000002</v>
      </c>
      <c r="D3">
        <v>1.6720700000000001E-3</v>
      </c>
      <c r="E3" s="10">
        <v>6.1700000000000001E-3</v>
      </c>
      <c r="F3" s="10">
        <f>G3*C3</f>
        <v>0.85715705883150006</v>
      </c>
      <c r="G3" s="10">
        <v>3.1629411765</v>
      </c>
      <c r="H3" s="10">
        <f>I3*C3</f>
        <v>3.7316700000000004E-4</v>
      </c>
      <c r="I3" s="10">
        <v>1.377E-3</v>
      </c>
      <c r="J3">
        <f>C3*K3</f>
        <v>1.2138333900000001E-4</v>
      </c>
      <c r="K3" s="10">
        <v>4.4790900000000002E-4</v>
      </c>
    </row>
    <row r="4" spans="1:12">
      <c r="A4" s="25" t="s">
        <v>123</v>
      </c>
      <c r="B4" s="2" t="s">
        <v>75</v>
      </c>
      <c r="C4">
        <v>0.107</v>
      </c>
      <c r="D4">
        <v>5.2643999999999998E-4</v>
      </c>
      <c r="E4" s="10">
        <v>4.9199999999999999E-3</v>
      </c>
      <c r="F4" s="10">
        <f>G4*C4</f>
        <v>0.25127166666309997</v>
      </c>
      <c r="G4" s="10">
        <v>2.3483333332999998</v>
      </c>
      <c r="H4" s="10">
        <f>I4*C4</f>
        <v>1.35783E-4</v>
      </c>
      <c r="I4" s="10">
        <v>1.2689999999999999E-3</v>
      </c>
      <c r="J4">
        <f>C4*K4</f>
        <v>4.0426975400000002E-5</v>
      </c>
      <c r="K4" s="10">
        <v>3.778222E-4</v>
      </c>
    </row>
    <row r="5" spans="1:12">
      <c r="A5" s="25" t="s">
        <v>123</v>
      </c>
      <c r="B5" s="2" t="s">
        <v>44</v>
      </c>
      <c r="C5">
        <v>0.32200000000000001</v>
      </c>
      <c r="D5">
        <v>1.771E-3</v>
      </c>
      <c r="E5" s="10">
        <v>5.4999999999999997E-3</v>
      </c>
      <c r="F5" s="10">
        <f>G5*C5</f>
        <v>0.91072333332259992</v>
      </c>
      <c r="G5" s="10">
        <v>2.8283333332999998</v>
      </c>
      <c r="H5" s="10">
        <f>I5*C5</f>
        <v>5.6897399999999998E-4</v>
      </c>
      <c r="I5" s="10">
        <v>1.7669999999999999E-3</v>
      </c>
      <c r="J5">
        <f>C5*K5</f>
        <v>1.6459194220000002E-4</v>
      </c>
      <c r="K5" s="10">
        <v>5.1115510000000004E-4</v>
      </c>
    </row>
    <row r="6" spans="1:12">
      <c r="A6" s="25" t="s">
        <v>123</v>
      </c>
      <c r="B6" s="2" t="s">
        <v>38</v>
      </c>
      <c r="C6">
        <v>0.109</v>
      </c>
      <c r="D6">
        <v>3.5424999999999996E-4</v>
      </c>
      <c r="E6" s="10">
        <v>3.2499999999999999E-3</v>
      </c>
      <c r="F6" s="10">
        <f>G6*C6</f>
        <v>0.19292999999999999</v>
      </c>
      <c r="G6" s="10">
        <v>1.77</v>
      </c>
      <c r="H6" s="10">
        <f>I6*C6</f>
        <v>7.0740999999999992E-5</v>
      </c>
      <c r="I6" s="10">
        <v>6.4899999999999995E-4</v>
      </c>
      <c r="J6">
        <f>C6*K6</f>
        <v>1.6715651400000002E-5</v>
      </c>
      <c r="K6" s="10">
        <v>1.5335460000000001E-4</v>
      </c>
    </row>
    <row r="7" spans="1:12">
      <c r="A7" s="26" t="s">
        <v>123</v>
      </c>
      <c r="B7" s="4" t="s">
        <v>124</v>
      </c>
      <c r="C7" s="3"/>
      <c r="E7" s="3">
        <v>4.3237599999999994E-3</v>
      </c>
      <c r="G7" s="27">
        <f>SUM(F3:F6)</f>
        <v>2.2120820588172001</v>
      </c>
      <c r="I7" s="27">
        <f>SUM(H3:H6)</f>
        <v>1.1486650000000001E-3</v>
      </c>
      <c r="K7" s="3">
        <f>SUM(J3:J6)</f>
        <v>3.4311790800000005E-4</v>
      </c>
    </row>
    <row r="8" spans="1:12">
      <c r="A8" s="26"/>
      <c r="B8" s="36" t="s">
        <v>249</v>
      </c>
      <c r="C8" s="37"/>
      <c r="D8" s="37"/>
      <c r="E8" s="27">
        <v>6.1666666666666701E-3</v>
      </c>
      <c r="F8" s="27"/>
      <c r="G8" s="27">
        <v>3.1629411764705901</v>
      </c>
      <c r="H8" s="27"/>
      <c r="I8" s="27">
        <v>1.7669999999999999E-3</v>
      </c>
      <c r="J8" s="3"/>
      <c r="K8" s="27">
        <v>5.1115510000000004E-4</v>
      </c>
    </row>
    <row r="9" spans="1:12">
      <c r="A9" s="26"/>
      <c r="B9" s="4"/>
      <c r="C9" s="3"/>
      <c r="D9" s="3"/>
      <c r="E9" s="27"/>
      <c r="F9" s="27"/>
      <c r="G9" s="27"/>
      <c r="H9" s="27"/>
      <c r="I9" s="27"/>
      <c r="J9" s="3"/>
      <c r="K9" s="3"/>
    </row>
    <row r="10" spans="1:12">
      <c r="A10" t="s">
        <v>125</v>
      </c>
      <c r="B10" s="2" t="s">
        <v>56</v>
      </c>
      <c r="C10">
        <v>0.127</v>
      </c>
      <c r="D10">
        <v>2.8067000000000001E-4</v>
      </c>
      <c r="E10" s="10">
        <v>2.2100000000000002E-3</v>
      </c>
      <c r="F10" s="10">
        <f>G10*C10</f>
        <v>0.16274142856779999</v>
      </c>
      <c r="G10" s="10">
        <v>1.2814285714</v>
      </c>
      <c r="H10" s="10">
        <f>I10*C10</f>
        <v>2.9464000000000001E-5</v>
      </c>
      <c r="I10" s="10">
        <v>2.32E-4</v>
      </c>
      <c r="J10">
        <f>K10*C10</f>
        <v>6.7557015000000003E-6</v>
      </c>
      <c r="K10" s="10">
        <v>5.31945E-5</v>
      </c>
    </row>
    <row r="11" spans="1:12">
      <c r="A11" t="s">
        <v>125</v>
      </c>
      <c r="B11" s="2" t="s">
        <v>76</v>
      </c>
      <c r="C11">
        <v>0.22</v>
      </c>
      <c r="D11">
        <v>3.7400000000000001E-5</v>
      </c>
      <c r="E11" s="10">
        <v>1.7000000000000001E-4</v>
      </c>
      <c r="F11" s="10">
        <f>G11*C11</f>
        <v>3.9324999999999999E-2</v>
      </c>
      <c r="G11" s="10">
        <v>0.17874999999999999</v>
      </c>
      <c r="H11" s="10">
        <f>I11*C11</f>
        <v>9.6800000000000005E-6</v>
      </c>
      <c r="I11" s="10">
        <v>4.3999999999999999E-5</v>
      </c>
      <c r="J11">
        <f>K11*C11</f>
        <v>2.3072939999999997E-6</v>
      </c>
      <c r="K11" s="10">
        <v>1.04877E-5</v>
      </c>
    </row>
    <row r="12" spans="1:12">
      <c r="A12" t="s">
        <v>125</v>
      </c>
      <c r="B12" s="2" t="s">
        <v>49</v>
      </c>
      <c r="C12">
        <v>0.112</v>
      </c>
      <c r="D12">
        <v>1.7920000000000001E-5</v>
      </c>
      <c r="E12" s="10">
        <v>1.6000000000000001E-4</v>
      </c>
      <c r="F12" s="10">
        <f>G12*C12</f>
        <v>1.3440000000000001E-2</v>
      </c>
      <c r="G12" s="10">
        <v>0.12</v>
      </c>
      <c r="H12" s="10">
        <f>I12*C12</f>
        <v>7.8399999999999995E-6</v>
      </c>
      <c r="I12" s="10">
        <v>6.9999999999999994E-5</v>
      </c>
      <c r="J12">
        <f>K12*C12</f>
        <v>1.7847984000000002E-6</v>
      </c>
      <c r="K12" s="10">
        <v>1.5935700000000001E-5</v>
      </c>
    </row>
    <row r="13" spans="1:12">
      <c r="A13" t="s">
        <v>125</v>
      </c>
      <c r="B13" s="2" t="s">
        <v>46</v>
      </c>
      <c r="C13">
        <v>0.17</v>
      </c>
      <c r="D13">
        <v>7.9900000000000004E-5</v>
      </c>
      <c r="E13" s="10">
        <v>4.6999999999999999E-4</v>
      </c>
      <c r="F13" s="10">
        <f>G13*C13</f>
        <v>5.8933333339000006E-2</v>
      </c>
      <c r="G13" s="10">
        <v>0.34666666670000001</v>
      </c>
      <c r="H13" s="10">
        <f>I13*C13</f>
        <v>2.55E-5</v>
      </c>
      <c r="I13" s="10">
        <v>1.4999999999999999E-4</v>
      </c>
      <c r="J13">
        <f>K13*C13</f>
        <v>7.2444819999999998E-6</v>
      </c>
      <c r="K13" s="10">
        <v>4.2614599999999997E-5</v>
      </c>
    </row>
    <row r="14" spans="1:12">
      <c r="A14" t="s">
        <v>125</v>
      </c>
      <c r="B14" s="2" t="s">
        <v>53</v>
      </c>
      <c r="C14" t="s">
        <v>126</v>
      </c>
      <c r="D14">
        <v>8.8330000000000006E-4</v>
      </c>
      <c r="E14" s="10">
        <v>8.8330000000000006E-2</v>
      </c>
      <c r="F14" s="10"/>
      <c r="K14" s="10"/>
    </row>
    <row r="15" spans="1:12">
      <c r="A15" s="3" t="s">
        <v>125</v>
      </c>
      <c r="B15" s="4" t="s">
        <v>124</v>
      </c>
      <c r="C15" s="3"/>
      <c r="E15" s="3">
        <v>1.29919E-3</v>
      </c>
      <c r="G15" s="27">
        <f>SUM(F10:F13)</f>
        <v>0.27443976190680003</v>
      </c>
      <c r="I15" s="27">
        <f>SUM(H10:H13)</f>
        <v>7.2484000000000006E-5</v>
      </c>
      <c r="K15" s="3">
        <f>SUM(J10:J13)</f>
        <v>1.8092275899999999E-5</v>
      </c>
    </row>
    <row r="16" spans="1:12">
      <c r="A16" s="3"/>
      <c r="B16" s="36" t="s">
        <v>249</v>
      </c>
      <c r="C16" s="37"/>
      <c r="E16" s="37">
        <v>8.8330000000000006E-2</v>
      </c>
      <c r="F16" s="27"/>
      <c r="G16" s="27">
        <v>1.2814285714</v>
      </c>
      <c r="H16" s="27"/>
      <c r="I16" s="3">
        <v>2.3249437500000002E-4</v>
      </c>
      <c r="J16" s="3"/>
      <c r="K16" s="27">
        <v>5.31945E-5</v>
      </c>
    </row>
    <row r="17" spans="1:12">
      <c r="A17" s="3"/>
      <c r="B17" s="4"/>
      <c r="C17" s="3"/>
      <c r="D17" s="3"/>
      <c r="E17" s="27"/>
      <c r="F17" s="27"/>
      <c r="G17" s="3"/>
      <c r="H17" s="27"/>
      <c r="I17" s="3"/>
      <c r="J17" s="3"/>
      <c r="K17" s="3"/>
    </row>
    <row r="18" spans="1:12">
      <c r="A18" t="s">
        <v>127</v>
      </c>
      <c r="B18" s="2" t="s">
        <v>62</v>
      </c>
      <c r="C18">
        <v>0.2</v>
      </c>
      <c r="D18">
        <v>2.0500000000000001E-2</v>
      </c>
      <c r="E18" s="10">
        <v>0.10249999999999999</v>
      </c>
      <c r="F18" s="39">
        <f>G18*C$18</f>
        <v>2.4168680000000005</v>
      </c>
      <c r="G18" s="39">
        <v>12.084340000000001</v>
      </c>
      <c r="H18" s="10">
        <f t="shared" ref="H18:H23" si="0">I18*C18</f>
        <v>1.5192000000000001E-3</v>
      </c>
      <c r="I18" s="10">
        <v>7.5960000000000003E-3</v>
      </c>
      <c r="J18">
        <f t="shared" ref="J18:J23" si="1">K18*C18</f>
        <v>2.7603832000000001E-4</v>
      </c>
      <c r="K18" s="10">
        <v>1.3801916E-3</v>
      </c>
    </row>
    <row r="19" spans="1:12">
      <c r="A19" t="s">
        <v>127</v>
      </c>
      <c r="B19" s="2" t="s">
        <v>59</v>
      </c>
      <c r="C19">
        <v>0.15</v>
      </c>
      <c r="D19">
        <v>6.1665000000000001E-3</v>
      </c>
      <c r="E19" s="10">
        <v>4.1110000000000001E-2</v>
      </c>
      <c r="F19" s="39">
        <f>G19*C$19</f>
        <v>0.97764525000000002</v>
      </c>
      <c r="G19" s="39">
        <v>6.5176350000000003</v>
      </c>
      <c r="H19" s="10">
        <f t="shared" si="0"/>
        <v>6.0585000000000001E-4</v>
      </c>
      <c r="I19" s="10">
        <v>4.0390000000000001E-3</v>
      </c>
      <c r="J19">
        <f t="shared" si="1"/>
        <v>5.3951369999999998E-5</v>
      </c>
      <c r="K19" s="10">
        <v>3.596758E-4</v>
      </c>
    </row>
    <row r="20" spans="1:12">
      <c r="A20" t="s">
        <v>127</v>
      </c>
      <c r="B20" s="2" t="s">
        <v>60</v>
      </c>
      <c r="C20">
        <v>0.1</v>
      </c>
      <c r="D20">
        <v>5.22E-4</v>
      </c>
      <c r="E20" s="10">
        <v>5.2199999999999998E-3</v>
      </c>
      <c r="F20" s="39">
        <f>G20*C$20</f>
        <v>0.20010450000000002</v>
      </c>
      <c r="G20" s="39">
        <v>2.001045</v>
      </c>
      <c r="H20" s="10">
        <f t="shared" si="0"/>
        <v>1.153E-4</v>
      </c>
      <c r="I20" s="10">
        <v>1.1529999999999999E-3</v>
      </c>
      <c r="J20">
        <f t="shared" si="1"/>
        <v>4.2705380000000005E-5</v>
      </c>
      <c r="K20" s="10">
        <v>4.2705379999999999E-4</v>
      </c>
    </row>
    <row r="21" spans="1:12">
      <c r="A21" t="s">
        <v>127</v>
      </c>
      <c r="B21" s="2" t="s">
        <v>61</v>
      </c>
      <c r="C21">
        <v>0.25</v>
      </c>
      <c r="D21">
        <v>1.1875E-2</v>
      </c>
      <c r="E21" s="10">
        <v>4.7500000000000001E-2</v>
      </c>
      <c r="F21" s="39">
        <f>G21*C$21</f>
        <v>2.4569025</v>
      </c>
      <c r="G21" s="39">
        <v>9.82761</v>
      </c>
      <c r="H21" s="10">
        <f t="shared" si="0"/>
        <v>1.5384999999999999E-3</v>
      </c>
      <c r="I21" s="10">
        <v>6.1539999999999997E-3</v>
      </c>
      <c r="J21">
        <f t="shared" si="1"/>
        <v>1.8509129999999999E-4</v>
      </c>
      <c r="K21" s="10">
        <v>7.4036519999999995E-4</v>
      </c>
    </row>
    <row r="22" spans="1:12">
      <c r="A22" t="s">
        <v>127</v>
      </c>
      <c r="B22" s="2" t="s">
        <v>58</v>
      </c>
      <c r="C22">
        <v>0.2</v>
      </c>
      <c r="D22">
        <v>9.3340000000000003E-3</v>
      </c>
      <c r="E22" s="10">
        <v>4.6670000000000003E-2</v>
      </c>
      <c r="F22" s="39">
        <f>G22*C$22</f>
        <v>1.5104200000000001</v>
      </c>
      <c r="G22" s="39">
        <v>7.5521000000000003</v>
      </c>
      <c r="H22" s="10">
        <f t="shared" si="0"/>
        <v>9.4000000000000008E-4</v>
      </c>
      <c r="I22" s="10">
        <v>4.7000000000000002E-3</v>
      </c>
      <c r="J22">
        <f t="shared" si="1"/>
        <v>1.6826056E-4</v>
      </c>
      <c r="K22" s="10">
        <v>8.4130279999999999E-4</v>
      </c>
    </row>
    <row r="23" spans="1:12">
      <c r="A23" t="s">
        <v>127</v>
      </c>
      <c r="B23" s="2" t="s">
        <v>57</v>
      </c>
      <c r="C23">
        <v>0.1</v>
      </c>
      <c r="D23">
        <v>3.7499999999999999E-3</v>
      </c>
      <c r="E23" s="10">
        <v>3.7499999999999999E-2</v>
      </c>
      <c r="F23" s="39">
        <f>G23*C$23</f>
        <v>0.64346900000000007</v>
      </c>
      <c r="G23" s="39">
        <v>6.4346899999999998</v>
      </c>
      <c r="H23" s="10">
        <f t="shared" si="0"/>
        <v>3.9860000000000004E-4</v>
      </c>
      <c r="I23" s="10">
        <v>3.986E-3</v>
      </c>
      <c r="J23">
        <f t="shared" si="1"/>
        <v>2.7153717E-4</v>
      </c>
      <c r="K23" s="10">
        <v>2.7153717000000001E-3</v>
      </c>
    </row>
    <row r="24" spans="1:12">
      <c r="A24" s="3" t="s">
        <v>127</v>
      </c>
      <c r="B24" s="4" t="s">
        <v>124</v>
      </c>
      <c r="C24" s="3"/>
      <c r="E24" s="3">
        <v>5.2147499999999999E-2</v>
      </c>
      <c r="G24" s="28">
        <f>SUM(F18:F23)</f>
        <v>8.2054092500000007</v>
      </c>
      <c r="I24" s="27">
        <f>SUM(H18:H23)</f>
        <v>5.11745E-3</v>
      </c>
      <c r="K24" s="3">
        <f>SUM(J18:J23)</f>
        <v>9.9758409999999996E-4</v>
      </c>
    </row>
    <row r="25" spans="1:12">
      <c r="A25" s="3"/>
      <c r="B25" s="4" t="s">
        <v>249</v>
      </c>
      <c r="C25" s="3"/>
      <c r="E25" s="27">
        <v>0.10249999999999999</v>
      </c>
      <c r="F25" s="38"/>
      <c r="G25" s="12">
        <v>12.084340000000001</v>
      </c>
      <c r="H25" s="27"/>
      <c r="I25" s="27">
        <v>7.5960000000000003E-3</v>
      </c>
      <c r="J25" s="3"/>
      <c r="K25" s="27">
        <v>1.3801916E-3</v>
      </c>
    </row>
    <row r="26" spans="1:12">
      <c r="A26" s="3"/>
      <c r="B26" s="4"/>
      <c r="C26" s="3"/>
      <c r="D26" s="3"/>
      <c r="E26" s="27"/>
      <c r="F26" s="38"/>
      <c r="G26" s="3"/>
      <c r="H26" s="27"/>
      <c r="I26" s="27"/>
      <c r="J26" s="3"/>
      <c r="K26" s="27"/>
    </row>
    <row r="27" spans="1:12">
      <c r="A27" s="44" t="s">
        <v>128</v>
      </c>
      <c r="B27" s="67" t="s">
        <v>342</v>
      </c>
      <c r="C27" s="44">
        <v>1</v>
      </c>
      <c r="D27" s="68">
        <v>7.2999999999999996E-4</v>
      </c>
      <c r="E27" s="68">
        <v>7.2999999999999996E-4</v>
      </c>
      <c r="F27" s="68">
        <v>0.30545454550000001</v>
      </c>
      <c r="G27" s="68">
        <v>0.30545454550000001</v>
      </c>
      <c r="H27" s="68">
        <v>6.0000000000000002E-5</v>
      </c>
      <c r="I27" s="68">
        <v>6.0000000000000002E-5</v>
      </c>
      <c r="J27" s="68">
        <v>2.7219100000000002E-5</v>
      </c>
      <c r="K27" s="68">
        <v>2.7219100000000002E-5</v>
      </c>
    </row>
    <row r="28" spans="1:12">
      <c r="A28" s="44" t="s">
        <v>128</v>
      </c>
      <c r="B28" s="67" t="s">
        <v>343</v>
      </c>
      <c r="C28" s="44">
        <v>1.4E-2</v>
      </c>
      <c r="D28">
        <f>E28*C28</f>
        <v>2.0726772500000001E-5</v>
      </c>
      <c r="E28" s="10">
        <v>1.4804837499999999E-3</v>
      </c>
      <c r="F28" s="69">
        <f>G28*C28</f>
        <v>0.10141041648981657</v>
      </c>
      <c r="G28" s="39">
        <v>7.2436011778440399</v>
      </c>
      <c r="H28" s="68">
        <f>I28*C28</f>
        <v>6.3040266127678318E-5</v>
      </c>
      <c r="I28" s="10">
        <v>4.5028761519770224E-3</v>
      </c>
      <c r="J28" s="68">
        <f>K28*C28</f>
        <v>9.1107362978827215E-7</v>
      </c>
      <c r="K28" s="10">
        <v>6.5076687842019438E-5</v>
      </c>
      <c r="L28" s="3"/>
    </row>
    <row r="29" spans="1:12">
      <c r="A29" s="44" t="s">
        <v>128</v>
      </c>
      <c r="B29" s="67" t="s">
        <v>87</v>
      </c>
      <c r="C29" s="44">
        <v>6.8000000000000005E-2</v>
      </c>
      <c r="D29">
        <f>E29*C29</f>
        <v>4.6691384000000008E-5</v>
      </c>
      <c r="E29" s="10">
        <v>6.8663800000000005E-4</v>
      </c>
      <c r="F29" s="69">
        <f>G29*C29</f>
        <v>9.9099445888983048E-2</v>
      </c>
      <c r="G29" s="39">
        <v>1.4573447924850447</v>
      </c>
      <c r="H29" s="68">
        <f>I29*C29</f>
        <v>5.4779965424270311E-5</v>
      </c>
      <c r="I29" s="10">
        <v>8.0558772682750451E-4</v>
      </c>
      <c r="J29" s="68">
        <f>K29*C29</f>
        <v>3.4632115616796432E-6</v>
      </c>
      <c r="K29" s="10">
        <v>5.0929581789406513E-5</v>
      </c>
      <c r="L29" s="3"/>
    </row>
    <row r="30" spans="1:12">
      <c r="A30" s="3" t="s">
        <v>128</v>
      </c>
      <c r="B30" s="4" t="s">
        <v>124</v>
      </c>
      <c r="C30" s="44"/>
      <c r="E30" s="27">
        <f>SUM(D27:D29)/(SUM(C27:C29))</f>
        <v>7.3698535720887251E-4</v>
      </c>
      <c r="G30" s="28">
        <f>SUM(F27:F29)/(SUM(C27:C29))</f>
        <v>0.46761960062735636</v>
      </c>
      <c r="I30" s="27">
        <f>SUM(H27:H29)/SUM(C27:C29)</f>
        <v>1.6434402176705048E-4</v>
      </c>
      <c r="K30" s="27">
        <f>SUM(J27:J29)/SUM(C27:C29)</f>
        <v>2.9199062099323394E-5</v>
      </c>
      <c r="L30" s="3"/>
    </row>
    <row r="31" spans="1:12">
      <c r="A31" s="3"/>
      <c r="B31" s="4" t="s">
        <v>249</v>
      </c>
      <c r="C31" s="44"/>
      <c r="D31" s="10"/>
      <c r="E31" s="27">
        <v>1.4804837499999999E-3</v>
      </c>
      <c r="F31" s="27"/>
      <c r="G31" s="12">
        <v>7.2436011778440399</v>
      </c>
      <c r="H31" s="27"/>
      <c r="I31" s="27">
        <v>4.5028761519770224E-3</v>
      </c>
      <c r="J31" s="27"/>
      <c r="K31" s="27">
        <v>6.5076687842019438E-5</v>
      </c>
      <c r="L31" s="3"/>
    </row>
    <row r="32" spans="1:12">
      <c r="A32" s="3"/>
      <c r="B32" s="4"/>
      <c r="C32" s="44"/>
      <c r="D32" s="10"/>
      <c r="E32" s="27"/>
      <c r="F32" s="27"/>
      <c r="G32" s="70"/>
      <c r="H32" s="27"/>
      <c r="I32" s="27"/>
      <c r="J32" s="27"/>
      <c r="K32" s="27"/>
      <c r="L32" s="3"/>
    </row>
    <row r="33" spans="1:11">
      <c r="A33" s="3" t="s">
        <v>66</v>
      </c>
      <c r="B33" s="4" t="s">
        <v>66</v>
      </c>
      <c r="C33" s="44">
        <v>1</v>
      </c>
      <c r="D33" s="27"/>
      <c r="E33" s="27">
        <v>1.6800000000000001E-3</v>
      </c>
      <c r="F33" s="27"/>
      <c r="G33" s="27">
        <v>9.1000526900000003E-2</v>
      </c>
      <c r="H33" s="27"/>
      <c r="I33" s="27">
        <v>1.76E-4</v>
      </c>
      <c r="J33" s="27"/>
      <c r="K33" s="27">
        <v>8.3713200000000003E-5</v>
      </c>
    </row>
    <row r="34" spans="1:11">
      <c r="A34" s="3" t="s">
        <v>129</v>
      </c>
      <c r="B34" s="4" t="s">
        <v>198</v>
      </c>
      <c r="C34" s="44">
        <v>1</v>
      </c>
      <c r="D34" s="38"/>
      <c r="E34" s="28">
        <v>3.4198045894538302E-3</v>
      </c>
      <c r="F34" s="27"/>
      <c r="G34" s="27">
        <v>0.50444444440000002</v>
      </c>
      <c r="H34" s="70"/>
      <c r="I34" s="12">
        <v>8.2287716139469932E-4</v>
      </c>
      <c r="J34" s="27"/>
      <c r="K34" s="27">
        <v>2.150485E-4</v>
      </c>
    </row>
    <row r="37" spans="1:11">
      <c r="A37" s="11" t="s">
        <v>339</v>
      </c>
      <c r="B37" s="11"/>
      <c r="C37" s="11"/>
      <c r="D37" s="11"/>
      <c r="E37" s="11"/>
      <c r="F37" s="11"/>
      <c r="G37" s="17"/>
      <c r="H37" s="17"/>
      <c r="I37" s="17"/>
    </row>
    <row r="38" spans="1:11">
      <c r="A38" s="11" t="s">
        <v>351</v>
      </c>
      <c r="B38" s="11"/>
      <c r="C38" s="11"/>
      <c r="D38" s="11"/>
      <c r="E38" s="11"/>
      <c r="F38" s="11"/>
      <c r="G38" s="17"/>
      <c r="H38" s="17"/>
      <c r="I38" s="17"/>
    </row>
    <row r="39" spans="1:11">
      <c r="A39" s="11" t="s">
        <v>352</v>
      </c>
      <c r="B39" s="11"/>
      <c r="C39" s="11"/>
      <c r="D39" s="11"/>
      <c r="E39" s="11"/>
      <c r="F39" s="11"/>
      <c r="G39" s="17"/>
      <c r="H39" s="17"/>
      <c r="I39" s="17"/>
    </row>
    <row r="40" spans="1:11">
      <c r="A40" s="11" t="s">
        <v>350</v>
      </c>
      <c r="B40" s="11"/>
      <c r="C40" s="11"/>
      <c r="D40" s="11"/>
      <c r="E40" s="11"/>
      <c r="F40" s="11"/>
      <c r="G40" s="17"/>
      <c r="H40" s="17"/>
      <c r="I40" s="17"/>
    </row>
    <row r="42" spans="1:11">
      <c r="A42" s="17"/>
    </row>
  </sheetData>
  <mergeCells count="1">
    <mergeCell ref="A1:K1"/>
  </mergeCells>
  <phoneticPr fontId="6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8"/>
  <sheetViews>
    <sheetView workbookViewId="0">
      <selection activeCell="M38" sqref="M38"/>
    </sheetView>
  </sheetViews>
  <sheetFormatPr defaultColWidth="8.77734375" defaultRowHeight="14.4"/>
  <cols>
    <col min="1" max="1" width="19" style="44" bestFit="1" customWidth="1"/>
    <col min="2" max="2" width="10.44140625" style="44" bestFit="1" customWidth="1"/>
    <col min="3" max="3" width="7" style="44" bestFit="1" customWidth="1"/>
    <col min="4" max="4" width="10.5546875" style="44" bestFit="1" customWidth="1"/>
    <col min="5" max="5" width="7.109375" style="44" customWidth="1"/>
    <col min="6" max="6" width="10.5546875" style="44" bestFit="1" customWidth="1"/>
    <col min="7" max="7" width="7" style="44" bestFit="1" customWidth="1"/>
    <col min="8" max="8" width="10.5546875" style="44" bestFit="1" customWidth="1"/>
    <col min="9" max="9" width="7" style="44" bestFit="1" customWidth="1"/>
    <col min="10" max="10" width="10.5546875" style="44" bestFit="1" customWidth="1"/>
    <col min="11" max="11" width="7" style="44" bestFit="1" customWidth="1"/>
    <col min="12" max="12" width="10.5546875" style="44" bestFit="1" customWidth="1"/>
    <col min="13" max="13" width="7" style="44" bestFit="1" customWidth="1"/>
    <col min="14" max="16384" width="8.77734375" style="44"/>
  </cols>
  <sheetData>
    <row r="1" spans="1:21" ht="46.8" customHeight="1">
      <c r="A1" s="80" t="s">
        <v>340</v>
      </c>
      <c r="B1" s="80"/>
      <c r="C1" s="80"/>
      <c r="D1" s="80"/>
      <c r="E1" s="80"/>
      <c r="F1" s="80"/>
      <c r="G1" s="80"/>
      <c r="H1" s="80"/>
      <c r="I1" s="80"/>
      <c r="J1" s="80"/>
    </row>
    <row r="2" spans="1:21" s="3" customFormat="1" ht="37.200000000000003" customHeight="1">
      <c r="A2" s="4" t="s">
        <v>1</v>
      </c>
      <c r="B2" s="85" t="s">
        <v>4</v>
      </c>
      <c r="C2" s="86"/>
      <c r="D2" s="85" t="s">
        <v>5</v>
      </c>
      <c r="E2" s="86"/>
      <c r="F2" s="85" t="s">
        <v>6</v>
      </c>
      <c r="G2" s="86"/>
      <c r="H2" s="85" t="s">
        <v>7</v>
      </c>
      <c r="I2" s="86"/>
      <c r="J2" s="85" t="s">
        <v>8</v>
      </c>
      <c r="K2" s="86"/>
      <c r="L2" s="85" t="s">
        <v>9</v>
      </c>
      <c r="M2" s="86"/>
      <c r="N2" s="26"/>
      <c r="O2" s="26"/>
      <c r="P2" s="26"/>
      <c r="Q2" s="26"/>
      <c r="R2" s="26"/>
      <c r="S2" s="26"/>
      <c r="T2" s="26"/>
      <c r="U2" s="26"/>
    </row>
    <row r="3" spans="1:21">
      <c r="A3" s="71"/>
      <c r="B3" s="87" t="s">
        <v>2</v>
      </c>
      <c r="C3" s="88"/>
      <c r="D3" s="87" t="s">
        <v>2</v>
      </c>
      <c r="E3" s="88"/>
      <c r="F3" s="87" t="s">
        <v>2</v>
      </c>
      <c r="G3" s="88"/>
      <c r="H3" s="87" t="s">
        <v>2</v>
      </c>
      <c r="I3" s="88"/>
      <c r="J3" s="87" t="s">
        <v>2</v>
      </c>
      <c r="K3" s="88"/>
      <c r="L3" s="87" t="s">
        <v>2</v>
      </c>
      <c r="M3" s="88"/>
      <c r="N3" s="72"/>
      <c r="O3" s="72"/>
      <c r="P3" s="72"/>
      <c r="Q3" s="72"/>
      <c r="R3" s="72"/>
      <c r="S3" s="72"/>
      <c r="T3" s="72"/>
      <c r="U3" s="72"/>
    </row>
    <row r="4" spans="1:21" ht="15" thickBot="1">
      <c r="A4" s="5" t="s">
        <v>0</v>
      </c>
      <c r="B4" s="73" t="s">
        <v>353</v>
      </c>
      <c r="C4" s="74" t="s">
        <v>3</v>
      </c>
      <c r="D4" s="73" t="s">
        <v>353</v>
      </c>
      <c r="E4" s="74" t="s">
        <v>3</v>
      </c>
      <c r="F4" s="73" t="s">
        <v>353</v>
      </c>
      <c r="G4" s="74" t="s">
        <v>3</v>
      </c>
      <c r="H4" s="73" t="s">
        <v>353</v>
      </c>
      <c r="I4" s="74" t="s">
        <v>3</v>
      </c>
      <c r="J4" s="73" t="s">
        <v>353</v>
      </c>
      <c r="K4" s="74" t="s">
        <v>3</v>
      </c>
      <c r="L4" s="73" t="s">
        <v>353</v>
      </c>
      <c r="M4" s="74" t="s">
        <v>3</v>
      </c>
    </row>
    <row r="5" spans="1:21">
      <c r="A5" s="77" t="s">
        <v>161</v>
      </c>
      <c r="B5">
        <v>-8.8499999999999995E-2</v>
      </c>
      <c r="C5">
        <v>0.61880000000000002</v>
      </c>
      <c r="D5">
        <v>0.28849999999999998</v>
      </c>
      <c r="E5">
        <v>9.8000000000000004E-2</v>
      </c>
      <c r="F5">
        <v>-0.1464</v>
      </c>
      <c r="G5">
        <v>0.40870000000000001</v>
      </c>
      <c r="H5">
        <v>0.23780000000000001</v>
      </c>
      <c r="I5">
        <v>0.17560000000000001</v>
      </c>
      <c r="J5">
        <v>8.2000000000000003E-2</v>
      </c>
      <c r="K5">
        <v>0.64490000000000003</v>
      </c>
      <c r="L5">
        <v>0.40110000000000001</v>
      </c>
      <c r="M5">
        <v>1.8700000000000001E-2</v>
      </c>
    </row>
    <row r="6" spans="1:21">
      <c r="A6" s="77" t="s">
        <v>10</v>
      </c>
      <c r="B6">
        <v>-0.1263</v>
      </c>
      <c r="C6">
        <v>0.47670000000000001</v>
      </c>
      <c r="D6">
        <v>0.18659999999999999</v>
      </c>
      <c r="E6">
        <v>0.29060000000000002</v>
      </c>
      <c r="F6">
        <v>-0.222</v>
      </c>
      <c r="G6">
        <v>0.20699999999999999</v>
      </c>
      <c r="H6">
        <v>-2.6200000000000001E-2</v>
      </c>
      <c r="I6">
        <v>0.8831</v>
      </c>
      <c r="J6">
        <v>-1.04E-2</v>
      </c>
      <c r="K6">
        <v>0.95350000000000001</v>
      </c>
      <c r="L6">
        <v>0.13150000000000001</v>
      </c>
      <c r="M6">
        <v>0.45839999999999997</v>
      </c>
    </row>
    <row r="7" spans="1:21">
      <c r="A7" s="77" t="s">
        <v>11</v>
      </c>
      <c r="B7">
        <v>4.07E-2</v>
      </c>
      <c r="C7">
        <v>0.81899999999999995</v>
      </c>
      <c r="D7">
        <v>-0.22439999999999999</v>
      </c>
      <c r="E7">
        <v>0.20200000000000001</v>
      </c>
      <c r="F7">
        <v>0.1111</v>
      </c>
      <c r="G7">
        <v>0.53169999999999995</v>
      </c>
      <c r="H7">
        <v>-8.6599999999999996E-2</v>
      </c>
      <c r="I7">
        <v>0.62619999999999998</v>
      </c>
      <c r="J7">
        <v>-5.4699999999999999E-2</v>
      </c>
      <c r="K7">
        <v>0.75870000000000004</v>
      </c>
      <c r="L7">
        <v>-0.2437</v>
      </c>
      <c r="M7">
        <v>0.1648</v>
      </c>
    </row>
    <row r="8" spans="1:21">
      <c r="A8" s="77" t="s">
        <v>162</v>
      </c>
      <c r="B8">
        <v>-0.22600000000000001</v>
      </c>
      <c r="C8">
        <v>0.1986</v>
      </c>
      <c r="D8">
        <v>0.1158</v>
      </c>
      <c r="E8">
        <v>0.51449999999999996</v>
      </c>
      <c r="F8">
        <v>-0.28770000000000001</v>
      </c>
      <c r="G8">
        <v>9.8900000000000002E-2</v>
      </c>
      <c r="H8">
        <v>3.15E-2</v>
      </c>
      <c r="I8">
        <v>0.85980000000000001</v>
      </c>
      <c r="J8">
        <v>-7.6100000000000001E-2</v>
      </c>
      <c r="K8">
        <v>0.66890000000000005</v>
      </c>
      <c r="L8">
        <v>0.15509999999999999</v>
      </c>
      <c r="M8">
        <v>0.38109999999999999</v>
      </c>
    </row>
    <row r="9" spans="1:21">
      <c r="A9" s="77" t="s">
        <v>12</v>
      </c>
      <c r="B9">
        <v>0.1004</v>
      </c>
      <c r="C9">
        <v>0.57210000000000005</v>
      </c>
      <c r="D9">
        <v>0.29089999999999999</v>
      </c>
      <c r="E9">
        <v>9.5100000000000004E-2</v>
      </c>
      <c r="F9">
        <v>5.9499999999999997E-2</v>
      </c>
      <c r="G9">
        <v>0.73819999999999997</v>
      </c>
      <c r="H9">
        <v>0.2253</v>
      </c>
      <c r="I9">
        <v>0.20019999999999999</v>
      </c>
      <c r="J9">
        <v>0.19919999999999999</v>
      </c>
      <c r="K9">
        <v>0.2586</v>
      </c>
      <c r="L9">
        <v>0.26929999999999998</v>
      </c>
      <c r="M9">
        <v>0.1236</v>
      </c>
    </row>
    <row r="10" spans="1:21">
      <c r="A10" s="77" t="s">
        <v>13</v>
      </c>
      <c r="B10">
        <v>8.8000000000000005E-3</v>
      </c>
      <c r="C10">
        <v>0.96050000000000002</v>
      </c>
      <c r="D10">
        <v>0.2702</v>
      </c>
      <c r="E10">
        <v>0.1222</v>
      </c>
      <c r="F10">
        <v>-3.9800000000000002E-2</v>
      </c>
      <c r="G10">
        <v>0.82310000000000005</v>
      </c>
      <c r="H10">
        <v>0.1988</v>
      </c>
      <c r="I10">
        <v>0.25969999999999999</v>
      </c>
      <c r="J10">
        <v>0.12470000000000001</v>
      </c>
      <c r="K10">
        <v>0.48220000000000002</v>
      </c>
      <c r="L10">
        <v>0.28620000000000001</v>
      </c>
      <c r="M10">
        <v>0.1009</v>
      </c>
    </row>
    <row r="11" spans="1:21">
      <c r="A11" s="77" t="s">
        <v>163</v>
      </c>
      <c r="B11">
        <v>-9.3899999999999997E-2</v>
      </c>
      <c r="C11">
        <v>0.59740000000000004</v>
      </c>
      <c r="D11">
        <v>0.2823</v>
      </c>
      <c r="E11">
        <v>0.10580000000000001</v>
      </c>
      <c r="F11">
        <v>-0.15029999999999999</v>
      </c>
      <c r="G11">
        <v>0.3962</v>
      </c>
      <c r="H11">
        <v>0.23769999999999999</v>
      </c>
      <c r="I11">
        <v>0.1759</v>
      </c>
      <c r="J11">
        <v>7.6499999999999999E-2</v>
      </c>
      <c r="K11">
        <v>0.66700000000000004</v>
      </c>
      <c r="L11">
        <v>0.40720000000000001</v>
      </c>
      <c r="M11">
        <v>1.6899999999999998E-2</v>
      </c>
    </row>
    <row r="12" spans="1:21">
      <c r="A12" s="77" t="s">
        <v>14</v>
      </c>
      <c r="B12">
        <v>0.20200000000000001</v>
      </c>
      <c r="C12">
        <v>0.25190000000000001</v>
      </c>
      <c r="D12">
        <v>-0.1595</v>
      </c>
      <c r="E12">
        <v>0.3674</v>
      </c>
      <c r="F12">
        <v>0.26369999999999999</v>
      </c>
      <c r="G12">
        <v>0.1318</v>
      </c>
      <c r="H12">
        <v>-7.7499999999999999E-2</v>
      </c>
      <c r="I12">
        <v>0.66320000000000001</v>
      </c>
      <c r="J12">
        <v>4.8599999999999997E-2</v>
      </c>
      <c r="K12">
        <v>0.78469999999999995</v>
      </c>
      <c r="L12">
        <v>-0.20269999999999999</v>
      </c>
      <c r="M12">
        <v>0.25040000000000001</v>
      </c>
    </row>
    <row r="13" spans="1:21">
      <c r="A13" s="77" t="s">
        <v>164</v>
      </c>
      <c r="B13">
        <v>-6.0900000000000003E-2</v>
      </c>
      <c r="C13">
        <v>0.73229999999999995</v>
      </c>
      <c r="D13">
        <v>0.33210000000000001</v>
      </c>
      <c r="E13">
        <v>5.5E-2</v>
      </c>
      <c r="F13">
        <v>-0.13059999999999999</v>
      </c>
      <c r="G13">
        <v>0.46160000000000001</v>
      </c>
      <c r="H13">
        <v>0.2397</v>
      </c>
      <c r="I13">
        <v>0.17219999999999999</v>
      </c>
      <c r="J13">
        <v>9.9299999999999999E-2</v>
      </c>
      <c r="K13">
        <v>0.57630000000000003</v>
      </c>
      <c r="L13">
        <v>0.41789999999999999</v>
      </c>
      <c r="M13">
        <v>1.3899999999999999E-2</v>
      </c>
    </row>
    <row r="14" spans="1:21">
      <c r="A14" s="77" t="s">
        <v>165</v>
      </c>
      <c r="B14">
        <v>-8.6900000000000005E-2</v>
      </c>
      <c r="C14">
        <v>0.625</v>
      </c>
      <c r="D14">
        <v>0.2366</v>
      </c>
      <c r="E14">
        <v>0.1779</v>
      </c>
      <c r="F14">
        <v>-0.11849999999999999</v>
      </c>
      <c r="G14">
        <v>0.50439999999999996</v>
      </c>
      <c r="H14">
        <v>0.26790000000000003</v>
      </c>
      <c r="I14">
        <v>0.12559999999999999</v>
      </c>
      <c r="J14">
        <v>8.0100000000000005E-2</v>
      </c>
      <c r="K14">
        <v>0.65249999999999997</v>
      </c>
      <c r="L14">
        <v>0.40639999999999998</v>
      </c>
      <c r="M14">
        <v>1.7100000000000001E-2</v>
      </c>
    </row>
    <row r="15" spans="1:21">
      <c r="A15" s="77" t="s">
        <v>15</v>
      </c>
      <c r="B15">
        <v>-0.1193</v>
      </c>
      <c r="C15">
        <v>0.50160000000000005</v>
      </c>
      <c r="D15">
        <v>9.2999999999999999E-2</v>
      </c>
      <c r="E15">
        <v>0.60089999999999999</v>
      </c>
      <c r="F15">
        <v>-0.18529999999999999</v>
      </c>
      <c r="G15">
        <v>0.29409999999999997</v>
      </c>
      <c r="H15">
        <v>-6.0699999999999997E-2</v>
      </c>
      <c r="I15">
        <v>0.7329</v>
      </c>
      <c r="J15">
        <v>-1.7000000000000001E-2</v>
      </c>
      <c r="K15">
        <v>0.92379999999999995</v>
      </c>
      <c r="L15">
        <v>1.46E-2</v>
      </c>
      <c r="M15">
        <v>0.93479999999999996</v>
      </c>
    </row>
    <row r="16" spans="1:21">
      <c r="A16" s="77" t="s">
        <v>16</v>
      </c>
      <c r="B16">
        <v>3.8300000000000001E-2</v>
      </c>
      <c r="C16">
        <v>0.82989999999999997</v>
      </c>
      <c r="D16">
        <v>-0.16980000000000001</v>
      </c>
      <c r="E16">
        <v>0.33710000000000001</v>
      </c>
      <c r="F16">
        <v>0.1331</v>
      </c>
      <c r="G16">
        <v>0.45300000000000001</v>
      </c>
      <c r="H16">
        <v>0.10829999999999999</v>
      </c>
      <c r="I16">
        <v>0.54210000000000003</v>
      </c>
      <c r="J16">
        <v>4.5100000000000001E-2</v>
      </c>
      <c r="K16">
        <v>0.80010000000000003</v>
      </c>
      <c r="L16">
        <v>-2E-3</v>
      </c>
      <c r="M16">
        <v>0.99099999999999999</v>
      </c>
    </row>
    <row r="17" spans="1:13">
      <c r="A17" s="77" t="s">
        <v>17</v>
      </c>
      <c r="B17">
        <v>5.3100000000000001E-2</v>
      </c>
      <c r="C17">
        <v>0.76529999999999998</v>
      </c>
      <c r="D17">
        <v>-0.12690000000000001</v>
      </c>
      <c r="E17">
        <v>0.47449999999999998</v>
      </c>
      <c r="F17">
        <v>5.5899999999999998E-2</v>
      </c>
      <c r="G17">
        <v>0.75339999999999996</v>
      </c>
      <c r="H17">
        <v>-0.2787</v>
      </c>
      <c r="I17">
        <v>0.1104</v>
      </c>
      <c r="J17">
        <v>-0.23319999999999999</v>
      </c>
      <c r="K17">
        <v>0.1845</v>
      </c>
      <c r="L17">
        <v>-0.33879999999999999</v>
      </c>
      <c r="M17">
        <v>0.05</v>
      </c>
    </row>
    <row r="18" spans="1:13">
      <c r="A18" s="77" t="s">
        <v>18</v>
      </c>
      <c r="B18">
        <v>-0.1986</v>
      </c>
      <c r="C18">
        <v>0.2601</v>
      </c>
      <c r="D18">
        <v>8.3299999999999999E-2</v>
      </c>
      <c r="E18">
        <v>0.63970000000000005</v>
      </c>
      <c r="F18">
        <v>-0.19370000000000001</v>
      </c>
      <c r="G18">
        <v>0.27239999999999998</v>
      </c>
      <c r="H18">
        <v>0.24010000000000001</v>
      </c>
      <c r="I18">
        <v>0.17130000000000001</v>
      </c>
      <c r="J18">
        <v>-2.1399999999999999E-2</v>
      </c>
      <c r="K18">
        <v>0.90449999999999997</v>
      </c>
      <c r="L18">
        <v>0.35289999999999999</v>
      </c>
      <c r="M18">
        <v>4.0599999999999997E-2</v>
      </c>
    </row>
    <row r="19" spans="1:13">
      <c r="A19" s="77" t="s">
        <v>166</v>
      </c>
      <c r="B19">
        <v>-0.2056</v>
      </c>
      <c r="C19">
        <v>0.24340000000000001</v>
      </c>
      <c r="D19">
        <v>8.4000000000000005E-2</v>
      </c>
      <c r="E19">
        <v>0.63660000000000005</v>
      </c>
      <c r="F19">
        <v>-0.20250000000000001</v>
      </c>
      <c r="G19">
        <v>0.25069999999999998</v>
      </c>
      <c r="H19">
        <v>0.23499999999999999</v>
      </c>
      <c r="I19">
        <v>0.18090000000000001</v>
      </c>
      <c r="J19">
        <v>-2.8400000000000002E-2</v>
      </c>
      <c r="K19">
        <v>0.87350000000000005</v>
      </c>
      <c r="L19">
        <v>0.34810000000000002</v>
      </c>
      <c r="M19">
        <v>4.36E-2</v>
      </c>
    </row>
    <row r="20" spans="1:13">
      <c r="A20" s="77" t="s">
        <v>167</v>
      </c>
      <c r="B20">
        <v>-0.17860000000000001</v>
      </c>
      <c r="C20">
        <v>0.31209999999999999</v>
      </c>
      <c r="D20">
        <v>0.23769999999999999</v>
      </c>
      <c r="E20">
        <v>0.17580000000000001</v>
      </c>
      <c r="F20">
        <v>-0.28799999999999998</v>
      </c>
      <c r="G20">
        <v>9.8599999999999993E-2</v>
      </c>
      <c r="H20">
        <v>-1.6E-2</v>
      </c>
      <c r="I20">
        <v>0.92859999999999998</v>
      </c>
      <c r="J20">
        <v>-8.3199999999999996E-2</v>
      </c>
      <c r="K20">
        <v>0.63990000000000002</v>
      </c>
      <c r="L20">
        <v>0.1585</v>
      </c>
      <c r="M20">
        <v>0.37059999999999998</v>
      </c>
    </row>
    <row r="21" spans="1:13">
      <c r="A21" s="77" t="s">
        <v>168</v>
      </c>
      <c r="B21">
        <v>-5.2200000000000003E-2</v>
      </c>
      <c r="C21">
        <v>0.76929999999999998</v>
      </c>
      <c r="D21">
        <v>0.34420000000000001</v>
      </c>
      <c r="E21">
        <v>4.6199999999999998E-2</v>
      </c>
      <c r="F21">
        <v>-0.12690000000000001</v>
      </c>
      <c r="G21">
        <v>0.47449999999999998</v>
      </c>
      <c r="H21">
        <v>0.2329</v>
      </c>
      <c r="I21">
        <v>0.18509999999999999</v>
      </c>
      <c r="J21">
        <v>0.1012</v>
      </c>
      <c r="K21">
        <v>0.56910000000000005</v>
      </c>
      <c r="L21">
        <v>0.41289999999999999</v>
      </c>
      <c r="M21">
        <v>1.52E-2</v>
      </c>
    </row>
    <row r="22" spans="1:13">
      <c r="A22" s="77" t="s">
        <v>169</v>
      </c>
      <c r="B22">
        <v>-9.0499999999999997E-2</v>
      </c>
      <c r="C22">
        <v>0.61080000000000001</v>
      </c>
      <c r="D22">
        <v>0.28439999999999999</v>
      </c>
      <c r="E22">
        <v>0.10299999999999999</v>
      </c>
      <c r="F22">
        <v>-0.1419</v>
      </c>
      <c r="G22">
        <v>0.42330000000000001</v>
      </c>
      <c r="H22">
        <v>0.26179999999999998</v>
      </c>
      <c r="I22">
        <v>0.13469999999999999</v>
      </c>
      <c r="J22">
        <v>9.0200000000000002E-2</v>
      </c>
      <c r="K22">
        <v>0.61199999999999999</v>
      </c>
      <c r="L22">
        <v>0.43409999999999999</v>
      </c>
      <c r="M22">
        <v>1.03E-2</v>
      </c>
    </row>
    <row r="23" spans="1:13">
      <c r="A23" s="77" t="s">
        <v>170</v>
      </c>
      <c r="B23">
        <v>-4.5600000000000002E-2</v>
      </c>
      <c r="C23">
        <v>0.79810000000000003</v>
      </c>
      <c r="D23">
        <v>0.35720000000000002</v>
      </c>
      <c r="E23">
        <v>3.8100000000000002E-2</v>
      </c>
      <c r="F23">
        <v>-0.12859999999999999</v>
      </c>
      <c r="G23">
        <v>0.46860000000000002</v>
      </c>
      <c r="H23">
        <v>0.2104</v>
      </c>
      <c r="I23">
        <v>0.23230000000000001</v>
      </c>
      <c r="J23">
        <v>9.0800000000000006E-2</v>
      </c>
      <c r="K23">
        <v>0.60960000000000003</v>
      </c>
      <c r="L23">
        <v>0.40029999999999999</v>
      </c>
      <c r="M23">
        <v>1.9E-2</v>
      </c>
    </row>
    <row r="24" spans="1:13">
      <c r="A24" s="77" t="s">
        <v>171</v>
      </c>
      <c r="B24">
        <v>-7.9799999999999996E-2</v>
      </c>
      <c r="C24">
        <v>0.65369999999999995</v>
      </c>
      <c r="D24">
        <v>0.22869999999999999</v>
      </c>
      <c r="E24">
        <v>0.19320000000000001</v>
      </c>
      <c r="F24">
        <v>-0.1173</v>
      </c>
      <c r="G24">
        <v>0.50890000000000002</v>
      </c>
      <c r="H24">
        <v>0.22170000000000001</v>
      </c>
      <c r="I24">
        <v>0.20760000000000001</v>
      </c>
      <c r="J24">
        <v>5.6599999999999998E-2</v>
      </c>
      <c r="K24">
        <v>0.75070000000000003</v>
      </c>
      <c r="L24">
        <v>0.34289999999999998</v>
      </c>
      <c r="M24">
        <v>4.7100000000000003E-2</v>
      </c>
    </row>
    <row r="25" spans="1:13">
      <c r="A25" s="77" t="s">
        <v>19</v>
      </c>
      <c r="B25">
        <v>-0.1948</v>
      </c>
      <c r="C25">
        <v>0.2697</v>
      </c>
      <c r="D25">
        <v>-0.25840000000000002</v>
      </c>
      <c r="E25">
        <v>0.14000000000000001</v>
      </c>
      <c r="F25">
        <v>-0.1164</v>
      </c>
      <c r="G25">
        <v>0.51229999999999998</v>
      </c>
      <c r="H25">
        <v>2.0000000000000001E-4</v>
      </c>
      <c r="I25">
        <v>0.99929999999999997</v>
      </c>
      <c r="J25">
        <v>-0.2084</v>
      </c>
      <c r="K25">
        <v>0.2369</v>
      </c>
      <c r="L25">
        <v>3.7999999999999999E-2</v>
      </c>
      <c r="M25">
        <v>0.83120000000000005</v>
      </c>
    </row>
    <row r="26" spans="1:13">
      <c r="A26" s="77" t="s">
        <v>172</v>
      </c>
      <c r="B26">
        <v>-0.108</v>
      </c>
      <c r="C26">
        <v>0.54320000000000002</v>
      </c>
      <c r="D26">
        <v>-6.8099999999999994E-2</v>
      </c>
      <c r="E26">
        <v>0.70199999999999996</v>
      </c>
      <c r="F26">
        <v>-7.6100000000000001E-2</v>
      </c>
      <c r="G26">
        <v>0.66890000000000005</v>
      </c>
      <c r="H26">
        <v>0.1009</v>
      </c>
      <c r="I26">
        <v>0.57030000000000003</v>
      </c>
      <c r="J26">
        <v>3.1800000000000002E-2</v>
      </c>
      <c r="K26">
        <v>0.85850000000000004</v>
      </c>
      <c r="L26">
        <v>5.5E-2</v>
      </c>
      <c r="M26">
        <v>0.75739999999999996</v>
      </c>
    </row>
    <row r="27" spans="1:13">
      <c r="A27" s="77" t="s">
        <v>20</v>
      </c>
      <c r="B27">
        <v>-5.33E-2</v>
      </c>
      <c r="C27">
        <v>0.76470000000000005</v>
      </c>
      <c r="D27">
        <v>0.28910000000000002</v>
      </c>
      <c r="E27">
        <v>9.7299999999999998E-2</v>
      </c>
      <c r="F27">
        <v>-0.10780000000000001</v>
      </c>
      <c r="G27">
        <v>0.54379999999999995</v>
      </c>
      <c r="H27">
        <v>0.22900000000000001</v>
      </c>
      <c r="I27">
        <v>0.19270000000000001</v>
      </c>
      <c r="J27">
        <v>8.6499999999999994E-2</v>
      </c>
      <c r="K27">
        <v>0.62690000000000001</v>
      </c>
      <c r="L27">
        <v>0.35170000000000001</v>
      </c>
      <c r="M27">
        <v>4.1399999999999999E-2</v>
      </c>
    </row>
    <row r="28" spans="1:13">
      <c r="A28" s="77" t="s">
        <v>21</v>
      </c>
      <c r="B28">
        <v>-0.18390000000000001</v>
      </c>
      <c r="C28">
        <v>0.29780000000000001</v>
      </c>
      <c r="D28">
        <v>0.17799999999999999</v>
      </c>
      <c r="E28">
        <v>0.314</v>
      </c>
      <c r="F28">
        <v>-0.2555</v>
      </c>
      <c r="G28">
        <v>0.1447</v>
      </c>
      <c r="H28">
        <v>5.5300000000000002E-2</v>
      </c>
      <c r="I28">
        <v>0.75600000000000001</v>
      </c>
      <c r="J28">
        <v>-6.4600000000000005E-2</v>
      </c>
      <c r="K28">
        <v>0.71660000000000001</v>
      </c>
      <c r="L28">
        <v>0.2044</v>
      </c>
      <c r="M28">
        <v>0.24629999999999999</v>
      </c>
    </row>
    <row r="29" spans="1:13">
      <c r="A29" s="77" t="s">
        <v>173</v>
      </c>
      <c r="B29">
        <v>4.5999999999999999E-3</v>
      </c>
      <c r="C29">
        <v>0.97919999999999996</v>
      </c>
      <c r="D29">
        <v>0.28949999999999998</v>
      </c>
      <c r="E29">
        <v>9.6699999999999994E-2</v>
      </c>
      <c r="F29">
        <v>-2.7900000000000001E-2</v>
      </c>
      <c r="G29">
        <v>0.87560000000000004</v>
      </c>
      <c r="H29">
        <v>0.29339999999999999</v>
      </c>
      <c r="I29">
        <v>9.2100000000000001E-2</v>
      </c>
      <c r="J29">
        <v>0.1512</v>
      </c>
      <c r="K29">
        <v>0.39329999999999998</v>
      </c>
      <c r="L29">
        <v>0.38490000000000002</v>
      </c>
      <c r="M29">
        <v>2.46E-2</v>
      </c>
    </row>
    <row r="30" spans="1:13">
      <c r="A30" s="77" t="s">
        <v>174</v>
      </c>
      <c r="B30">
        <v>0.11360000000000001</v>
      </c>
      <c r="C30">
        <v>0.52249999999999996</v>
      </c>
      <c r="D30">
        <v>0.16250000000000001</v>
      </c>
      <c r="E30">
        <v>0.35849999999999999</v>
      </c>
      <c r="F30">
        <v>4.82E-2</v>
      </c>
      <c r="G30">
        <v>0.78669999999999995</v>
      </c>
      <c r="H30">
        <v>-8.1000000000000003E-2</v>
      </c>
      <c r="I30">
        <v>0.64870000000000005</v>
      </c>
      <c r="J30">
        <v>6.2399999999999997E-2</v>
      </c>
      <c r="K30">
        <v>0.72570000000000001</v>
      </c>
      <c r="L30">
        <v>-7.9200000000000007E-2</v>
      </c>
      <c r="M30">
        <v>0.65629999999999999</v>
      </c>
    </row>
    <row r="31" spans="1:13">
      <c r="A31" s="77" t="s">
        <v>175</v>
      </c>
      <c r="B31">
        <v>0.31730000000000003</v>
      </c>
      <c r="C31">
        <v>6.7500000000000004E-2</v>
      </c>
      <c r="D31">
        <v>0.27889999999999998</v>
      </c>
      <c r="E31">
        <v>0.11020000000000001</v>
      </c>
      <c r="F31">
        <v>0.25159999999999999</v>
      </c>
      <c r="G31">
        <v>0.1512</v>
      </c>
      <c r="H31">
        <v>-2.7900000000000001E-2</v>
      </c>
      <c r="I31">
        <v>0.87560000000000004</v>
      </c>
      <c r="J31">
        <v>0.1605</v>
      </c>
      <c r="K31">
        <v>0.36449999999999999</v>
      </c>
      <c r="L31">
        <v>-3.3500000000000002E-2</v>
      </c>
      <c r="M31">
        <v>0.85099999999999998</v>
      </c>
    </row>
    <row r="32" spans="1:13">
      <c r="A32" s="77" t="s">
        <v>22</v>
      </c>
      <c r="B32">
        <v>2.6800000000000001E-2</v>
      </c>
      <c r="C32">
        <v>0.88039999999999996</v>
      </c>
      <c r="D32">
        <v>3.6499999999999998E-2</v>
      </c>
      <c r="E32">
        <v>0.83750000000000002</v>
      </c>
      <c r="F32">
        <v>2.53E-2</v>
      </c>
      <c r="G32">
        <v>0.88729999999999998</v>
      </c>
      <c r="H32">
        <v>-5.0000000000000001E-4</v>
      </c>
      <c r="I32">
        <v>0.99790000000000001</v>
      </c>
      <c r="J32">
        <v>-3.7999999999999999E-2</v>
      </c>
      <c r="K32">
        <v>0.83120000000000005</v>
      </c>
      <c r="L32">
        <v>1.1000000000000001E-3</v>
      </c>
      <c r="M32">
        <v>0.99509999999999998</v>
      </c>
    </row>
    <row r="33" spans="1:13">
      <c r="A33" s="77" t="s">
        <v>176</v>
      </c>
      <c r="B33">
        <v>9.5899999999999999E-2</v>
      </c>
      <c r="C33">
        <v>0.58950000000000002</v>
      </c>
      <c r="D33">
        <v>0.25259999999999999</v>
      </c>
      <c r="E33">
        <v>0.14960000000000001</v>
      </c>
      <c r="F33">
        <v>6.6500000000000004E-2</v>
      </c>
      <c r="G33">
        <v>0.70879999999999999</v>
      </c>
      <c r="H33">
        <v>0.17150000000000001</v>
      </c>
      <c r="I33">
        <v>0.33210000000000001</v>
      </c>
      <c r="J33">
        <v>6.5199999999999994E-2</v>
      </c>
      <c r="K33">
        <v>0.71399999999999997</v>
      </c>
      <c r="L33">
        <v>0.25359999999999999</v>
      </c>
      <c r="M33">
        <v>0.14779999999999999</v>
      </c>
    </row>
    <row r="34" spans="1:13">
      <c r="A34" s="77" t="s">
        <v>23</v>
      </c>
      <c r="B34">
        <v>-0.13519999999999999</v>
      </c>
      <c r="C34">
        <v>0.44590000000000002</v>
      </c>
      <c r="D34">
        <v>-0.19850000000000001</v>
      </c>
      <c r="E34">
        <v>0.26050000000000001</v>
      </c>
      <c r="F34">
        <v>-7.17E-2</v>
      </c>
      <c r="G34">
        <v>0.68710000000000004</v>
      </c>
      <c r="H34">
        <v>9.1000000000000004E-3</v>
      </c>
      <c r="I34">
        <v>0.95940000000000003</v>
      </c>
      <c r="J34">
        <v>-0.15390000000000001</v>
      </c>
      <c r="K34">
        <v>0.38469999999999999</v>
      </c>
      <c r="L34">
        <v>1.06E-2</v>
      </c>
      <c r="M34">
        <v>0.95250000000000001</v>
      </c>
    </row>
    <row r="35" spans="1:13">
      <c r="A35" s="77" t="s">
        <v>177</v>
      </c>
      <c r="B35">
        <v>-5.96E-2</v>
      </c>
      <c r="C35">
        <v>0.73750000000000004</v>
      </c>
      <c r="D35">
        <v>0.30730000000000002</v>
      </c>
      <c r="E35">
        <v>7.6999999999999999E-2</v>
      </c>
      <c r="F35">
        <v>-0.12690000000000001</v>
      </c>
      <c r="G35">
        <v>0.47449999999999998</v>
      </c>
      <c r="H35">
        <v>0.2019</v>
      </c>
      <c r="I35">
        <v>0.25219999999999998</v>
      </c>
      <c r="J35">
        <v>6.6500000000000004E-2</v>
      </c>
      <c r="K35">
        <v>0.70879999999999999</v>
      </c>
      <c r="L35">
        <v>0.37759999999999999</v>
      </c>
      <c r="M35">
        <v>2.7699999999999999E-2</v>
      </c>
    </row>
    <row r="36" spans="1:13">
      <c r="A36" s="77" t="s">
        <v>361</v>
      </c>
      <c r="B36">
        <v>0.15709999999999999</v>
      </c>
      <c r="C36">
        <v>0.37490000000000001</v>
      </c>
      <c r="D36">
        <v>0.23169999999999999</v>
      </c>
      <c r="E36">
        <v>0.18740000000000001</v>
      </c>
      <c r="F36">
        <v>6.3200000000000006E-2</v>
      </c>
      <c r="G36">
        <v>0.72250000000000003</v>
      </c>
      <c r="H36">
        <v>-9.8799999999999999E-2</v>
      </c>
      <c r="I36">
        <v>0.57809999999999995</v>
      </c>
      <c r="J36">
        <v>0.1196</v>
      </c>
      <c r="K36">
        <v>0.50049999999999994</v>
      </c>
      <c r="L36">
        <v>-0.1119</v>
      </c>
      <c r="M36">
        <v>0.52880000000000005</v>
      </c>
    </row>
    <row r="37" spans="1:13">
      <c r="A37" s="77" t="s">
        <v>179</v>
      </c>
      <c r="B37">
        <v>-3.9E-2</v>
      </c>
      <c r="C37">
        <v>0.82650000000000001</v>
      </c>
      <c r="D37">
        <v>0.2843</v>
      </c>
      <c r="E37">
        <v>0.1032</v>
      </c>
      <c r="F37">
        <v>-0.10630000000000001</v>
      </c>
      <c r="G37">
        <v>0.54969999999999997</v>
      </c>
      <c r="H37">
        <v>0.1701</v>
      </c>
      <c r="I37">
        <v>0.33610000000000001</v>
      </c>
      <c r="J37">
        <v>7.0000000000000007E-2</v>
      </c>
      <c r="K37">
        <v>0.69389999999999996</v>
      </c>
      <c r="L37">
        <v>0.2838</v>
      </c>
      <c r="M37">
        <v>0.1038</v>
      </c>
    </row>
    <row r="38" spans="1:13">
      <c r="A38" s="77" t="s">
        <v>180</v>
      </c>
      <c r="B38">
        <v>-8.3999999999999995E-3</v>
      </c>
      <c r="C38">
        <v>0.96250000000000002</v>
      </c>
      <c r="D38">
        <v>0.27960000000000002</v>
      </c>
      <c r="E38">
        <v>0.10920000000000001</v>
      </c>
      <c r="F38">
        <v>-3.9699999999999999E-2</v>
      </c>
      <c r="G38">
        <v>0.82379999999999998</v>
      </c>
      <c r="H38">
        <v>0.30270000000000002</v>
      </c>
      <c r="I38">
        <v>8.1799999999999998E-2</v>
      </c>
      <c r="J38">
        <v>0.13139999999999999</v>
      </c>
      <c r="K38">
        <v>0.45889999999999997</v>
      </c>
      <c r="L38">
        <v>0.40689999999999998</v>
      </c>
      <c r="M38">
        <v>1.6899999999999998E-2</v>
      </c>
    </row>
    <row r="39" spans="1:13">
      <c r="A39" s="77" t="s">
        <v>25</v>
      </c>
      <c r="B39">
        <v>-0.14610000000000001</v>
      </c>
      <c r="C39">
        <v>0.40970000000000001</v>
      </c>
      <c r="D39">
        <v>0.18940000000000001</v>
      </c>
      <c r="E39">
        <v>0.2833</v>
      </c>
      <c r="F39">
        <v>-0.18479999999999999</v>
      </c>
      <c r="G39">
        <v>0.29530000000000001</v>
      </c>
      <c r="H39">
        <v>0.18110000000000001</v>
      </c>
      <c r="I39">
        <v>0.30530000000000002</v>
      </c>
      <c r="J39">
        <v>-4.0399999999999998E-2</v>
      </c>
      <c r="K39">
        <v>0.82040000000000002</v>
      </c>
      <c r="L39">
        <v>0.33300000000000002</v>
      </c>
      <c r="M39">
        <v>5.4300000000000001E-2</v>
      </c>
    </row>
    <row r="40" spans="1:13">
      <c r="A40" s="77" t="s">
        <v>26</v>
      </c>
      <c r="B40">
        <v>-4.0000000000000001E-3</v>
      </c>
      <c r="C40">
        <v>0.98199999999999998</v>
      </c>
      <c r="D40">
        <v>3.9600000000000003E-2</v>
      </c>
      <c r="E40">
        <v>0.82399999999999995</v>
      </c>
      <c r="F40">
        <v>-3.5000000000000003E-2</v>
      </c>
      <c r="G40">
        <v>0.84409999999999996</v>
      </c>
      <c r="H40">
        <v>-6.0400000000000002E-2</v>
      </c>
      <c r="I40">
        <v>0.73429999999999995</v>
      </c>
      <c r="J40">
        <v>9.5999999999999992E-3</v>
      </c>
      <c r="K40">
        <v>0.95699999999999996</v>
      </c>
      <c r="L40">
        <v>0</v>
      </c>
      <c r="M40">
        <v>1</v>
      </c>
    </row>
    <row r="41" spans="1:13">
      <c r="A41" s="77" t="s">
        <v>27</v>
      </c>
      <c r="B41">
        <v>8.6099999999999996E-2</v>
      </c>
      <c r="C41">
        <v>0.62809999999999999</v>
      </c>
      <c r="D41">
        <v>-1.9300000000000001E-2</v>
      </c>
      <c r="E41">
        <v>0.91349999999999998</v>
      </c>
      <c r="F41">
        <v>9.5699999999999993E-2</v>
      </c>
      <c r="G41">
        <v>0.59009999999999996</v>
      </c>
      <c r="H41">
        <v>-0.1177</v>
      </c>
      <c r="I41">
        <v>0.50719999999999998</v>
      </c>
      <c r="J41">
        <v>-0.12180000000000001</v>
      </c>
      <c r="K41">
        <v>0.49270000000000003</v>
      </c>
      <c r="L41">
        <v>-0.15060000000000001</v>
      </c>
      <c r="M41">
        <v>0.39529999999999998</v>
      </c>
    </row>
    <row r="42" spans="1:13">
      <c r="A42" s="77" t="s">
        <v>28</v>
      </c>
      <c r="B42">
        <v>1.5800000000000002E-2</v>
      </c>
      <c r="C42">
        <v>0.92930000000000001</v>
      </c>
      <c r="D42">
        <v>-0.20979999999999999</v>
      </c>
      <c r="E42">
        <v>0.2336</v>
      </c>
      <c r="F42">
        <v>9.3899999999999997E-2</v>
      </c>
      <c r="G42">
        <v>0.59740000000000004</v>
      </c>
      <c r="H42">
        <v>-7.4099999999999999E-2</v>
      </c>
      <c r="I42">
        <v>0.67720000000000002</v>
      </c>
      <c r="J42">
        <v>-0.18190000000000001</v>
      </c>
      <c r="K42">
        <v>0.30320000000000003</v>
      </c>
      <c r="L42">
        <v>-0.14899999999999999</v>
      </c>
      <c r="M42">
        <v>0.4002</v>
      </c>
    </row>
    <row r="43" spans="1:13">
      <c r="A43" s="77" t="s">
        <v>29</v>
      </c>
      <c r="B43">
        <v>-5.1299999999999998E-2</v>
      </c>
      <c r="C43">
        <v>0.77329999999999999</v>
      </c>
      <c r="D43">
        <v>-0.29759999999999998</v>
      </c>
      <c r="E43">
        <v>8.7400000000000005E-2</v>
      </c>
      <c r="F43">
        <v>2.4899999999999999E-2</v>
      </c>
      <c r="G43">
        <v>0.88859999999999995</v>
      </c>
      <c r="H43">
        <v>-0.12470000000000001</v>
      </c>
      <c r="I43">
        <v>0.48220000000000002</v>
      </c>
      <c r="J43">
        <v>-0.1638</v>
      </c>
      <c r="K43">
        <v>0.35470000000000002</v>
      </c>
      <c r="L43">
        <v>-0.18079999999999999</v>
      </c>
      <c r="M43">
        <v>0.30620000000000003</v>
      </c>
    </row>
    <row r="44" spans="1:13">
      <c r="A44" s="77" t="s">
        <v>30</v>
      </c>
      <c r="B44">
        <v>0.18079999999999999</v>
      </c>
      <c r="C44">
        <v>0.30620000000000003</v>
      </c>
      <c r="D44">
        <v>6.2700000000000006E-2</v>
      </c>
      <c r="E44">
        <v>0.72470000000000001</v>
      </c>
      <c r="F44">
        <v>0.1951</v>
      </c>
      <c r="G44">
        <v>0.26889999999999997</v>
      </c>
      <c r="H44">
        <v>7.3599999999999999E-2</v>
      </c>
      <c r="I44">
        <v>0.67910000000000004</v>
      </c>
      <c r="J44">
        <v>0.1263</v>
      </c>
      <c r="K44">
        <v>0.47670000000000001</v>
      </c>
      <c r="L44">
        <v>5.1000000000000004E-3</v>
      </c>
      <c r="M44">
        <v>0.97709999999999997</v>
      </c>
    </row>
    <row r="45" spans="1:13">
      <c r="A45" s="77" t="s">
        <v>181</v>
      </c>
      <c r="B45">
        <v>-0.20169999999999999</v>
      </c>
      <c r="C45">
        <v>0.25259999999999999</v>
      </c>
      <c r="D45">
        <v>2.23E-2</v>
      </c>
      <c r="E45">
        <v>0.90039999999999998</v>
      </c>
      <c r="F45">
        <v>-0.16889999999999999</v>
      </c>
      <c r="G45">
        <v>0.3397</v>
      </c>
      <c r="H45">
        <v>0.26740000000000003</v>
      </c>
      <c r="I45">
        <v>0.1263</v>
      </c>
      <c r="J45">
        <v>-1.0800000000000001E-2</v>
      </c>
      <c r="K45">
        <v>0.95150000000000001</v>
      </c>
      <c r="L45">
        <v>0.35539999999999999</v>
      </c>
      <c r="M45">
        <v>3.9100000000000003E-2</v>
      </c>
    </row>
    <row r="46" spans="1:13">
      <c r="A46" s="77" t="s">
        <v>362</v>
      </c>
      <c r="B46">
        <v>-0.24629999999999999</v>
      </c>
      <c r="C46">
        <v>0.16020000000000001</v>
      </c>
      <c r="D46">
        <v>-0.22420000000000001</v>
      </c>
      <c r="E46">
        <v>0.20230000000000001</v>
      </c>
      <c r="F46">
        <v>-0.27389999999999998</v>
      </c>
      <c r="G46">
        <v>0.11700000000000001</v>
      </c>
      <c r="H46">
        <v>-0.28970000000000001</v>
      </c>
      <c r="I46">
        <v>9.6500000000000002E-2</v>
      </c>
      <c r="J46">
        <v>-0.2157</v>
      </c>
      <c r="K46">
        <v>0.22059999999999999</v>
      </c>
      <c r="L46">
        <v>-0.32879999999999998</v>
      </c>
      <c r="M46">
        <v>5.7599999999999998E-2</v>
      </c>
    </row>
    <row r="47" spans="1:13">
      <c r="A47" s="77" t="s">
        <v>31</v>
      </c>
      <c r="B47">
        <v>2.8199999999999999E-2</v>
      </c>
      <c r="C47">
        <v>0.87419999999999998</v>
      </c>
      <c r="D47">
        <v>0.1125</v>
      </c>
      <c r="E47">
        <v>0.52639999999999998</v>
      </c>
      <c r="F47">
        <v>-3.9699999999999999E-2</v>
      </c>
      <c r="G47">
        <v>0.82379999999999998</v>
      </c>
      <c r="H47">
        <v>-0.11310000000000001</v>
      </c>
      <c r="I47">
        <v>0.5242</v>
      </c>
      <c r="J47">
        <v>1.7999999999999999E-2</v>
      </c>
      <c r="K47">
        <v>0.91959999999999997</v>
      </c>
      <c r="L47">
        <v>-6.6900000000000001E-2</v>
      </c>
      <c r="M47">
        <v>0.70679999999999998</v>
      </c>
    </row>
    <row r="48" spans="1:13">
      <c r="A48" s="77" t="s">
        <v>182</v>
      </c>
      <c r="B48">
        <v>4.4499999999999998E-2</v>
      </c>
      <c r="C48">
        <v>0.80279999999999996</v>
      </c>
      <c r="D48">
        <v>-0.1318</v>
      </c>
      <c r="E48">
        <v>0.45729999999999998</v>
      </c>
      <c r="F48">
        <v>0.1024</v>
      </c>
      <c r="G48">
        <v>0.56440000000000001</v>
      </c>
      <c r="H48">
        <v>1.5299999999999999E-2</v>
      </c>
      <c r="I48">
        <v>0.93140000000000001</v>
      </c>
      <c r="J48">
        <v>2.0000000000000001E-4</v>
      </c>
      <c r="K48">
        <v>0.99929999999999997</v>
      </c>
      <c r="L48">
        <v>2.87E-2</v>
      </c>
      <c r="M48">
        <v>0.87219999999999998</v>
      </c>
    </row>
  </sheetData>
  <mergeCells count="13">
    <mergeCell ref="A1:J1"/>
    <mergeCell ref="J2:K2"/>
    <mergeCell ref="L3:M3"/>
    <mergeCell ref="H2:I2"/>
    <mergeCell ref="B3:C3"/>
    <mergeCell ref="D3:E3"/>
    <mergeCell ref="B2:C2"/>
    <mergeCell ref="F2:G2"/>
    <mergeCell ref="D2:E2"/>
    <mergeCell ref="L2:M2"/>
    <mergeCell ref="F3:G3"/>
    <mergeCell ref="H3:I3"/>
    <mergeCell ref="J3:K3"/>
  </mergeCells>
  <phoneticPr fontId="6"/>
  <conditionalFormatting sqref="C5:C48 E5:E48 G5:G48 I5:I48 K5:K48 M5:M48">
    <cfRule type="cellIs" dxfId="106" priority="1" operator="lessThan">
      <formula>0.051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8"/>
  <sheetViews>
    <sheetView workbookViewId="0">
      <selection activeCell="D10" sqref="D10"/>
    </sheetView>
  </sheetViews>
  <sheetFormatPr defaultColWidth="8.77734375" defaultRowHeight="14.4"/>
  <cols>
    <col min="1" max="1" width="15.109375" style="44" bestFit="1" customWidth="1"/>
    <col min="2" max="2" width="10.5546875" style="44" bestFit="1" customWidth="1"/>
    <col min="3" max="3" width="7" style="44" bestFit="1" customWidth="1"/>
    <col min="4" max="4" width="10.5546875" style="44" bestFit="1" customWidth="1"/>
    <col min="5" max="5" width="7" style="44" bestFit="1" customWidth="1"/>
    <col min="6" max="6" width="10.5546875" style="44" bestFit="1" customWidth="1"/>
    <col min="7" max="7" width="7" style="44" bestFit="1" customWidth="1"/>
    <col min="8" max="8" width="10.5546875" style="44" bestFit="1" customWidth="1"/>
    <col min="9" max="9" width="7" style="44" bestFit="1" customWidth="1"/>
    <col min="10" max="10" width="10.5546875" style="44" bestFit="1" customWidth="1"/>
    <col min="11" max="11" width="7" style="44" bestFit="1" customWidth="1"/>
    <col min="12" max="12" width="10.5546875" style="44" bestFit="1" customWidth="1"/>
    <col min="13" max="13" width="7" style="44" bestFit="1" customWidth="1"/>
    <col min="14" max="16384" width="8.77734375" style="44"/>
  </cols>
  <sheetData>
    <row r="1" spans="1:21" ht="46.8" customHeight="1">
      <c r="A1" s="82" t="s">
        <v>341</v>
      </c>
      <c r="B1" s="82"/>
      <c r="C1" s="82"/>
      <c r="D1" s="82"/>
      <c r="E1" s="82"/>
      <c r="F1" s="82"/>
      <c r="G1" s="82"/>
      <c r="H1" s="82"/>
      <c r="I1" s="82"/>
    </row>
    <row r="2" spans="1:21" s="3" customFormat="1" ht="37.200000000000003" customHeight="1">
      <c r="A2" s="4" t="s">
        <v>1</v>
      </c>
      <c r="B2" s="85" t="s">
        <v>4</v>
      </c>
      <c r="C2" s="90"/>
      <c r="D2" s="90" t="s">
        <v>5</v>
      </c>
      <c r="E2" s="90"/>
      <c r="F2" s="90" t="s">
        <v>6</v>
      </c>
      <c r="G2" s="90"/>
      <c r="H2" s="90" t="s">
        <v>7</v>
      </c>
      <c r="I2" s="90"/>
      <c r="J2" s="90" t="s">
        <v>8</v>
      </c>
      <c r="K2" s="90"/>
      <c r="L2" s="90" t="s">
        <v>9</v>
      </c>
      <c r="M2" s="90"/>
      <c r="N2" s="26"/>
      <c r="O2" s="26"/>
      <c r="P2" s="26"/>
      <c r="Q2" s="26"/>
      <c r="R2" s="26"/>
      <c r="S2" s="26"/>
      <c r="T2" s="26"/>
      <c r="U2" s="26"/>
    </row>
    <row r="3" spans="1:21">
      <c r="A3" s="71"/>
      <c r="B3" s="87" t="s">
        <v>2</v>
      </c>
      <c r="C3" s="89"/>
      <c r="D3" s="89" t="s">
        <v>2</v>
      </c>
      <c r="E3" s="89"/>
      <c r="F3" s="89" t="s">
        <v>2</v>
      </c>
      <c r="G3" s="89"/>
      <c r="H3" s="89" t="s">
        <v>2</v>
      </c>
      <c r="I3" s="89"/>
      <c r="J3" s="89" t="s">
        <v>2</v>
      </c>
      <c r="K3" s="89"/>
      <c r="L3" s="89" t="s">
        <v>2</v>
      </c>
      <c r="M3" s="89"/>
      <c r="N3" s="72"/>
      <c r="O3" s="72"/>
      <c r="P3" s="72"/>
      <c r="Q3" s="72"/>
      <c r="R3" s="72"/>
      <c r="S3" s="72"/>
      <c r="T3" s="72"/>
      <c r="U3" s="72"/>
    </row>
    <row r="4" spans="1:21" ht="15" thickBot="1">
      <c r="A4" s="5" t="s">
        <v>0</v>
      </c>
      <c r="B4" s="73" t="s">
        <v>353</v>
      </c>
      <c r="C4" s="75" t="s">
        <v>3</v>
      </c>
      <c r="D4" s="75" t="s">
        <v>353</v>
      </c>
      <c r="E4" s="75" t="s">
        <v>3</v>
      </c>
      <c r="F4" s="75" t="s">
        <v>353</v>
      </c>
      <c r="G4" s="75" t="s">
        <v>3</v>
      </c>
      <c r="H4" s="75" t="s">
        <v>353</v>
      </c>
      <c r="I4" s="75" t="s">
        <v>3</v>
      </c>
      <c r="J4" s="75" t="s">
        <v>353</v>
      </c>
      <c r="K4" s="75" t="s">
        <v>3</v>
      </c>
      <c r="L4" s="75" t="s">
        <v>353</v>
      </c>
      <c r="M4" s="75" t="s">
        <v>3</v>
      </c>
    </row>
    <row r="5" spans="1:21">
      <c r="A5" s="77" t="s">
        <v>161</v>
      </c>
      <c r="B5">
        <v>0.1825</v>
      </c>
      <c r="C5">
        <v>0.30149999999999999</v>
      </c>
      <c r="D5">
        <v>0.1797</v>
      </c>
      <c r="E5">
        <v>0.30909999999999999</v>
      </c>
      <c r="F5">
        <v>0.22189999999999999</v>
      </c>
      <c r="G5">
        <v>0.20730000000000001</v>
      </c>
      <c r="H5">
        <v>0.40279999999999999</v>
      </c>
      <c r="I5">
        <v>1.8200000000000001E-2</v>
      </c>
      <c r="J5">
        <v>0.38019999999999998</v>
      </c>
      <c r="K5">
        <v>2.6499999999999999E-2</v>
      </c>
      <c r="L5">
        <v>0.41149999999999998</v>
      </c>
      <c r="M5">
        <v>1.5599999999999999E-2</v>
      </c>
    </row>
    <row r="6" spans="1:21">
      <c r="A6" s="77" t="s">
        <v>10</v>
      </c>
      <c r="B6">
        <v>3.1899999999999998E-2</v>
      </c>
      <c r="C6">
        <v>0.85780000000000001</v>
      </c>
      <c r="D6">
        <v>0.14099999999999999</v>
      </c>
      <c r="E6">
        <v>0.4264</v>
      </c>
      <c r="F6">
        <v>-3.04E-2</v>
      </c>
      <c r="G6">
        <v>0.86460000000000004</v>
      </c>
      <c r="H6">
        <v>-2.8799999999999999E-2</v>
      </c>
      <c r="I6">
        <v>0.87150000000000005</v>
      </c>
      <c r="J6">
        <v>7.6200000000000004E-2</v>
      </c>
      <c r="K6">
        <v>0.66830000000000001</v>
      </c>
      <c r="L6">
        <v>3.1899999999999998E-2</v>
      </c>
      <c r="M6">
        <v>0.85780000000000001</v>
      </c>
    </row>
    <row r="7" spans="1:21">
      <c r="A7" s="77" t="s">
        <v>11</v>
      </c>
      <c r="B7">
        <v>-0.2702</v>
      </c>
      <c r="C7">
        <v>0.1222</v>
      </c>
      <c r="D7">
        <v>-0.27110000000000001</v>
      </c>
      <c r="E7">
        <v>0.12089999999999999</v>
      </c>
      <c r="F7">
        <v>-0.23799999999999999</v>
      </c>
      <c r="G7">
        <v>0.17530000000000001</v>
      </c>
      <c r="H7">
        <v>-0.15709999999999999</v>
      </c>
      <c r="I7">
        <v>0.37490000000000001</v>
      </c>
      <c r="J7">
        <v>-0.26</v>
      </c>
      <c r="K7">
        <v>0.1376</v>
      </c>
      <c r="L7">
        <v>-0.2203</v>
      </c>
      <c r="M7">
        <v>0.21060000000000001</v>
      </c>
    </row>
    <row r="8" spans="1:21">
      <c r="A8" s="77" t="s">
        <v>162</v>
      </c>
      <c r="B8">
        <v>5.11E-2</v>
      </c>
      <c r="C8">
        <v>0.77400000000000002</v>
      </c>
      <c r="D8">
        <v>5.6099999999999997E-2</v>
      </c>
      <c r="E8">
        <v>0.75270000000000004</v>
      </c>
      <c r="F8">
        <v>0.1153</v>
      </c>
      <c r="G8">
        <v>0.51619999999999999</v>
      </c>
      <c r="H8">
        <v>0.41310000000000002</v>
      </c>
      <c r="I8">
        <v>1.52E-2</v>
      </c>
      <c r="J8">
        <v>0.35449999999999998</v>
      </c>
      <c r="K8">
        <v>3.9699999999999999E-2</v>
      </c>
      <c r="L8">
        <v>0.37219999999999998</v>
      </c>
      <c r="M8">
        <v>3.0200000000000001E-2</v>
      </c>
    </row>
    <row r="9" spans="1:21">
      <c r="A9" s="77" t="s">
        <v>12</v>
      </c>
      <c r="B9">
        <v>4.9000000000000002E-2</v>
      </c>
      <c r="C9">
        <v>0.7833</v>
      </c>
      <c r="D9">
        <v>2.1399999999999999E-2</v>
      </c>
      <c r="E9">
        <v>0.90449999999999997</v>
      </c>
      <c r="F9">
        <v>0.14249999999999999</v>
      </c>
      <c r="G9">
        <v>0.42130000000000001</v>
      </c>
      <c r="H9">
        <v>0.45639999999999997</v>
      </c>
      <c r="I9">
        <v>6.7000000000000002E-3</v>
      </c>
      <c r="J9">
        <v>0.31819999999999998</v>
      </c>
      <c r="K9">
        <v>6.6600000000000006E-2</v>
      </c>
      <c r="L9">
        <v>0.42170000000000002</v>
      </c>
      <c r="M9">
        <v>1.2999999999999999E-2</v>
      </c>
    </row>
    <row r="10" spans="1:21">
      <c r="A10" s="77" t="s">
        <v>13</v>
      </c>
      <c r="B10">
        <v>9.1700000000000004E-2</v>
      </c>
      <c r="C10">
        <v>0.60589999999999999</v>
      </c>
      <c r="D10">
        <v>7.4399999999999994E-2</v>
      </c>
      <c r="E10">
        <v>0.67589999999999995</v>
      </c>
      <c r="F10">
        <v>0.16700000000000001</v>
      </c>
      <c r="G10">
        <v>0.34510000000000002</v>
      </c>
      <c r="H10">
        <v>0.45240000000000002</v>
      </c>
      <c r="I10">
        <v>7.1999999999999998E-3</v>
      </c>
      <c r="J10">
        <v>0.36780000000000002</v>
      </c>
      <c r="K10">
        <v>3.2300000000000002E-2</v>
      </c>
      <c r="L10">
        <v>0.4158</v>
      </c>
      <c r="M10">
        <v>1.44E-2</v>
      </c>
    </row>
    <row r="11" spans="1:21">
      <c r="A11" s="77" t="s">
        <v>163</v>
      </c>
      <c r="B11">
        <v>0.17180000000000001</v>
      </c>
      <c r="C11">
        <v>0.33119999999999999</v>
      </c>
      <c r="D11">
        <v>0.1638</v>
      </c>
      <c r="E11">
        <v>0.35470000000000002</v>
      </c>
      <c r="F11">
        <v>0.2177</v>
      </c>
      <c r="G11">
        <v>0.2162</v>
      </c>
      <c r="H11">
        <v>0.41099999999999998</v>
      </c>
      <c r="I11">
        <v>1.5699999999999999E-2</v>
      </c>
      <c r="J11">
        <v>0.37630000000000002</v>
      </c>
      <c r="K11">
        <v>2.8299999999999999E-2</v>
      </c>
      <c r="L11">
        <v>0.42870000000000003</v>
      </c>
      <c r="M11">
        <v>1.14E-2</v>
      </c>
    </row>
    <row r="12" spans="1:21">
      <c r="A12" s="77" t="s">
        <v>14</v>
      </c>
      <c r="B12">
        <v>-0.1399</v>
      </c>
      <c r="C12">
        <v>0.43</v>
      </c>
      <c r="D12">
        <v>-0.28310000000000002</v>
      </c>
      <c r="E12">
        <v>0.1048</v>
      </c>
      <c r="F12">
        <v>-0.121</v>
      </c>
      <c r="G12">
        <v>0.49540000000000001</v>
      </c>
      <c r="H12">
        <v>-0.32490000000000002</v>
      </c>
      <c r="I12">
        <v>6.08E-2</v>
      </c>
      <c r="J12">
        <v>-0.31030000000000002</v>
      </c>
      <c r="K12">
        <v>7.4099999999999999E-2</v>
      </c>
      <c r="L12">
        <v>-0.37319999999999998</v>
      </c>
      <c r="M12">
        <v>2.9700000000000001E-2</v>
      </c>
    </row>
    <row r="13" spans="1:21">
      <c r="A13" s="77" t="s">
        <v>164</v>
      </c>
      <c r="B13">
        <v>0.13700000000000001</v>
      </c>
      <c r="C13">
        <v>0.43990000000000001</v>
      </c>
      <c r="D13">
        <v>0.1487</v>
      </c>
      <c r="E13">
        <v>0.4012</v>
      </c>
      <c r="F13">
        <v>0.1605</v>
      </c>
      <c r="G13">
        <v>0.36449999999999999</v>
      </c>
      <c r="H13">
        <v>0.30859999999999999</v>
      </c>
      <c r="I13">
        <v>7.5700000000000003E-2</v>
      </c>
      <c r="J13">
        <v>0.30740000000000001</v>
      </c>
      <c r="K13">
        <v>7.6999999999999999E-2</v>
      </c>
      <c r="L13">
        <v>0.3347</v>
      </c>
      <c r="M13">
        <v>5.2999999999999999E-2</v>
      </c>
    </row>
    <row r="14" spans="1:21">
      <c r="A14" s="77" t="s">
        <v>165</v>
      </c>
      <c r="B14">
        <v>0.1822</v>
      </c>
      <c r="C14">
        <v>0.3024</v>
      </c>
      <c r="D14">
        <v>0.17660000000000001</v>
      </c>
      <c r="E14">
        <v>0.31769999999999998</v>
      </c>
      <c r="F14">
        <v>0.25469999999999998</v>
      </c>
      <c r="G14">
        <v>0.14599999999999999</v>
      </c>
      <c r="H14">
        <v>0.53820000000000001</v>
      </c>
      <c r="I14">
        <v>1E-3</v>
      </c>
      <c r="J14">
        <v>0.43780000000000002</v>
      </c>
      <c r="K14">
        <v>9.5999999999999992E-3</v>
      </c>
      <c r="L14">
        <v>0.54469999999999996</v>
      </c>
      <c r="M14">
        <v>8.9999999999999998E-4</v>
      </c>
    </row>
    <row r="15" spans="1:21">
      <c r="A15" s="77" t="s">
        <v>15</v>
      </c>
      <c r="B15">
        <v>0.12330000000000001</v>
      </c>
      <c r="C15">
        <v>0.48709999999999998</v>
      </c>
      <c r="D15">
        <v>0.2157</v>
      </c>
      <c r="E15">
        <v>0.22059999999999999</v>
      </c>
      <c r="F15">
        <v>9.8799999999999999E-2</v>
      </c>
      <c r="G15">
        <v>0.57809999999999995</v>
      </c>
      <c r="H15">
        <v>0.1943</v>
      </c>
      <c r="I15">
        <v>0.27089999999999997</v>
      </c>
      <c r="J15">
        <v>0.21879999999999999</v>
      </c>
      <c r="K15">
        <v>0.21390000000000001</v>
      </c>
      <c r="L15">
        <v>0.25600000000000001</v>
      </c>
      <c r="M15">
        <v>0.14399999999999999</v>
      </c>
    </row>
    <row r="16" spans="1:21">
      <c r="A16" s="77" t="s">
        <v>16</v>
      </c>
      <c r="B16">
        <v>-4.99E-2</v>
      </c>
      <c r="C16">
        <v>0.77929999999999999</v>
      </c>
      <c r="D16">
        <v>9.6699999999999994E-2</v>
      </c>
      <c r="E16">
        <v>0.58650000000000002</v>
      </c>
      <c r="F16">
        <v>-2.3199999999999998E-2</v>
      </c>
      <c r="G16">
        <v>0.8962</v>
      </c>
      <c r="H16">
        <v>0.35139999999999999</v>
      </c>
      <c r="I16">
        <v>4.1599999999999998E-2</v>
      </c>
      <c r="J16">
        <v>0.2467</v>
      </c>
      <c r="K16">
        <v>0.15959999999999999</v>
      </c>
      <c r="L16">
        <v>0.37740000000000001</v>
      </c>
      <c r="M16">
        <v>2.7799999999999998E-2</v>
      </c>
    </row>
    <row r="17" spans="1:13">
      <c r="A17" s="77" t="s">
        <v>17</v>
      </c>
      <c r="B17">
        <v>-1.66E-2</v>
      </c>
      <c r="C17">
        <v>0.92589999999999995</v>
      </c>
      <c r="D17">
        <v>4.1700000000000001E-2</v>
      </c>
      <c r="E17">
        <v>0.81499999999999995</v>
      </c>
      <c r="F17">
        <v>-3.3300000000000003E-2</v>
      </c>
      <c r="G17">
        <v>0.85160000000000002</v>
      </c>
      <c r="H17">
        <v>-2.3699999999999999E-2</v>
      </c>
      <c r="I17">
        <v>0.89410000000000001</v>
      </c>
      <c r="J17">
        <v>-6.0900000000000003E-2</v>
      </c>
      <c r="K17">
        <v>0.73229999999999995</v>
      </c>
      <c r="L17">
        <v>-8.0000000000000004E-4</v>
      </c>
      <c r="M17">
        <v>0.99650000000000005</v>
      </c>
    </row>
    <row r="18" spans="1:13">
      <c r="A18" s="77" t="s">
        <v>18</v>
      </c>
      <c r="B18">
        <v>0.1298</v>
      </c>
      <c r="C18">
        <v>0.46429999999999999</v>
      </c>
      <c r="D18">
        <v>2.01E-2</v>
      </c>
      <c r="E18">
        <v>0.91</v>
      </c>
      <c r="F18">
        <v>0.25900000000000001</v>
      </c>
      <c r="G18">
        <v>0.13900000000000001</v>
      </c>
      <c r="H18">
        <v>0.57699999999999996</v>
      </c>
      <c r="I18">
        <v>4.0000000000000002E-4</v>
      </c>
      <c r="J18">
        <v>0.43659999999999999</v>
      </c>
      <c r="K18">
        <v>9.7999999999999997E-3</v>
      </c>
      <c r="L18">
        <v>0.51590000000000003</v>
      </c>
      <c r="M18">
        <v>1.8E-3</v>
      </c>
    </row>
    <row r="19" spans="1:13">
      <c r="A19" s="77" t="s">
        <v>166</v>
      </c>
      <c r="B19">
        <v>0.18140000000000001</v>
      </c>
      <c r="C19">
        <v>0.30449999999999999</v>
      </c>
      <c r="D19">
        <v>8.4400000000000003E-2</v>
      </c>
      <c r="E19">
        <v>0.63490000000000002</v>
      </c>
      <c r="F19">
        <v>0.29110000000000003</v>
      </c>
      <c r="G19">
        <v>9.4799999999999995E-2</v>
      </c>
      <c r="H19">
        <v>0.55879999999999996</v>
      </c>
      <c r="I19">
        <v>5.9999999999999995E-4</v>
      </c>
      <c r="J19">
        <v>0.44729999999999998</v>
      </c>
      <c r="K19">
        <v>8.0000000000000002E-3</v>
      </c>
      <c r="L19">
        <v>0.5111</v>
      </c>
      <c r="M19">
        <v>2E-3</v>
      </c>
    </row>
    <row r="20" spans="1:13">
      <c r="A20" s="77" t="s">
        <v>167</v>
      </c>
      <c r="B20">
        <v>0.14330000000000001</v>
      </c>
      <c r="C20">
        <v>0.41880000000000001</v>
      </c>
      <c r="D20">
        <v>8.7499999999999994E-2</v>
      </c>
      <c r="E20">
        <v>0.62250000000000005</v>
      </c>
      <c r="F20">
        <v>0.182</v>
      </c>
      <c r="G20">
        <v>0.30280000000000001</v>
      </c>
      <c r="H20">
        <v>0.28089999999999998</v>
      </c>
      <c r="I20">
        <v>0.1076</v>
      </c>
      <c r="J20">
        <v>0.30349999999999999</v>
      </c>
      <c r="K20">
        <v>8.1000000000000003E-2</v>
      </c>
      <c r="L20">
        <v>0.25769999999999998</v>
      </c>
      <c r="M20">
        <v>0.14130000000000001</v>
      </c>
    </row>
    <row r="21" spans="1:13">
      <c r="A21" s="77" t="s">
        <v>168</v>
      </c>
      <c r="B21">
        <v>0.1336</v>
      </c>
      <c r="C21">
        <v>0.45150000000000001</v>
      </c>
      <c r="D21">
        <v>0.14899999999999999</v>
      </c>
      <c r="E21">
        <v>0.4002</v>
      </c>
      <c r="F21">
        <v>0.1537</v>
      </c>
      <c r="G21">
        <v>0.38550000000000001</v>
      </c>
      <c r="H21">
        <v>0.29649999999999999</v>
      </c>
      <c r="I21">
        <v>8.8599999999999998E-2</v>
      </c>
      <c r="J21">
        <v>0.30059999999999998</v>
      </c>
      <c r="K21">
        <v>8.4099999999999994E-2</v>
      </c>
      <c r="L21">
        <v>0.32129999999999997</v>
      </c>
      <c r="M21">
        <v>6.3899999999999998E-2</v>
      </c>
    </row>
    <row r="22" spans="1:13">
      <c r="A22" s="77" t="s">
        <v>169</v>
      </c>
      <c r="B22">
        <v>0.2044</v>
      </c>
      <c r="C22">
        <v>0.24629999999999999</v>
      </c>
      <c r="D22">
        <v>0.23630000000000001</v>
      </c>
      <c r="E22">
        <v>0.17849999999999999</v>
      </c>
      <c r="F22">
        <v>0.2248</v>
      </c>
      <c r="G22">
        <v>0.20119999999999999</v>
      </c>
      <c r="H22">
        <v>0.39279999999999998</v>
      </c>
      <c r="I22">
        <v>2.1600000000000001E-2</v>
      </c>
      <c r="J22">
        <v>0.38159999999999999</v>
      </c>
      <c r="K22">
        <v>2.5999999999999999E-2</v>
      </c>
      <c r="L22">
        <v>0.43120000000000003</v>
      </c>
      <c r="M22">
        <v>1.09E-2</v>
      </c>
    </row>
    <row r="23" spans="1:13">
      <c r="A23" s="77" t="s">
        <v>170</v>
      </c>
      <c r="B23">
        <v>0.1108</v>
      </c>
      <c r="C23">
        <v>0.53280000000000005</v>
      </c>
      <c r="D23">
        <v>0.1222</v>
      </c>
      <c r="E23">
        <v>0.49099999999999999</v>
      </c>
      <c r="F23">
        <v>0.12909999999999999</v>
      </c>
      <c r="G23">
        <v>0.46700000000000003</v>
      </c>
      <c r="H23">
        <v>0.25800000000000001</v>
      </c>
      <c r="I23">
        <v>0.14080000000000001</v>
      </c>
      <c r="J23">
        <v>0.2676</v>
      </c>
      <c r="K23">
        <v>0.126</v>
      </c>
      <c r="L23">
        <v>0.2893</v>
      </c>
      <c r="M23">
        <v>9.7100000000000006E-2</v>
      </c>
    </row>
    <row r="24" spans="1:13">
      <c r="A24" s="77" t="s">
        <v>171</v>
      </c>
      <c r="B24">
        <v>0.1774</v>
      </c>
      <c r="C24">
        <v>0.3155</v>
      </c>
      <c r="D24">
        <v>0.1371</v>
      </c>
      <c r="E24">
        <v>0.43940000000000001</v>
      </c>
      <c r="F24">
        <v>0.26419999999999999</v>
      </c>
      <c r="G24">
        <v>0.13109999999999999</v>
      </c>
      <c r="H24">
        <v>0.5403</v>
      </c>
      <c r="I24">
        <v>1E-3</v>
      </c>
      <c r="J24">
        <v>0.433</v>
      </c>
      <c r="K24">
        <v>1.0500000000000001E-2</v>
      </c>
      <c r="L24">
        <v>0.51859999999999995</v>
      </c>
      <c r="M24">
        <v>1.6999999999999999E-3</v>
      </c>
    </row>
    <row r="25" spans="1:13">
      <c r="A25" s="77" t="s">
        <v>19</v>
      </c>
      <c r="B25">
        <v>-1.6E-2</v>
      </c>
      <c r="C25">
        <v>0.92859999999999998</v>
      </c>
      <c r="D25">
        <v>-1.78E-2</v>
      </c>
      <c r="E25">
        <v>0.92030000000000001</v>
      </c>
      <c r="F25">
        <v>-4.7600000000000003E-2</v>
      </c>
      <c r="G25">
        <v>0.78939999999999999</v>
      </c>
      <c r="H25">
        <v>-0.19689999999999999</v>
      </c>
      <c r="I25">
        <v>0.26429999999999998</v>
      </c>
      <c r="J25">
        <v>-0.17280000000000001</v>
      </c>
      <c r="K25">
        <v>0.32850000000000001</v>
      </c>
      <c r="L25">
        <v>-0.16689999999999999</v>
      </c>
      <c r="M25">
        <v>0.34549999999999997</v>
      </c>
    </row>
    <row r="26" spans="1:13">
      <c r="A26" s="77" t="s">
        <v>172</v>
      </c>
      <c r="B26">
        <v>0.1469</v>
      </c>
      <c r="C26">
        <v>0.40720000000000001</v>
      </c>
      <c r="D26">
        <v>-7.3400000000000007E-2</v>
      </c>
      <c r="E26">
        <v>0.67979999999999996</v>
      </c>
      <c r="F26">
        <v>0.28410000000000002</v>
      </c>
      <c r="G26">
        <v>0.10340000000000001</v>
      </c>
      <c r="H26">
        <v>0.48089999999999999</v>
      </c>
      <c r="I26">
        <v>4.0000000000000001E-3</v>
      </c>
      <c r="J26">
        <v>0.43659999999999999</v>
      </c>
      <c r="K26">
        <v>9.7999999999999997E-3</v>
      </c>
      <c r="L26">
        <v>0.3251</v>
      </c>
      <c r="M26">
        <v>6.0699999999999997E-2</v>
      </c>
    </row>
    <row r="27" spans="1:13">
      <c r="A27" s="77" t="s">
        <v>20</v>
      </c>
      <c r="B27">
        <v>7.6100000000000001E-2</v>
      </c>
      <c r="C27">
        <v>0.66890000000000005</v>
      </c>
      <c r="D27">
        <v>5.2200000000000003E-2</v>
      </c>
      <c r="E27">
        <v>0.76929999999999998</v>
      </c>
      <c r="F27">
        <v>0.16930000000000001</v>
      </c>
      <c r="G27">
        <v>0.33829999999999999</v>
      </c>
      <c r="H27">
        <v>0.5071</v>
      </c>
      <c r="I27">
        <v>2.2000000000000001E-3</v>
      </c>
      <c r="J27">
        <v>0.38969999999999999</v>
      </c>
      <c r="K27">
        <v>2.2700000000000001E-2</v>
      </c>
      <c r="L27">
        <v>0.4758</v>
      </c>
      <c r="M27">
        <v>4.4999999999999997E-3</v>
      </c>
    </row>
    <row r="28" spans="1:13">
      <c r="A28" s="77" t="s">
        <v>21</v>
      </c>
      <c r="B28">
        <v>2.3199999999999998E-2</v>
      </c>
      <c r="C28">
        <v>0.8962</v>
      </c>
      <c r="D28">
        <v>2.1700000000000001E-2</v>
      </c>
      <c r="E28">
        <v>0.90310000000000001</v>
      </c>
      <c r="F28">
        <v>8.2100000000000006E-2</v>
      </c>
      <c r="G28">
        <v>0.64429999999999998</v>
      </c>
      <c r="H28">
        <v>0.35320000000000001</v>
      </c>
      <c r="I28">
        <v>4.0399999999999998E-2</v>
      </c>
      <c r="J28">
        <v>0.313</v>
      </c>
      <c r="K28">
        <v>7.1499999999999994E-2</v>
      </c>
      <c r="L28">
        <v>0.32229999999999998</v>
      </c>
      <c r="M28">
        <v>6.3100000000000003E-2</v>
      </c>
    </row>
    <row r="29" spans="1:13">
      <c r="A29" s="77" t="s">
        <v>173</v>
      </c>
      <c r="B29">
        <v>7.2999999999999995E-2</v>
      </c>
      <c r="C29">
        <v>0.68169999999999997</v>
      </c>
      <c r="D29">
        <v>3.0800000000000001E-2</v>
      </c>
      <c r="E29">
        <v>0.86260000000000003</v>
      </c>
      <c r="F29">
        <v>0.187</v>
      </c>
      <c r="G29">
        <v>0.28960000000000002</v>
      </c>
      <c r="H29">
        <v>0.54339999999999999</v>
      </c>
      <c r="I29">
        <v>8.9999999999999998E-4</v>
      </c>
      <c r="J29">
        <v>0.36609999999999998</v>
      </c>
      <c r="K29">
        <v>3.32E-2</v>
      </c>
      <c r="L29">
        <v>0.50829999999999997</v>
      </c>
      <c r="M29">
        <v>2.0999999999999999E-3</v>
      </c>
    </row>
    <row r="30" spans="1:13">
      <c r="A30" s="77" t="s">
        <v>174</v>
      </c>
      <c r="B30">
        <v>0.04</v>
      </c>
      <c r="C30">
        <v>0.82240000000000002</v>
      </c>
      <c r="D30">
        <v>0.12670000000000001</v>
      </c>
      <c r="E30">
        <v>0.47510000000000002</v>
      </c>
      <c r="F30">
        <v>2.29E-2</v>
      </c>
      <c r="G30">
        <v>0.89759999999999995</v>
      </c>
      <c r="H30">
        <v>0.1512</v>
      </c>
      <c r="I30">
        <v>0.39329999999999998</v>
      </c>
      <c r="J30">
        <v>0.18310000000000001</v>
      </c>
      <c r="K30">
        <v>0.2999</v>
      </c>
      <c r="L30">
        <v>0.17760000000000001</v>
      </c>
      <c r="M30">
        <v>0.31509999999999999</v>
      </c>
    </row>
    <row r="31" spans="1:13">
      <c r="A31" s="77" t="s">
        <v>175</v>
      </c>
      <c r="B31">
        <v>-9.7999999999999997E-3</v>
      </c>
      <c r="C31">
        <v>0.95630000000000004</v>
      </c>
      <c r="D31">
        <v>0.15759999999999999</v>
      </c>
      <c r="E31">
        <v>0.3735</v>
      </c>
      <c r="F31">
        <v>-3.15E-2</v>
      </c>
      <c r="G31">
        <v>0.85980000000000001</v>
      </c>
      <c r="H31">
        <v>0.1452</v>
      </c>
      <c r="I31">
        <v>0.41270000000000001</v>
      </c>
      <c r="J31">
        <v>5.16E-2</v>
      </c>
      <c r="K31">
        <v>0.77200000000000002</v>
      </c>
      <c r="L31">
        <v>0.22420000000000001</v>
      </c>
      <c r="M31">
        <v>0.2024</v>
      </c>
    </row>
    <row r="32" spans="1:13">
      <c r="A32" s="77" t="s">
        <v>22</v>
      </c>
      <c r="B32">
        <v>-6.9400000000000003E-2</v>
      </c>
      <c r="C32">
        <v>0.69650000000000001</v>
      </c>
      <c r="D32">
        <v>-9.8799999999999999E-2</v>
      </c>
      <c r="E32">
        <v>0.57809999999999995</v>
      </c>
      <c r="F32">
        <v>2.5100000000000001E-2</v>
      </c>
      <c r="G32">
        <v>0.88790000000000002</v>
      </c>
      <c r="H32">
        <v>0.3266</v>
      </c>
      <c r="I32">
        <v>5.9400000000000001E-2</v>
      </c>
      <c r="J32">
        <v>0.1726</v>
      </c>
      <c r="K32">
        <v>0.32900000000000001</v>
      </c>
      <c r="L32">
        <v>0.27239999999999998</v>
      </c>
      <c r="M32">
        <v>0.1191</v>
      </c>
    </row>
    <row r="33" spans="1:13">
      <c r="A33" s="77" t="s">
        <v>176</v>
      </c>
      <c r="B33">
        <v>0.1142</v>
      </c>
      <c r="C33">
        <v>0.5202</v>
      </c>
      <c r="D33">
        <v>0.23219999999999999</v>
      </c>
      <c r="E33">
        <v>0.18629999999999999</v>
      </c>
      <c r="F33">
        <v>0.1226</v>
      </c>
      <c r="G33">
        <v>0.4899</v>
      </c>
      <c r="H33">
        <v>0.35560000000000003</v>
      </c>
      <c r="I33">
        <v>3.9E-2</v>
      </c>
      <c r="J33">
        <v>0.27100000000000002</v>
      </c>
      <c r="K33">
        <v>0.1211</v>
      </c>
      <c r="L33">
        <v>0.39989999999999998</v>
      </c>
      <c r="M33">
        <v>1.9099999999999999E-2</v>
      </c>
    </row>
    <row r="34" spans="1:13">
      <c r="A34" s="77" t="s">
        <v>23</v>
      </c>
      <c r="B34">
        <v>6.4899999999999999E-2</v>
      </c>
      <c r="C34">
        <v>0.71530000000000005</v>
      </c>
      <c r="D34">
        <v>-0.1065</v>
      </c>
      <c r="E34">
        <v>0.54900000000000004</v>
      </c>
      <c r="F34">
        <v>7.8600000000000003E-2</v>
      </c>
      <c r="G34">
        <v>0.65869999999999995</v>
      </c>
      <c r="H34">
        <v>-0.18729999999999999</v>
      </c>
      <c r="I34">
        <v>0.28870000000000001</v>
      </c>
      <c r="J34">
        <v>-0.1396</v>
      </c>
      <c r="K34">
        <v>0.43099999999999999</v>
      </c>
      <c r="L34">
        <v>-0.24129999999999999</v>
      </c>
      <c r="M34">
        <v>0.16930000000000001</v>
      </c>
    </row>
    <row r="35" spans="1:13">
      <c r="A35" s="77" t="s">
        <v>177</v>
      </c>
      <c r="B35">
        <v>0.17829999999999999</v>
      </c>
      <c r="C35">
        <v>0.313</v>
      </c>
      <c r="D35">
        <v>0.1799</v>
      </c>
      <c r="E35">
        <v>0.30869999999999997</v>
      </c>
      <c r="F35">
        <v>0.21240000000000001</v>
      </c>
      <c r="G35">
        <v>0.2278</v>
      </c>
      <c r="H35">
        <v>0.37819999999999998</v>
      </c>
      <c r="I35">
        <v>2.7400000000000001E-2</v>
      </c>
      <c r="J35">
        <v>0.35899999999999999</v>
      </c>
      <c r="K35">
        <v>3.7100000000000001E-2</v>
      </c>
      <c r="L35">
        <v>0.41070000000000001</v>
      </c>
      <c r="M35">
        <v>1.5800000000000002E-2</v>
      </c>
    </row>
    <row r="36" spans="1:13">
      <c r="A36" s="77" t="s">
        <v>361</v>
      </c>
      <c r="B36">
        <v>3.5799999999999998E-2</v>
      </c>
      <c r="C36">
        <v>0.8407</v>
      </c>
      <c r="D36">
        <v>7.9799999999999996E-2</v>
      </c>
      <c r="E36">
        <v>0.65369999999999995</v>
      </c>
      <c r="F36">
        <v>3.5499999999999997E-2</v>
      </c>
      <c r="G36">
        <v>0.84209999999999996</v>
      </c>
      <c r="H36">
        <v>0.13089999999999999</v>
      </c>
      <c r="I36">
        <v>0.46050000000000002</v>
      </c>
      <c r="J36">
        <v>0.13120000000000001</v>
      </c>
      <c r="K36">
        <v>0.45939999999999998</v>
      </c>
      <c r="L36">
        <v>0.12039999999999999</v>
      </c>
      <c r="M36">
        <v>0.49769999999999998</v>
      </c>
    </row>
    <row r="37" spans="1:13">
      <c r="A37" s="77" t="s">
        <v>179</v>
      </c>
      <c r="B37">
        <v>7.2700000000000001E-2</v>
      </c>
      <c r="C37">
        <v>0.68300000000000005</v>
      </c>
      <c r="D37">
        <v>3.3300000000000003E-2</v>
      </c>
      <c r="E37">
        <v>0.85160000000000002</v>
      </c>
      <c r="F37">
        <v>0.15970000000000001</v>
      </c>
      <c r="G37">
        <v>0.36680000000000001</v>
      </c>
      <c r="H37">
        <v>0.4516</v>
      </c>
      <c r="I37">
        <v>7.3000000000000001E-3</v>
      </c>
      <c r="J37">
        <v>0.35899999999999999</v>
      </c>
      <c r="K37">
        <v>3.7100000000000001E-2</v>
      </c>
      <c r="L37">
        <v>0.41410000000000002</v>
      </c>
      <c r="M37">
        <v>1.49E-2</v>
      </c>
    </row>
    <row r="38" spans="1:13">
      <c r="A38" s="77" t="s">
        <v>180</v>
      </c>
      <c r="B38">
        <v>7.0499999999999993E-2</v>
      </c>
      <c r="C38">
        <v>0.69199999999999995</v>
      </c>
      <c r="D38">
        <v>-1.0699999999999999E-2</v>
      </c>
      <c r="E38">
        <v>0.95220000000000005</v>
      </c>
      <c r="F38">
        <v>0.21179999999999999</v>
      </c>
      <c r="G38">
        <v>0.22919999999999999</v>
      </c>
      <c r="H38">
        <v>0.60840000000000005</v>
      </c>
      <c r="I38">
        <v>1E-4</v>
      </c>
      <c r="J38">
        <v>0.4113</v>
      </c>
      <c r="K38">
        <v>1.5699999999999999E-2</v>
      </c>
      <c r="L38">
        <v>0.54610000000000003</v>
      </c>
      <c r="M38">
        <v>8.0000000000000004E-4</v>
      </c>
    </row>
    <row r="39" spans="1:13">
      <c r="A39" s="77" t="s">
        <v>25</v>
      </c>
      <c r="B39">
        <v>0.17879999999999999</v>
      </c>
      <c r="C39">
        <v>0.31169999999999998</v>
      </c>
      <c r="D39">
        <v>8.9599999999999999E-2</v>
      </c>
      <c r="E39">
        <v>0.61450000000000005</v>
      </c>
      <c r="F39">
        <v>0.29310000000000003</v>
      </c>
      <c r="G39">
        <v>9.2499999999999999E-2</v>
      </c>
      <c r="H39">
        <v>0.58130000000000004</v>
      </c>
      <c r="I39">
        <v>2.9999999999999997E-4</v>
      </c>
      <c r="J39">
        <v>0.44469999999999998</v>
      </c>
      <c r="K39">
        <v>8.3999999999999995E-3</v>
      </c>
      <c r="L39">
        <v>0.55679999999999996</v>
      </c>
      <c r="M39">
        <v>5.9999999999999995E-4</v>
      </c>
    </row>
    <row r="40" spans="1:13">
      <c r="A40" s="77" t="s">
        <v>26</v>
      </c>
      <c r="B40">
        <v>7.9000000000000001E-2</v>
      </c>
      <c r="C40">
        <v>0.65690000000000004</v>
      </c>
      <c r="D40">
        <v>0.33529999999999999</v>
      </c>
      <c r="E40">
        <v>5.2600000000000001E-2</v>
      </c>
      <c r="F40">
        <v>-1.2699999999999999E-2</v>
      </c>
      <c r="G40">
        <v>0.94310000000000005</v>
      </c>
      <c r="H40">
        <v>0.10879999999999999</v>
      </c>
      <c r="I40">
        <v>0.5403</v>
      </c>
      <c r="J40">
        <v>0.154</v>
      </c>
      <c r="K40">
        <v>0.38450000000000001</v>
      </c>
      <c r="L40">
        <v>0.2268</v>
      </c>
      <c r="M40">
        <v>0.19700000000000001</v>
      </c>
    </row>
    <row r="41" spans="1:13">
      <c r="A41" s="77" t="s">
        <v>27</v>
      </c>
      <c r="B41">
        <v>3.1300000000000001E-2</v>
      </c>
      <c r="C41">
        <v>0.86050000000000004</v>
      </c>
      <c r="D41">
        <v>0.1038</v>
      </c>
      <c r="E41">
        <v>0.55910000000000004</v>
      </c>
      <c r="F41">
        <v>-1.89E-2</v>
      </c>
      <c r="G41">
        <v>0.91549999999999998</v>
      </c>
      <c r="H41">
        <v>-7.8700000000000006E-2</v>
      </c>
      <c r="I41">
        <v>0.65820000000000001</v>
      </c>
      <c r="J41">
        <v>-2.6599999999999999E-2</v>
      </c>
      <c r="K41">
        <v>0.88109999999999999</v>
      </c>
      <c r="L41">
        <v>-3.9399999999999998E-2</v>
      </c>
      <c r="M41">
        <v>0.82509999999999994</v>
      </c>
    </row>
    <row r="42" spans="1:13">
      <c r="A42" s="77" t="s">
        <v>28</v>
      </c>
      <c r="B42">
        <v>-0.22620000000000001</v>
      </c>
      <c r="C42">
        <v>0.1983</v>
      </c>
      <c r="D42">
        <v>-0.1782</v>
      </c>
      <c r="E42">
        <v>0.31340000000000001</v>
      </c>
      <c r="F42">
        <v>-0.19520000000000001</v>
      </c>
      <c r="G42">
        <v>0.26860000000000001</v>
      </c>
      <c r="H42">
        <v>-7.7200000000000005E-2</v>
      </c>
      <c r="I42">
        <v>0.66449999999999998</v>
      </c>
      <c r="J42">
        <v>-0.25690000000000002</v>
      </c>
      <c r="K42">
        <v>0.14249999999999999</v>
      </c>
      <c r="L42">
        <v>-1.21E-2</v>
      </c>
      <c r="M42">
        <v>0.94589999999999996</v>
      </c>
    </row>
    <row r="43" spans="1:13">
      <c r="A43" s="77" t="s">
        <v>29</v>
      </c>
      <c r="B43">
        <v>-2.8E-3</v>
      </c>
      <c r="C43">
        <v>0.98750000000000004</v>
      </c>
      <c r="D43">
        <v>-7.3099999999999998E-2</v>
      </c>
      <c r="E43">
        <v>0.68110000000000004</v>
      </c>
      <c r="F43">
        <v>2.3900000000000001E-2</v>
      </c>
      <c r="G43">
        <v>0.89339999999999997</v>
      </c>
      <c r="H43">
        <v>-3.3799999999999997E-2</v>
      </c>
      <c r="I43">
        <v>0.84960000000000002</v>
      </c>
      <c r="J43">
        <v>-8.4599999999999995E-2</v>
      </c>
      <c r="K43">
        <v>0.63429999999999997</v>
      </c>
      <c r="L43">
        <v>-5.8900000000000001E-2</v>
      </c>
      <c r="M43">
        <v>0.74080000000000001</v>
      </c>
    </row>
    <row r="44" spans="1:13">
      <c r="A44" s="77" t="s">
        <v>30</v>
      </c>
      <c r="B44">
        <v>-9.5299999999999996E-2</v>
      </c>
      <c r="C44">
        <v>0.59189999999999998</v>
      </c>
      <c r="D44">
        <v>-0.46500000000000002</v>
      </c>
      <c r="E44" s="44">
        <v>5.5999999999999999E-3</v>
      </c>
      <c r="F44">
        <v>9.3399999999999997E-2</v>
      </c>
      <c r="G44">
        <v>0.59919999999999995</v>
      </c>
      <c r="H44">
        <v>0.16619999999999999</v>
      </c>
      <c r="I44">
        <v>0.34739999999999999</v>
      </c>
      <c r="J44">
        <v>4.4499999999999998E-2</v>
      </c>
      <c r="K44">
        <v>0.80279999999999996</v>
      </c>
      <c r="L44">
        <v>2.2499999999999999E-2</v>
      </c>
      <c r="M44">
        <v>0.89959999999999996</v>
      </c>
    </row>
    <row r="45" spans="1:13">
      <c r="A45" s="77" t="s">
        <v>181</v>
      </c>
      <c r="B45">
        <v>0.1903</v>
      </c>
      <c r="C45">
        <v>0.28110000000000002</v>
      </c>
      <c r="D45">
        <v>5.9799999999999999E-2</v>
      </c>
      <c r="E45">
        <v>0.7369</v>
      </c>
      <c r="F45">
        <v>0.30430000000000001</v>
      </c>
      <c r="G45">
        <v>8.0199999999999994E-2</v>
      </c>
      <c r="H45">
        <v>0.53300000000000003</v>
      </c>
      <c r="I45">
        <v>1.1999999999999999E-3</v>
      </c>
      <c r="J45">
        <v>0.43569999999999998</v>
      </c>
      <c r="K45">
        <v>0.01</v>
      </c>
      <c r="L45">
        <v>0.47010000000000002</v>
      </c>
      <c r="M45">
        <v>5.0000000000000001E-3</v>
      </c>
    </row>
    <row r="46" spans="1:13">
      <c r="A46" s="77" t="s">
        <v>362</v>
      </c>
      <c r="B46">
        <v>9.3600000000000003E-2</v>
      </c>
      <c r="C46">
        <v>0.59860000000000002</v>
      </c>
      <c r="D46">
        <v>-3.9399999999999998E-2</v>
      </c>
      <c r="E46">
        <v>0.82509999999999994</v>
      </c>
      <c r="F46">
        <v>0.16239999999999999</v>
      </c>
      <c r="G46">
        <v>0.3589</v>
      </c>
      <c r="H46">
        <v>0.25159999999999999</v>
      </c>
      <c r="I46">
        <v>0.1512</v>
      </c>
      <c r="J46">
        <v>0.27760000000000001</v>
      </c>
      <c r="K46">
        <v>0.1119</v>
      </c>
      <c r="L46">
        <v>0.13170000000000001</v>
      </c>
      <c r="M46">
        <v>0.45779999999999998</v>
      </c>
    </row>
    <row r="47" spans="1:13">
      <c r="A47" s="77" t="s">
        <v>31</v>
      </c>
      <c r="B47">
        <v>4.4499999999999998E-2</v>
      </c>
      <c r="C47">
        <v>0.80279999999999996</v>
      </c>
      <c r="D47">
        <v>0.26479999999999998</v>
      </c>
      <c r="E47">
        <v>0.13020000000000001</v>
      </c>
      <c r="F47">
        <v>-9.5899999999999999E-2</v>
      </c>
      <c r="G47">
        <v>0.58950000000000002</v>
      </c>
      <c r="H47">
        <v>-0.18240000000000001</v>
      </c>
      <c r="I47">
        <v>0.30199999999999999</v>
      </c>
      <c r="J47">
        <v>1.38E-2</v>
      </c>
      <c r="K47">
        <v>0.93830000000000002</v>
      </c>
      <c r="L47">
        <v>-0.121</v>
      </c>
      <c r="M47">
        <v>0.49540000000000001</v>
      </c>
    </row>
    <row r="48" spans="1:13">
      <c r="A48" s="77" t="s">
        <v>182</v>
      </c>
      <c r="B48">
        <v>-2.5600000000000001E-2</v>
      </c>
      <c r="C48">
        <v>0.88590000000000002</v>
      </c>
      <c r="D48">
        <v>0.2276</v>
      </c>
      <c r="E48">
        <v>0.19550000000000001</v>
      </c>
      <c r="F48">
        <v>-0.1777</v>
      </c>
      <c r="G48">
        <v>0.31469999999999998</v>
      </c>
      <c r="H48">
        <v>-0.31340000000000001</v>
      </c>
      <c r="I48">
        <v>7.1099999999999997E-2</v>
      </c>
      <c r="J48">
        <v>-0.18920000000000001</v>
      </c>
      <c r="K48">
        <v>0.28389999999999999</v>
      </c>
      <c r="L48">
        <v>-0.22639999999999999</v>
      </c>
      <c r="M48">
        <v>0.19800000000000001</v>
      </c>
    </row>
  </sheetData>
  <mergeCells count="13">
    <mergeCell ref="B2:C2"/>
    <mergeCell ref="D2:E2"/>
    <mergeCell ref="F2:G2"/>
    <mergeCell ref="A1:I1"/>
    <mergeCell ref="D3:E3"/>
    <mergeCell ref="F3:G3"/>
    <mergeCell ref="B3:C3"/>
    <mergeCell ref="J3:K3"/>
    <mergeCell ref="L3:M3"/>
    <mergeCell ref="H3:I3"/>
    <mergeCell ref="L2:M2"/>
    <mergeCell ref="H2:I2"/>
    <mergeCell ref="J2:K2"/>
  </mergeCells>
  <phoneticPr fontId="6"/>
  <conditionalFormatting sqref="C5:C48 M5:M48 K5:K48 I5:I48 G5:G48 E5:E48">
    <cfRule type="cellIs" dxfId="105" priority="1" operator="lessThan">
      <formula>0.051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dcterms:created xsi:type="dcterms:W3CDTF">2022-04-25T07:27:37Z</dcterms:created>
  <dcterms:modified xsi:type="dcterms:W3CDTF">2022-08-25T02:07:08Z</dcterms:modified>
</cp:coreProperties>
</file>