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fmvmi-epidsf02.fmv.uliege.be\DataEpid\perso\u180517\ARTICLES-CONGRES\MF_Articles 1er auteur\2022_Article_Bios_Checklists\2023_Article_Bios_Checklists_V3\Supplementary Information_V3\"/>
    </mc:Choice>
  </mc:AlternateContent>
  <bookViews>
    <workbookView xWindow="0" yWindow="0" windowWidth="28800" windowHeight="12450" firstSheet="5" activeTab="6"/>
  </bookViews>
  <sheets>
    <sheet name="SI1_EQ_Cl3_Audit_Persons" sheetId="7" r:id="rId1"/>
    <sheet name="SI1_EQ_Cl3_Audit_Behavior" sheetId="12" r:id="rId2"/>
    <sheet name="SI1_EQ_Cl3_Audit_Animals" sheetId="8" r:id="rId3"/>
    <sheet name="SI1_EQ_Cl3_Audit_Premises" sheetId="14" r:id="rId4"/>
    <sheet name="SI1EQ_Cl3_Audit_Waste " sheetId="10" r:id="rId5"/>
    <sheet name="SI1_EQ_Cl3_Audit_Equipment" sheetId="15" r:id="rId6"/>
    <sheet name="Score per category" sheetId="1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6" l="1"/>
  <c r="H6" i="16"/>
  <c r="H7" i="16"/>
  <c r="H8" i="16"/>
  <c r="H4" i="16"/>
  <c r="G194" i="16"/>
  <c r="G195" i="16"/>
  <c r="G193" i="16"/>
  <c r="G192" i="16"/>
  <c r="G191" i="16"/>
  <c r="G189" i="16"/>
  <c r="G190" i="16"/>
  <c r="G188" i="16"/>
  <c r="G185" i="16"/>
  <c r="G186" i="16"/>
  <c r="G187" i="16"/>
  <c r="G184" i="16"/>
  <c r="G120" i="16"/>
  <c r="G119" i="16"/>
  <c r="G118" i="16"/>
  <c r="G117" i="16"/>
  <c r="G116" i="16"/>
  <c r="G115" i="16"/>
  <c r="G112" i="16"/>
  <c r="G113" i="16"/>
  <c r="G114" i="16"/>
  <c r="G111" i="16"/>
  <c r="G108" i="16"/>
  <c r="G109" i="16"/>
  <c r="G110" i="16"/>
  <c r="G107" i="16"/>
  <c r="G97" i="16"/>
  <c r="G98" i="16"/>
  <c r="G99" i="16"/>
  <c r="G100" i="16"/>
  <c r="G101" i="16"/>
  <c r="G96" i="16"/>
  <c r="G93" i="16"/>
  <c r="G94" i="16"/>
  <c r="G95" i="16"/>
  <c r="G92" i="16"/>
  <c r="G91" i="16"/>
  <c r="G90" i="16"/>
  <c r="G87" i="16"/>
  <c r="G88" i="16"/>
  <c r="G89" i="16"/>
  <c r="G86" i="16"/>
  <c r="G79" i="16"/>
  <c r="G80" i="16"/>
  <c r="G78" i="16"/>
  <c r="G73" i="16"/>
  <c r="G74" i="16"/>
  <c r="G75" i="16"/>
  <c r="G76" i="16"/>
  <c r="G77" i="16"/>
  <c r="G72" i="16"/>
  <c r="G67" i="16"/>
  <c r="G68" i="16"/>
  <c r="G69" i="16"/>
  <c r="G70" i="16"/>
  <c r="G71" i="16"/>
  <c r="G66" i="16"/>
  <c r="G65" i="16"/>
  <c r="G63" i="16"/>
  <c r="G64" i="16"/>
  <c r="G62" i="16"/>
  <c r="G60" i="16"/>
  <c r="G61" i="16"/>
  <c r="G59" i="16"/>
  <c r="G56" i="16"/>
  <c r="G57" i="16"/>
  <c r="G58" i="16"/>
  <c r="G55" i="16"/>
  <c r="G47" i="16"/>
  <c r="G48" i="16"/>
  <c r="G49" i="16"/>
  <c r="G46" i="16"/>
  <c r="G43" i="16"/>
  <c r="G44" i="16"/>
  <c r="G45" i="16"/>
  <c r="G42" i="16"/>
  <c r="G39" i="16"/>
  <c r="G40" i="16"/>
  <c r="G41" i="16"/>
  <c r="G38" i="16"/>
  <c r="G35" i="16"/>
  <c r="G36" i="16"/>
  <c r="G37" i="16"/>
  <c r="G34" i="16"/>
  <c r="G31" i="16"/>
  <c r="G32" i="16"/>
  <c r="G33" i="16"/>
  <c r="G30" i="16"/>
  <c r="G27" i="16"/>
  <c r="G28" i="16"/>
  <c r="G29" i="16"/>
  <c r="G26" i="16"/>
  <c r="G24" i="16"/>
  <c r="G25" i="16"/>
  <c r="G23" i="16"/>
  <c r="G21" i="16"/>
  <c r="G22" i="16"/>
  <c r="G20" i="16"/>
  <c r="G16" i="16"/>
  <c r="G17" i="16"/>
  <c r="G18" i="16"/>
  <c r="G19" i="16"/>
  <c r="G15" i="16"/>
  <c r="G14" i="16"/>
  <c r="G13" i="16"/>
  <c r="G10" i="16"/>
  <c r="G11" i="16"/>
  <c r="G12" i="16"/>
  <c r="G9" i="16"/>
  <c r="G8" i="16"/>
  <c r="G7" i="16"/>
  <c r="G6" i="16"/>
  <c r="G5" i="16"/>
  <c r="G4" i="16"/>
  <c r="E4" i="16" l="1"/>
  <c r="F228" i="16" l="1"/>
  <c r="E228" i="16"/>
  <c r="F227" i="16"/>
  <c r="F226" i="16"/>
  <c r="E227" i="16"/>
  <c r="E226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11" i="16"/>
  <c r="F202" i="16"/>
  <c r="F203" i="16"/>
  <c r="F204" i="16"/>
  <c r="F205" i="16"/>
  <c r="F206" i="16"/>
  <c r="F207" i="16"/>
  <c r="F208" i="16"/>
  <c r="F209" i="16"/>
  <c r="F210" i="16"/>
  <c r="F201" i="16"/>
  <c r="E202" i="16"/>
  <c r="E203" i="16"/>
  <c r="E204" i="16"/>
  <c r="E205" i="16"/>
  <c r="E206" i="16"/>
  <c r="E207" i="16"/>
  <c r="E208" i="16"/>
  <c r="E209" i="16"/>
  <c r="E210" i="16"/>
  <c r="E201" i="16"/>
  <c r="F194" i="16"/>
  <c r="F195" i="16"/>
  <c r="F193" i="16"/>
  <c r="F192" i="16"/>
  <c r="F191" i="16"/>
  <c r="F189" i="16"/>
  <c r="F190" i="16"/>
  <c r="F188" i="16"/>
  <c r="F185" i="16"/>
  <c r="F186" i="16"/>
  <c r="F187" i="16"/>
  <c r="F184" i="16"/>
  <c r="F197" i="16" s="1"/>
  <c r="C247" i="16" s="1"/>
  <c r="E194" i="16"/>
  <c r="E195" i="16"/>
  <c r="E193" i="16"/>
  <c r="E192" i="16"/>
  <c r="E191" i="16"/>
  <c r="E189" i="16"/>
  <c r="E190" i="16"/>
  <c r="E188" i="16"/>
  <c r="E185" i="16"/>
  <c r="E186" i="16"/>
  <c r="E187" i="16"/>
  <c r="E184" i="16"/>
  <c r="F173" i="16"/>
  <c r="F174" i="16"/>
  <c r="F175" i="16"/>
  <c r="F176" i="16"/>
  <c r="F177" i="16"/>
  <c r="F178" i="16"/>
  <c r="F172" i="16"/>
  <c r="E173" i="16"/>
  <c r="E174" i="16"/>
  <c r="E175" i="16"/>
  <c r="E176" i="16"/>
  <c r="E177" i="16"/>
  <c r="E178" i="16"/>
  <c r="E172" i="16"/>
  <c r="F170" i="16"/>
  <c r="F171" i="16"/>
  <c r="F169" i="16"/>
  <c r="E170" i="16"/>
  <c r="E171" i="16"/>
  <c r="E169" i="16"/>
  <c r="F163" i="16"/>
  <c r="F164" i="16"/>
  <c r="F165" i="16"/>
  <c r="F166" i="16"/>
  <c r="F167" i="16"/>
  <c r="F168" i="16"/>
  <c r="F162" i="16"/>
  <c r="E163" i="16"/>
  <c r="E164" i="16"/>
  <c r="E165" i="16"/>
  <c r="E166" i="16"/>
  <c r="E167" i="16"/>
  <c r="E168" i="16"/>
  <c r="E162" i="16"/>
  <c r="F156" i="16"/>
  <c r="F157" i="16"/>
  <c r="F158" i="16"/>
  <c r="F159" i="16"/>
  <c r="F160" i="16"/>
  <c r="F161" i="16"/>
  <c r="F155" i="16"/>
  <c r="E156" i="16"/>
  <c r="E157" i="16"/>
  <c r="E158" i="16"/>
  <c r="E159" i="16"/>
  <c r="E160" i="16"/>
  <c r="E161" i="16"/>
  <c r="E155" i="16"/>
  <c r="F149" i="16"/>
  <c r="F150" i="16"/>
  <c r="F151" i="16"/>
  <c r="F152" i="16"/>
  <c r="F153" i="16"/>
  <c r="F154" i="16"/>
  <c r="F148" i="16"/>
  <c r="E149" i="16"/>
  <c r="E150" i="16"/>
  <c r="E151" i="16"/>
  <c r="E152" i="16"/>
  <c r="E153" i="16"/>
  <c r="E154" i="16"/>
  <c r="E148" i="16"/>
  <c r="F142" i="16"/>
  <c r="F143" i="16"/>
  <c r="F144" i="16"/>
  <c r="F145" i="16"/>
  <c r="F146" i="16"/>
  <c r="F147" i="16"/>
  <c r="F141" i="16"/>
  <c r="E142" i="16"/>
  <c r="E143" i="16"/>
  <c r="E144" i="16"/>
  <c r="E145" i="16"/>
  <c r="E146" i="16"/>
  <c r="E147" i="16"/>
  <c r="E141" i="16"/>
  <c r="F135" i="16"/>
  <c r="F136" i="16"/>
  <c r="F137" i="16"/>
  <c r="F138" i="16"/>
  <c r="F139" i="16"/>
  <c r="F140" i="16"/>
  <c r="F134" i="16"/>
  <c r="E135" i="16"/>
  <c r="E136" i="16"/>
  <c r="E137" i="16"/>
  <c r="E138" i="16"/>
  <c r="E139" i="16"/>
  <c r="E140" i="16"/>
  <c r="E134" i="16"/>
  <c r="F124" i="16"/>
  <c r="F125" i="16"/>
  <c r="F126" i="16"/>
  <c r="F127" i="16"/>
  <c r="F128" i="16"/>
  <c r="F129" i="16"/>
  <c r="F130" i="16"/>
  <c r="F131" i="16"/>
  <c r="F132" i="16"/>
  <c r="F133" i="16"/>
  <c r="F123" i="16"/>
  <c r="E124" i="16"/>
  <c r="E125" i="16"/>
  <c r="E126" i="16"/>
  <c r="E127" i="16"/>
  <c r="E128" i="16"/>
  <c r="E129" i="16"/>
  <c r="E130" i="16"/>
  <c r="E131" i="16"/>
  <c r="E132" i="16"/>
  <c r="E133" i="16"/>
  <c r="E123" i="16"/>
  <c r="F122" i="16"/>
  <c r="E122" i="16"/>
  <c r="F121" i="16"/>
  <c r="F120" i="16"/>
  <c r="E121" i="16"/>
  <c r="E120" i="16"/>
  <c r="F117" i="16"/>
  <c r="F118" i="16"/>
  <c r="F119" i="16"/>
  <c r="F116" i="16"/>
  <c r="E117" i="16"/>
  <c r="E118" i="16"/>
  <c r="E119" i="16"/>
  <c r="E116" i="16"/>
  <c r="F115" i="16"/>
  <c r="E115" i="16"/>
  <c r="F112" i="16"/>
  <c r="F113" i="16"/>
  <c r="F114" i="16"/>
  <c r="F111" i="16"/>
  <c r="E112" i="16"/>
  <c r="E113" i="16"/>
  <c r="E114" i="16"/>
  <c r="E111" i="16"/>
  <c r="F108" i="16"/>
  <c r="F109" i="16"/>
  <c r="F110" i="16"/>
  <c r="E108" i="16"/>
  <c r="E109" i="16"/>
  <c r="E110" i="16"/>
  <c r="F107" i="16"/>
  <c r="E107" i="16"/>
  <c r="F97" i="16"/>
  <c r="F98" i="16"/>
  <c r="F99" i="16"/>
  <c r="F100" i="16"/>
  <c r="F101" i="16"/>
  <c r="F96" i="16"/>
  <c r="E97" i="16"/>
  <c r="E98" i="16"/>
  <c r="E99" i="16"/>
  <c r="E100" i="16"/>
  <c r="E101" i="16"/>
  <c r="E96" i="16"/>
  <c r="F93" i="16"/>
  <c r="F94" i="16"/>
  <c r="F95" i="16"/>
  <c r="F92" i="16"/>
  <c r="E93" i="16"/>
  <c r="E94" i="16"/>
  <c r="E95" i="16"/>
  <c r="E92" i="16"/>
  <c r="F91" i="16"/>
  <c r="F90" i="16"/>
  <c r="E91" i="16"/>
  <c r="E90" i="16"/>
  <c r="F87" i="16"/>
  <c r="F88" i="16"/>
  <c r="F89" i="16"/>
  <c r="E87" i="16"/>
  <c r="E88" i="16"/>
  <c r="E89" i="16"/>
  <c r="F86" i="16"/>
  <c r="E86" i="16"/>
  <c r="E230" i="16" l="1"/>
  <c r="C240" i="16" s="1"/>
  <c r="F230" i="16"/>
  <c r="C248" i="16" s="1"/>
  <c r="E197" i="16"/>
  <c r="C239" i="16" s="1"/>
  <c r="E180" i="16"/>
  <c r="C238" i="16" s="1"/>
  <c r="F103" i="16"/>
  <c r="C245" i="16" s="1"/>
  <c r="F180" i="16"/>
  <c r="C246" i="16" s="1"/>
  <c r="E103" i="16"/>
  <c r="C237" i="16" s="1"/>
  <c r="F79" i="16"/>
  <c r="F80" i="16"/>
  <c r="F78" i="16"/>
  <c r="E79" i="16"/>
  <c r="E80" i="16"/>
  <c r="E78" i="16"/>
  <c r="F73" i="16"/>
  <c r="F74" i="16"/>
  <c r="F75" i="16"/>
  <c r="F76" i="16"/>
  <c r="F77" i="16"/>
  <c r="F72" i="16"/>
  <c r="E73" i="16"/>
  <c r="E74" i="16"/>
  <c r="E75" i="16"/>
  <c r="E76" i="16"/>
  <c r="E77" i="16"/>
  <c r="E72" i="16"/>
  <c r="F67" i="16"/>
  <c r="F68" i="16"/>
  <c r="F69" i="16"/>
  <c r="F70" i="16"/>
  <c r="F71" i="16"/>
  <c r="F66" i="16"/>
  <c r="E67" i="16"/>
  <c r="E68" i="16"/>
  <c r="E69" i="16"/>
  <c r="E70" i="16"/>
  <c r="E71" i="16"/>
  <c r="E66" i="16"/>
  <c r="F65" i="16"/>
  <c r="E65" i="16"/>
  <c r="F63" i="16"/>
  <c r="F64" i="16"/>
  <c r="F62" i="16"/>
  <c r="E63" i="16"/>
  <c r="E64" i="16"/>
  <c r="E62" i="16"/>
  <c r="F60" i="16"/>
  <c r="F61" i="16"/>
  <c r="F59" i="16"/>
  <c r="E60" i="16"/>
  <c r="E61" i="16"/>
  <c r="E59" i="16"/>
  <c r="F56" i="16"/>
  <c r="F57" i="16"/>
  <c r="F58" i="16"/>
  <c r="E56" i="16"/>
  <c r="E57" i="16"/>
  <c r="E58" i="16"/>
  <c r="F55" i="16"/>
  <c r="E55" i="16"/>
  <c r="F47" i="16"/>
  <c r="F48" i="16"/>
  <c r="F49" i="16"/>
  <c r="F46" i="16"/>
  <c r="E47" i="16"/>
  <c r="E48" i="16"/>
  <c r="E49" i="16"/>
  <c r="E46" i="16"/>
  <c r="F43" i="16"/>
  <c r="F44" i="16"/>
  <c r="F45" i="16"/>
  <c r="F42" i="16"/>
  <c r="E43" i="16"/>
  <c r="E44" i="16"/>
  <c r="E45" i="16"/>
  <c r="E42" i="16"/>
  <c r="F39" i="16"/>
  <c r="F40" i="16"/>
  <c r="F41" i="16"/>
  <c r="F38" i="16"/>
  <c r="E39" i="16"/>
  <c r="E40" i="16"/>
  <c r="E41" i="16"/>
  <c r="E38" i="16"/>
  <c r="F35" i="16"/>
  <c r="F36" i="16"/>
  <c r="F37" i="16"/>
  <c r="F34" i="16"/>
  <c r="E35" i="16"/>
  <c r="E36" i="16"/>
  <c r="E37" i="16"/>
  <c r="E34" i="16"/>
  <c r="F31" i="16"/>
  <c r="F32" i="16"/>
  <c r="F33" i="16"/>
  <c r="E31" i="16"/>
  <c r="E32" i="16"/>
  <c r="E33" i="16"/>
  <c r="F30" i="16"/>
  <c r="E30" i="16"/>
  <c r="F27" i="16"/>
  <c r="F28" i="16"/>
  <c r="F29" i="16"/>
  <c r="E27" i="16"/>
  <c r="E28" i="16"/>
  <c r="E29" i="16"/>
  <c r="F26" i="16"/>
  <c r="E26" i="16"/>
  <c r="F24" i="16"/>
  <c r="F25" i="16"/>
  <c r="E24" i="16"/>
  <c r="E25" i="16"/>
  <c r="F23" i="16"/>
  <c r="E23" i="16"/>
  <c r="F21" i="16"/>
  <c r="F22" i="16"/>
  <c r="E21" i="16"/>
  <c r="E22" i="16"/>
  <c r="F20" i="16"/>
  <c r="E20" i="16"/>
  <c r="F16" i="16"/>
  <c r="F17" i="16"/>
  <c r="F18" i="16"/>
  <c r="F19" i="16"/>
  <c r="E16" i="16"/>
  <c r="E17" i="16"/>
  <c r="E18" i="16"/>
  <c r="E19" i="16"/>
  <c r="F15" i="16"/>
  <c r="E15" i="16"/>
  <c r="F14" i="16"/>
  <c r="F13" i="16"/>
  <c r="E14" i="16"/>
  <c r="E13" i="16"/>
  <c r="F10" i="16"/>
  <c r="F11" i="16"/>
  <c r="F12" i="16"/>
  <c r="E10" i="16"/>
  <c r="E11" i="16"/>
  <c r="E12" i="16"/>
  <c r="F9" i="16"/>
  <c r="E9" i="16"/>
  <c r="F5" i="16"/>
  <c r="F6" i="16"/>
  <c r="F7" i="16"/>
  <c r="F8" i="16"/>
  <c r="E5" i="16"/>
  <c r="E6" i="16"/>
  <c r="E7" i="16"/>
  <c r="E8" i="16"/>
  <c r="F4" i="16"/>
  <c r="F51" i="16" l="1"/>
  <c r="C243" i="16" s="1"/>
  <c r="E82" i="16"/>
  <c r="C236" i="16" s="1"/>
  <c r="E51" i="16"/>
  <c r="C235" i="16" s="1"/>
  <c r="F82" i="16"/>
  <c r="C244" i="16" s="1"/>
</calcChain>
</file>

<file path=xl/sharedStrings.xml><?xml version="1.0" encoding="utf-8"?>
<sst xmlns="http://schemas.openxmlformats.org/spreadsheetml/2006/main" count="731" uniqueCount="277">
  <si>
    <t>Score</t>
  </si>
  <si>
    <t>Consultations</t>
  </si>
  <si>
    <t>Staff (N)</t>
  </si>
  <si>
    <t>20 minutes</t>
  </si>
  <si>
    <t>Umonium</t>
  </si>
  <si>
    <t>Umonium®</t>
  </si>
  <si>
    <t>Staff (clinicians - interns - technicians)</t>
  </si>
  <si>
    <t>Stable staff</t>
  </si>
  <si>
    <t xml:space="preserve">Preparation procedure for people </t>
  </si>
  <si>
    <t>Students</t>
  </si>
  <si>
    <t>Long hair tied up</t>
  </si>
  <si>
    <t>Entry of persons</t>
  </si>
  <si>
    <t>Frequency of foot bath emptying/foot mat wetting</t>
  </si>
  <si>
    <t>Wearing disposable gloves</t>
  </si>
  <si>
    <t>Between 2 patients</t>
  </si>
  <si>
    <t>Exit of persons</t>
  </si>
  <si>
    <t>Animals</t>
  </si>
  <si>
    <t>Identification on the stall door (class of risk and infectious diagnosis)</t>
  </si>
  <si>
    <t>Cleanliness of animals</t>
  </si>
  <si>
    <t>Contacts with hospitalized horses</t>
  </si>
  <si>
    <t>Feeding</t>
  </si>
  <si>
    <t>Movements of animals</t>
  </si>
  <si>
    <t>Disinfection of the horse's path if necessary</t>
  </si>
  <si>
    <t>For hand hygiene</t>
  </si>
  <si>
    <t>Foot baths / foot mats</t>
  </si>
  <si>
    <t>Presence of a foot bath/foot mat</t>
  </si>
  <si>
    <t>Aspect of the foot bath/foot mat</t>
  </si>
  <si>
    <t>General</t>
  </si>
  <si>
    <t>Disinfectant contact time</t>
  </si>
  <si>
    <t xml:space="preserve">Complete emptying of the box after the animal discharge </t>
  </si>
  <si>
    <t>Covered walkaway</t>
  </si>
  <si>
    <t>Covered walkaway cleaning frequency</t>
  </si>
  <si>
    <t>Covered walkaway disinfection frequency</t>
  </si>
  <si>
    <t>Corridor cleaning frequency</t>
  </si>
  <si>
    <t>Corridor disinfection frequency</t>
  </si>
  <si>
    <t>Waste management</t>
  </si>
  <si>
    <t>Presence of a yellow box for sharps</t>
  </si>
  <si>
    <t>Presence of container(s) for B1 waste</t>
  </si>
  <si>
    <t>Correct use of waste containers</t>
  </si>
  <si>
    <t>Management of equipment for animals</t>
  </si>
  <si>
    <t xml:space="preserve">Clinic-provided material (blanket, etc.) disinfection frequency </t>
  </si>
  <si>
    <t xml:space="preserve">Frequency of wrinkle disinfection </t>
  </si>
  <si>
    <t>Frequency of examination equipment disinfection</t>
  </si>
  <si>
    <t xml:space="preserve">Frequency of thermometer cleaning </t>
  </si>
  <si>
    <t>Frequency of stethoscope disinfection</t>
  </si>
  <si>
    <t>Disinfection of equipment leaving the unit (cans, etc.)</t>
  </si>
  <si>
    <t>Medicine (drugs)</t>
  </si>
  <si>
    <t>Hand hygiene (washing and disinfection)</t>
  </si>
  <si>
    <t>Presence of poster(s) on hand hygiene</t>
  </si>
  <si>
    <t>Hand washing method</t>
  </si>
  <si>
    <t>Hand washing after wound care or bandage change</t>
  </si>
  <si>
    <t>Hand washing after catheter placement</t>
  </si>
  <si>
    <t>Hand washing after eye care</t>
  </si>
  <si>
    <t>Hand washing after each patient</t>
  </si>
  <si>
    <t xml:space="preserve">Hand washing upon exiting the clinic </t>
  </si>
  <si>
    <t xml:space="preserve">Hand washing after cleaning/disinfection of boxes </t>
  </si>
  <si>
    <t>Students (N)</t>
  </si>
  <si>
    <t xml:space="preserve">Wearing a single-use yellow apron </t>
  </si>
  <si>
    <t>The building door remains open all the time</t>
  </si>
  <si>
    <t>Storage of straw, fodder and cereals</t>
  </si>
  <si>
    <t>Overshoes on horsefeet for Imaging Unit</t>
  </si>
  <si>
    <t xml:space="preserve">removal of dirty straw and faeces (fork) once a day </t>
  </si>
  <si>
    <t>Wet + watering can with bleach + rinsing with clear water + Umonium/RBS application without rinsing (induction box : cleansing + high-pressure cleaner with RBS)</t>
  </si>
  <si>
    <t>garden hose</t>
  </si>
  <si>
    <t>smoker only (induction box :  + plastic clogs)</t>
  </si>
  <si>
    <t>B41 courtyard</t>
  </si>
  <si>
    <t>RBS® + rinsing + Umonium solution without rinsing</t>
  </si>
  <si>
    <t>Standard disinfectant(s) used for the boxes (usually 2% bleach)</t>
  </si>
  <si>
    <t>Frequency of door knobs disinfection</t>
  </si>
  <si>
    <t>class 3-dedicated tools</t>
  </si>
  <si>
    <t xml:space="preserve">problem of non-compliance with classes foor tools (people use class 3 tools for class1-2 boxes) </t>
  </si>
  <si>
    <t>Sweep (blacksmiths); if stable staff : garden hose</t>
  </si>
  <si>
    <t>Card or chalk inscription on the case board</t>
  </si>
  <si>
    <t>Bleach then Umonium®</t>
  </si>
  <si>
    <t xml:space="preserve">Never (stable staff was never given the instruction to do it) </t>
  </si>
  <si>
    <t>Presence of yellow containers for B2 waste</t>
  </si>
  <si>
    <t>the equipment always remains in the unit (specific laundry)</t>
  </si>
  <si>
    <t>Soaking in a bucket of soapy water with bleach, rinsing then Umonium, then left to drain</t>
  </si>
  <si>
    <t xml:space="preserve">Saoking in a waste container filled with an Umonium solution </t>
  </si>
  <si>
    <t xml:space="preserve">While soaking probe(s) (+ additional cleansing after) </t>
  </si>
  <si>
    <t>Transparent plastic bag that contains the sample (horse name) and analysis request (with animal ID) ; risk not specified</t>
  </si>
  <si>
    <t xml:space="preserve">Food and beverage consumption  </t>
  </si>
  <si>
    <t xml:space="preserve">Food and beverage consumption   </t>
  </si>
  <si>
    <t>Sterilium disinfection only</t>
  </si>
  <si>
    <t>Disinfection method for wheelbarrows - compliance with standard method</t>
  </si>
  <si>
    <t>Wheelbarrow cleaning method - compliance with standard method</t>
  </si>
  <si>
    <t>Cleaning method of equipment used to clean the boxes - compliance with standard method</t>
  </si>
  <si>
    <t>Disinfection method for cleaning tools - compliance with standard method</t>
  </si>
  <si>
    <t xml:space="preserve">Disinfection method for foot pick, grooming equipment and wrinkle </t>
  </si>
  <si>
    <t xml:space="preserve">Standard disinfectant(s) used for foot pick, grooming equipment </t>
  </si>
  <si>
    <t>Standard disinfectant(s) used for wrinkles</t>
  </si>
  <si>
    <t>Standard disinfectant(s) used for examination equipment</t>
  </si>
  <si>
    <r>
      <t xml:space="preserve">Disinfectant(s) used for </t>
    </r>
    <r>
      <rPr>
        <b/>
        <sz val="12"/>
        <color theme="1"/>
        <rFont val="Times New Roman"/>
        <family val="1"/>
      </rPr>
      <t>endoscope</t>
    </r>
  </si>
  <si>
    <t>PERSONS</t>
  </si>
  <si>
    <t>N</t>
  </si>
  <si>
    <t>PREMISES</t>
  </si>
  <si>
    <t>Standard disinfectant(s) used for foot baths/foot mats</t>
  </si>
  <si>
    <t>B2 containers (for biologically contaminated waste)</t>
  </si>
  <si>
    <t>B2 containers for sharps</t>
  </si>
  <si>
    <t>B1 containers (non-contaminated medical waste)</t>
  </si>
  <si>
    <t>WASTE MANAGEMENT</t>
  </si>
  <si>
    <t>EQUIPMENT</t>
  </si>
  <si>
    <t xml:space="preserve">N </t>
  </si>
  <si>
    <t>private company, several times a year, at specific dates but also on demand</t>
  </si>
  <si>
    <t>No detergent or detergent after disinfectant</t>
  </si>
  <si>
    <t xml:space="preserve">Cleansing and disinfection </t>
  </si>
  <si>
    <t>Boxes</t>
  </si>
  <si>
    <t>Disinfection method after patient discharge - compliance with standard method</t>
  </si>
  <si>
    <t>Equipment to clean the boxes - wheelbarrow</t>
  </si>
  <si>
    <t>Standard disinfectant(s) used for wheelbarrow</t>
  </si>
  <si>
    <t>Cleaning equipment (wheelbarrow + tools: forks, brushes, etc. )</t>
  </si>
  <si>
    <t>Frequency of faeces and dirty litter removal</t>
  </si>
  <si>
    <t>Cleansing method  - compliance with standard method</t>
  </si>
  <si>
    <t>Disinfection frequency</t>
  </si>
  <si>
    <t>Dsinfection method - compliance with standard method</t>
  </si>
  <si>
    <t>Standard disinfectant(s) used surfaces</t>
  </si>
  <si>
    <t>Notification of the box to be cleaned and disinfected</t>
  </si>
  <si>
    <t>Cleansing method after patient discharge - compliance with standard method</t>
  </si>
  <si>
    <t>Frequency of wheelbarrow cleansing</t>
  </si>
  <si>
    <t>Frequency of wheelbarrow  disinfection</t>
  </si>
  <si>
    <t>Frequency of cleansing the tools used to clean the boxes</t>
  </si>
  <si>
    <t>Frequency of disinfection for the equipment used to clean the boxes</t>
  </si>
  <si>
    <t>Standard disinfectant(s) used for tools</t>
  </si>
  <si>
    <t>Disinfectant(s) used after a rotavirus diarrhoea  (usually Umonium Master before bleach)</t>
  </si>
  <si>
    <t>Equipment to clean the tools (forks, brushes, etc.)</t>
  </si>
  <si>
    <t xml:space="preserve">Vigor - </t>
  </si>
  <si>
    <t>Cleansing method for corridors - compliance with standard method</t>
  </si>
  <si>
    <t>Disinfection method for corridors - compliance with standard method</t>
  </si>
  <si>
    <t>Standard disinfectant(s) used for corridors</t>
  </si>
  <si>
    <t>Frequency of consultation room floor cleaning</t>
  </si>
  <si>
    <t>Frequency of consultation room floor disinfection</t>
  </si>
  <si>
    <t>Disinfection method for the floor of consultation rooms - compliance with standard method</t>
  </si>
  <si>
    <t>Standard disinfectant(s) used for the floor of consultation rooms</t>
  </si>
  <si>
    <t>Floor of consultation rooms</t>
  </si>
  <si>
    <t>Cleansing method for the floors of consultation rooms  - compliance with standard method</t>
  </si>
  <si>
    <t>(Indoor) corridors</t>
  </si>
  <si>
    <t>B41 courtyard cleaning frequency</t>
  </si>
  <si>
    <t>B41 courtyard cleaning method - compliance with standard method</t>
  </si>
  <si>
    <t>Covered walkaway cleaning method - compliance with SOPs</t>
  </si>
  <si>
    <t>Covered walkaway disinfection method - compliance with SOPs</t>
  </si>
  <si>
    <t>Standard disinfectant(s) used the for covered walkaway</t>
  </si>
  <si>
    <t>Bleach</t>
  </si>
  <si>
    <t>Fire hose</t>
  </si>
  <si>
    <t>Cleaning equipment for Class 3 boxes (wheelbarrow and tools)</t>
  </si>
  <si>
    <t>Sweep - When unit empty, high-pressure cleaner</t>
  </si>
  <si>
    <t>Bleach, Umonium®</t>
  </si>
  <si>
    <t>smoker only</t>
  </si>
  <si>
    <t>General indoor horizontal surfaces (sinks, tables, etc. other than floors)</t>
  </si>
  <si>
    <t xml:space="preserve">Cleaning frequency </t>
  </si>
  <si>
    <t>detergent for sinks</t>
  </si>
  <si>
    <t>Umonium® or Bleach then Umonium®</t>
  </si>
  <si>
    <r>
      <t xml:space="preserve">Disinfectant(s) used after housing a </t>
    </r>
    <r>
      <rPr>
        <i/>
        <sz val="12"/>
        <color theme="1"/>
        <rFont val="Times New Roman"/>
        <family val="1"/>
      </rPr>
      <t>Rhodococcus equi</t>
    </r>
    <r>
      <rPr>
        <sz val="12"/>
        <color theme="1"/>
        <rFont val="Times New Roman"/>
        <family val="1"/>
      </rPr>
      <t>-foal</t>
    </r>
  </si>
  <si>
    <t>Grooming equipment and foot pick disinfection frequency</t>
  </si>
  <si>
    <t xml:space="preserve">Examination equipment </t>
  </si>
  <si>
    <t>Frequency of thermometer disinfection</t>
  </si>
  <si>
    <t>Disinfectant(s) used for stethoscopes</t>
  </si>
  <si>
    <t>Management of biological samples</t>
  </si>
  <si>
    <t>Bleach then RBS/Umonium (then 2-3 days rest)</t>
  </si>
  <si>
    <t>Sterilium (hydro-alcoholic solution)</t>
  </si>
  <si>
    <r>
      <t>Umonium</t>
    </r>
    <r>
      <rPr>
        <sz val="12"/>
        <color rgb="FF0000FF"/>
        <rFont val="Calibri"/>
        <family val="2"/>
      </rPr>
      <t>®</t>
    </r>
  </si>
  <si>
    <t>Cleaning method for examination equipment - compliance with SOPs</t>
  </si>
  <si>
    <t>Standard disinfectant(s) used for thermometer</t>
  </si>
  <si>
    <r>
      <t xml:space="preserve">Frequency of </t>
    </r>
    <r>
      <rPr>
        <b/>
        <sz val="12"/>
        <color theme="1"/>
        <rFont val="Times New Roman"/>
        <family val="1"/>
      </rPr>
      <t>examination equipment</t>
    </r>
    <r>
      <rPr>
        <sz val="12"/>
        <color theme="1"/>
        <rFont val="Times New Roman"/>
        <family val="1"/>
      </rPr>
      <t xml:space="preserve"> cleaning</t>
    </r>
  </si>
  <si>
    <r>
      <t xml:space="preserve">Frequency of </t>
    </r>
    <r>
      <rPr>
        <b/>
        <sz val="12"/>
        <color theme="1"/>
        <rFont val="Times New Roman"/>
        <family val="1"/>
      </rPr>
      <t>stethoscope</t>
    </r>
    <r>
      <rPr>
        <sz val="12"/>
        <color theme="1"/>
        <rFont val="Times New Roman"/>
        <family val="1"/>
      </rPr>
      <t xml:space="preserve"> cleaning</t>
    </r>
  </si>
  <si>
    <t>Sometimes more than once a day - foot mat: when dry</t>
  </si>
  <si>
    <t xml:space="preserve">Stable Staff </t>
  </si>
  <si>
    <t>Identification of risk class (Class 3) on the patient</t>
  </si>
  <si>
    <t>ANIMALS</t>
  </si>
  <si>
    <t>Hand hygiene</t>
  </si>
  <si>
    <t>SI</t>
  </si>
  <si>
    <t>Median score</t>
  </si>
  <si>
    <t>Mean score</t>
  </si>
  <si>
    <t>Clothing and equipment</t>
  </si>
  <si>
    <t>GLOBAL SCORE FOR "PERSONS"</t>
  </si>
  <si>
    <t>GLOBAL SCORE FOR "ANIMALS"</t>
  </si>
  <si>
    <t>GLOBAL SCORE FOR "PREMISES"</t>
  </si>
  <si>
    <t>GLOBAL SCORE FOR "WASTE MANAGEMENT"</t>
  </si>
  <si>
    <t>GLOBAL SCORE FOR "EQUIPMENT"</t>
  </si>
  <si>
    <t>GLOBAL SCORES</t>
  </si>
  <si>
    <t>Maximum score</t>
  </si>
  <si>
    <t>NA</t>
  </si>
  <si>
    <t>Standard Deviation</t>
  </si>
  <si>
    <r>
      <t>Persons</t>
    </r>
    <r>
      <rPr>
        <sz val="11"/>
        <color theme="1"/>
        <rFont val="Calibri"/>
        <family val="2"/>
      </rPr>
      <t>ͣ</t>
    </r>
  </si>
  <si>
    <r>
      <t>Behavior</t>
    </r>
    <r>
      <rPr>
        <sz val="11"/>
        <color theme="1"/>
        <rFont val="Calibri"/>
        <family val="2"/>
      </rPr>
      <t>ͣ</t>
    </r>
  </si>
  <si>
    <r>
      <t>Animals</t>
    </r>
    <r>
      <rPr>
        <sz val="11"/>
        <color theme="1"/>
        <rFont val="Calibri"/>
        <family val="2"/>
      </rPr>
      <t>ͨ</t>
    </r>
  </si>
  <si>
    <r>
      <t>Premises</t>
    </r>
    <r>
      <rPr>
        <sz val="11"/>
        <color theme="1"/>
        <rFont val="Calibri"/>
        <family val="2"/>
      </rPr>
      <t>ͩ</t>
    </r>
  </si>
  <si>
    <r>
      <t>Waste management</t>
    </r>
    <r>
      <rPr>
        <sz val="11"/>
        <color theme="1"/>
        <rFont val="Calibri"/>
        <family val="2"/>
      </rPr>
      <t>ͤ</t>
    </r>
  </si>
  <si>
    <r>
      <t>Equipment</t>
    </r>
    <r>
      <rPr>
        <sz val="11"/>
        <color theme="1"/>
        <rFont val="Calibri"/>
        <family val="2"/>
      </rPr>
      <t>ͪ</t>
    </r>
  </si>
  <si>
    <t>Place of preparation</t>
  </si>
  <si>
    <t>Wearing a long sleeve disposable apron</t>
  </si>
  <si>
    <t>Cleanliness and wearing of basic PPE</t>
  </si>
  <si>
    <t>Type and cleanliness of footwear</t>
  </si>
  <si>
    <t>Student identification</t>
  </si>
  <si>
    <t>Cleanliness of footwear</t>
  </si>
  <si>
    <t>Type and cleanliness of working clothes</t>
  </si>
  <si>
    <t>Storage of personal belongings</t>
  </si>
  <si>
    <t>No wearing of jewelry (except watch)</t>
  </si>
  <si>
    <t>Wearing no accessories</t>
  </si>
  <si>
    <t>Cleanliness of basic PPE</t>
  </si>
  <si>
    <t>Frequency of use of the footbath/foot mat at the entrance to the building</t>
  </si>
  <si>
    <t>Type of use of long sleeve disposable apron</t>
  </si>
  <si>
    <t>Method of hand hygiene</t>
  </si>
  <si>
    <t>Frequency of hand hygiene</t>
  </si>
  <si>
    <t xml:space="preserve">Disposal of gloves in yellow containers </t>
  </si>
  <si>
    <t>Fate of the long sleeve disposable apron</t>
  </si>
  <si>
    <t>Method of hand hygiene upon exiting the unit</t>
  </si>
  <si>
    <t>Presence of dogs on site</t>
  </si>
  <si>
    <t>No smoking</t>
  </si>
  <si>
    <t>Storage of medicine (treatment cream, ophthalmic ointments)</t>
  </si>
  <si>
    <t>Timing of patient's unloading</t>
  </si>
  <si>
    <t xml:space="preserve">Type of storage of grains and supplements </t>
  </si>
  <si>
    <t>Fodder availability in the unit</t>
  </si>
  <si>
    <t>Importance of pest control (rodents)</t>
  </si>
  <si>
    <t>Frequency of animal exits</t>
  </si>
  <si>
    <t>Cleansing of the horse's path if necessary</t>
  </si>
  <si>
    <t>Type of identification (ID) on the doors of the box, unit and building</t>
  </si>
  <si>
    <t>Cleaning order implemented (if same stable staff for classes 1-2 and class 3)</t>
  </si>
  <si>
    <t>Availability of antibacterial soap</t>
  </si>
  <si>
    <t>Availability of paper for hand drying</t>
  </si>
  <si>
    <t>Availablility of disinfectant</t>
  </si>
  <si>
    <t>Presence of waste containers for paper used for hand drying</t>
  </si>
  <si>
    <t>Presence of containers for disposal of hand drying paper</t>
  </si>
  <si>
    <t>For footwear cleansing</t>
  </si>
  <si>
    <t>Presence of a boot-washer</t>
  </si>
  <si>
    <t>Frequency of unit door closing</t>
  </si>
  <si>
    <t>Frequency of building door closed</t>
  </si>
  <si>
    <t>Frequency of door closing</t>
  </si>
  <si>
    <t>Disinfectant used in case of parasitic disease</t>
  </si>
  <si>
    <t>Type of PPE worn to perform the cleansing and disinfection process</t>
  </si>
  <si>
    <t>Type of PPE worn to clean and disinfect wheelbarrows</t>
  </si>
  <si>
    <t>Type of PPE worn to clean and disinfect the tools used to clean the boxes</t>
  </si>
  <si>
    <t>Type of PPE worn to clean and disinfect the floor of consultation rooms</t>
  </si>
  <si>
    <t>Type of PPE worn to clean and disinfect the corridors</t>
  </si>
  <si>
    <t>Type of PPE worn to clean and disinfect the covered walkaway</t>
  </si>
  <si>
    <t>Type of PPE worn to clean the B41 courtyard</t>
  </si>
  <si>
    <t xml:space="preserve">Frequency of use of yellow containers for biologically contaminated (B2) waste </t>
  </si>
  <si>
    <t xml:space="preserve">Presence of poster(s) reminding B2 waste management </t>
  </si>
  <si>
    <t xml:space="preserve">Cleanliness of the exterior of B2 yellow containers </t>
  </si>
  <si>
    <t>Frequency of use of container for sharps (yellow box)</t>
  </si>
  <si>
    <t>Presence of poster(s) reminding management of sharps</t>
  </si>
  <si>
    <t>Frequency of use of containers for non-contaminated medical (B1) waste</t>
  </si>
  <si>
    <t>Type of waste container for PPE disposal</t>
  </si>
  <si>
    <t>Frequency of manure collection if the horse defecates outside the box</t>
  </si>
  <si>
    <t xml:space="preserve">Specificity and storage of grooming equipment and foot pick  </t>
  </si>
  <si>
    <t xml:space="preserve">Frequency of use of the animal's proper equipment  </t>
  </si>
  <si>
    <t>Frequency of provision of blanket and halter by the Clinic</t>
  </si>
  <si>
    <t xml:space="preserve">Specificity of blancket and halter </t>
  </si>
  <si>
    <r>
      <rPr>
        <sz val="12"/>
        <color theme="1"/>
        <rFont val="Times New Roman"/>
        <family val="1"/>
      </rPr>
      <t xml:space="preserve">Specificity of </t>
    </r>
    <r>
      <rPr>
        <b/>
        <sz val="12"/>
        <color theme="1"/>
        <rFont val="Times New Roman"/>
        <family val="1"/>
      </rPr>
      <t>thermometer</t>
    </r>
  </si>
  <si>
    <t>Special treatment after a parasitic disease</t>
  </si>
  <si>
    <t>Special treatment after a mycotic disease</t>
  </si>
  <si>
    <t>Place of storage of biological samples</t>
  </si>
  <si>
    <t xml:space="preserve">Mode of transport of biological samples </t>
  </si>
  <si>
    <t>Drug storage conditions</t>
  </si>
  <si>
    <t>No wearing of jewelry</t>
  </si>
  <si>
    <t xml:space="preserve">Frequency of use of the footbath/foot mat at the entrance to the building </t>
  </si>
  <si>
    <t>Hand hygiene upon entering class 3</t>
  </si>
  <si>
    <t>Frequency of glove changing between patients</t>
  </si>
  <si>
    <r>
      <t>Fate of the long sleeve disposable apron</t>
    </r>
    <r>
      <rPr>
        <sz val="8"/>
        <color rgb="FFFF0000"/>
        <rFont val="Times New Roman"/>
        <family val="1"/>
      </rPr>
      <t xml:space="preserve"> </t>
    </r>
  </si>
  <si>
    <t>Availability of disinfectant</t>
  </si>
  <si>
    <t>Type of PPE worn to clean and disinfect corridors</t>
  </si>
  <si>
    <t>Type of PPE worn to clean and disinfect general surfaces</t>
  </si>
  <si>
    <t>Frequency of use of yellow containers for biologically contaminated (B2) waste</t>
  </si>
  <si>
    <t>Hand hygiene method</t>
  </si>
  <si>
    <t>Hand hygiene after wound care or bandage change</t>
  </si>
  <si>
    <t>Hand hygiene after catheter placement</t>
  </si>
  <si>
    <t>Hand hygiene after eye care</t>
  </si>
  <si>
    <t>Hand hygiene after each patient</t>
  </si>
  <si>
    <t xml:space="preserve">Hand hygiene upon exiting the clinic </t>
  </si>
  <si>
    <t xml:space="preserve">Hand hygiene after cleaning/disinfection of boxes </t>
  </si>
  <si>
    <t>Frequency of use of the foot bath/foot mat at the entrance to the building</t>
  </si>
  <si>
    <t>BEHAVIOR</t>
  </si>
  <si>
    <t>Respect of floor color lines</t>
  </si>
  <si>
    <t>Picking horse's feet before getting out of the box</t>
  </si>
  <si>
    <t>Scrubbing horse's feet with 0.5% chlorhexidine before getting out of the box</t>
  </si>
  <si>
    <t>Visibility of color lines</t>
  </si>
  <si>
    <t>GLOBAL SCORE FOR "BEHAVIOR"</t>
  </si>
  <si>
    <t>Scrubbing horse's feet with 0.5% chlorhexidine 0,5% before getting out of the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</si>
</sst>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0000FF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8"/>
      <color rgb="FFFF0000"/>
      <name val="Times New Roman"/>
      <family val="1"/>
    </font>
    <font>
      <b/>
      <sz val="12"/>
      <name val="Times New Roman"/>
      <family val="1"/>
    </font>
    <font>
      <sz val="12"/>
      <color rgb="FF0000FF"/>
      <name val="Times New Roman"/>
      <family val="1"/>
    </font>
    <font>
      <i/>
      <sz val="12"/>
      <color theme="1"/>
      <name val="Times New Roman"/>
      <family val="1"/>
    </font>
    <font>
      <sz val="12"/>
      <color rgb="FF0000FF"/>
      <name val="Calibri"/>
      <family val="2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2" borderId="6" xfId="0" applyFont="1" applyFill="1" applyBorder="1" applyAlignment="1"/>
    <xf numFmtId="0" fontId="3" fillId="3" borderId="9" xfId="0" applyFont="1" applyFill="1" applyBorder="1"/>
    <xf numFmtId="0" fontId="1" fillId="0" borderId="0" xfId="0" applyFont="1" applyFill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1" fillId="0" borderId="16" xfId="0" applyFont="1" applyBorder="1"/>
    <xf numFmtId="0" fontId="1" fillId="0" borderId="20" xfId="0" applyFont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0" fontId="1" fillId="0" borderId="4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8" xfId="0" applyFont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5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7" fillId="0" borderId="0" xfId="0" applyFont="1" applyBorder="1"/>
    <xf numFmtId="0" fontId="7" fillId="0" borderId="0" xfId="0" applyFont="1"/>
    <xf numFmtId="0" fontId="7" fillId="0" borderId="24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5" xfId="0" applyFont="1" applyBorder="1"/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Fill="1"/>
    <xf numFmtId="20" fontId="7" fillId="0" borderId="0" xfId="0" applyNumberFormat="1" applyFont="1"/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8" fillId="4" borderId="9" xfId="0" applyFont="1" applyFill="1" applyBorder="1" applyAlignment="1">
      <alignment wrapText="1"/>
    </xf>
    <xf numFmtId="0" fontId="7" fillId="0" borderId="4" xfId="0" applyFont="1" applyBorder="1"/>
    <xf numFmtId="0" fontId="7" fillId="0" borderId="8" xfId="0" applyFont="1" applyBorder="1"/>
    <xf numFmtId="0" fontId="9" fillId="5" borderId="0" xfId="0" applyFont="1" applyFill="1"/>
    <xf numFmtId="0" fontId="10" fillId="5" borderId="0" xfId="0" applyFont="1" applyFill="1"/>
    <xf numFmtId="0" fontId="10" fillId="5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1" fillId="3" borderId="9" xfId="0" applyFont="1" applyFill="1" applyBorder="1"/>
    <xf numFmtId="0" fontId="12" fillId="0" borderId="0" xfId="0" applyFont="1"/>
    <xf numFmtId="0" fontId="7" fillId="0" borderId="0" xfId="0" applyFont="1" applyAlignment="1">
      <alignment horizontal="center" vertical="center"/>
    </xf>
    <xf numFmtId="0" fontId="8" fillId="4" borderId="9" xfId="0" applyFont="1" applyFill="1" applyBorder="1" applyAlignment="1"/>
    <xf numFmtId="0" fontId="7" fillId="0" borderId="1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wrapText="1"/>
    </xf>
    <xf numFmtId="0" fontId="7" fillId="4" borderId="6" xfId="0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3" borderId="9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4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5" fillId="2" borderId="9" xfId="0" applyFont="1" applyFill="1" applyBorder="1"/>
    <xf numFmtId="0" fontId="8" fillId="0" borderId="0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" fillId="2" borderId="1" xfId="0" applyFont="1" applyFill="1" applyBorder="1"/>
    <xf numFmtId="0" fontId="7" fillId="0" borderId="1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wrapText="1"/>
    </xf>
    <xf numFmtId="0" fontId="2" fillId="4" borderId="6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16" fontId="7" fillId="6" borderId="6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8" fillId="2" borderId="2" xfId="0" applyFont="1" applyFill="1" applyBorder="1" applyAlignment="1">
      <alignment horizontal="left" vertical="top" wrapText="1"/>
    </xf>
    <xf numFmtId="0" fontId="8" fillId="2" borderId="6" xfId="0" applyFont="1" applyFill="1" applyBorder="1" applyAlignment="1"/>
    <xf numFmtId="0" fontId="8" fillId="2" borderId="40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6" borderId="12" xfId="0" applyFont="1" applyFill="1" applyBorder="1"/>
    <xf numFmtId="0" fontId="1" fillId="6" borderId="13" xfId="0" applyFont="1" applyFill="1" applyBorder="1"/>
    <xf numFmtId="0" fontId="1" fillId="6" borderId="4" xfId="0" applyFont="1" applyFill="1" applyBorder="1"/>
    <xf numFmtId="0" fontId="1" fillId="6" borderId="8" xfId="0" applyFont="1" applyFill="1" applyBorder="1"/>
    <xf numFmtId="0" fontId="5" fillId="2" borderId="1" xfId="0" applyFont="1" applyFill="1" applyBorder="1"/>
    <xf numFmtId="0" fontId="2" fillId="2" borderId="9" xfId="0" applyFont="1" applyFill="1" applyBorder="1"/>
    <xf numFmtId="0" fontId="7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3" fillId="3" borderId="1" xfId="0" applyFont="1" applyFill="1" applyBorder="1"/>
    <xf numFmtId="0" fontId="7" fillId="6" borderId="1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top"/>
    </xf>
    <xf numFmtId="0" fontId="8" fillId="4" borderId="9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center" wrapText="1"/>
    </xf>
    <xf numFmtId="0" fontId="13" fillId="0" borderId="13" xfId="0" applyFont="1" applyBorder="1"/>
    <xf numFmtId="0" fontId="7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top"/>
    </xf>
    <xf numFmtId="0" fontId="7" fillId="0" borderId="29" xfId="0" applyFont="1" applyBorder="1"/>
    <xf numFmtId="0" fontId="8" fillId="0" borderId="12" xfId="0" applyFont="1" applyBorder="1"/>
    <xf numFmtId="0" fontId="8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2" fillId="2" borderId="9" xfId="0" applyFont="1" applyFill="1" applyBorder="1" applyAlignment="1">
      <alignment vertical="center"/>
    </xf>
    <xf numFmtId="0" fontId="9" fillId="8" borderId="0" xfId="0" applyFont="1" applyFill="1" applyBorder="1" applyAlignment="1">
      <alignment vertical="top" wrapText="1"/>
    </xf>
    <xf numFmtId="0" fontId="1" fillId="0" borderId="32" xfId="0" applyFont="1" applyBorder="1"/>
    <xf numFmtId="0" fontId="1" fillId="0" borderId="32" xfId="0" applyFont="1" applyFill="1" applyBorder="1"/>
    <xf numFmtId="0" fontId="1" fillId="0" borderId="33" xfId="0" applyFont="1" applyBorder="1"/>
    <xf numFmtId="0" fontId="1" fillId="0" borderId="31" xfId="0" applyFont="1" applyBorder="1"/>
    <xf numFmtId="0" fontId="1" fillId="0" borderId="31" xfId="0" applyFont="1" applyFill="1" applyBorder="1"/>
    <xf numFmtId="0" fontId="1" fillId="0" borderId="33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9" xfId="0" applyFont="1" applyFill="1" applyBorder="1"/>
    <xf numFmtId="0" fontId="8" fillId="4" borderId="8" xfId="0" applyFont="1" applyFill="1" applyBorder="1" applyAlignment="1">
      <alignment vertical="center" wrapText="1"/>
    </xf>
    <xf numFmtId="0" fontId="1" fillId="0" borderId="19" xfId="0" applyFont="1" applyFill="1" applyBorder="1" applyAlignment="1"/>
    <xf numFmtId="0" fontId="1" fillId="0" borderId="15" xfId="0" applyFont="1" applyFill="1" applyBorder="1" applyAlignment="1"/>
    <xf numFmtId="0" fontId="7" fillId="0" borderId="19" xfId="0" applyFont="1" applyBorder="1" applyAlignment="1"/>
    <xf numFmtId="0" fontId="1" fillId="0" borderId="17" xfId="0" applyFont="1" applyFill="1" applyBorder="1" applyAlignment="1"/>
    <xf numFmtId="0" fontId="7" fillId="0" borderId="17" xfId="0" applyFont="1" applyBorder="1" applyAlignment="1"/>
    <xf numFmtId="0" fontId="7" fillId="0" borderId="15" xfId="0" applyFont="1" applyBorder="1" applyAlignment="1"/>
    <xf numFmtId="0" fontId="7" fillId="0" borderId="40" xfId="0" applyFont="1" applyBorder="1" applyAlignment="1"/>
    <xf numFmtId="0" fontId="7" fillId="0" borderId="1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8" fillId="2" borderId="9" xfId="0" applyFont="1" applyFill="1" applyBorder="1" applyAlignment="1">
      <alignment vertical="top"/>
    </xf>
    <xf numFmtId="0" fontId="8" fillId="0" borderId="22" xfId="0" applyFont="1" applyBorder="1"/>
    <xf numFmtId="2" fontId="10" fillId="5" borderId="0" xfId="0" applyNumberFormat="1" applyFont="1" applyFill="1" applyAlignment="1">
      <alignment horizontal="center" vertical="center"/>
    </xf>
    <xf numFmtId="2" fontId="10" fillId="5" borderId="0" xfId="0" applyNumberFormat="1" applyFont="1" applyFill="1"/>
    <xf numFmtId="0" fontId="13" fillId="0" borderId="12" xfId="0" applyFont="1" applyBorder="1" applyAlignment="1">
      <alignment horizontal="center"/>
    </xf>
    <xf numFmtId="0" fontId="1" fillId="7" borderId="0" xfId="0" applyFont="1" applyFill="1" applyAlignment="1">
      <alignment horizontal="center"/>
    </xf>
    <xf numFmtId="2" fontId="1" fillId="7" borderId="0" xfId="0" applyNumberFormat="1" applyFont="1" applyFill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2" fontId="1" fillId="0" borderId="36" xfId="0" applyNumberFormat="1" applyFont="1" applyBorder="1" applyAlignment="1">
      <alignment horizontal="center" vertical="center"/>
    </xf>
    <xf numFmtId="2" fontId="1" fillId="0" borderId="37" xfId="0" applyNumberFormat="1" applyFont="1" applyBorder="1" applyAlignment="1">
      <alignment horizontal="center" vertical="center"/>
    </xf>
    <xf numFmtId="0" fontId="19" fillId="8" borderId="14" xfId="0" applyFont="1" applyFill="1" applyBorder="1"/>
    <xf numFmtId="0" fontId="19" fillId="8" borderId="14" xfId="0" applyFont="1" applyFill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20" fillId="8" borderId="14" xfId="0" applyFont="1" applyFill="1" applyBorder="1" applyAlignment="1">
      <alignment horizontal="center"/>
    </xf>
    <xf numFmtId="0" fontId="2" fillId="2" borderId="9" xfId="0" applyFont="1" applyFill="1" applyBorder="1" applyAlignment="1"/>
    <xf numFmtId="0" fontId="8" fillId="2" borderId="9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 vertical="top"/>
    </xf>
    <xf numFmtId="2" fontId="19" fillId="8" borderId="0" xfId="0" applyNumberFormat="1" applyFont="1" applyFill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1" fillId="7" borderId="0" xfId="0" applyFont="1" applyFill="1"/>
    <xf numFmtId="2" fontId="1" fillId="0" borderId="43" xfId="0" applyNumberFormat="1" applyFont="1" applyBorder="1" applyAlignment="1">
      <alignment horizontal="center" vertical="center"/>
    </xf>
    <xf numFmtId="2" fontId="1" fillId="0" borderId="44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right"/>
    </xf>
    <xf numFmtId="0" fontId="1" fillId="7" borderId="0" xfId="0" applyFont="1" applyFill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12" xfId="0" applyFont="1" applyFill="1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47" xfId="0" applyNumberFormat="1" applyFont="1" applyBorder="1" applyAlignment="1">
      <alignment horizontal="center" vertical="center"/>
    </xf>
    <xf numFmtId="0" fontId="7" fillId="0" borderId="12" xfId="0" applyFont="1" applyFill="1" applyBorder="1"/>
    <xf numFmtId="0" fontId="7" fillId="0" borderId="13" xfId="0" applyFont="1" applyFill="1" applyBorder="1"/>
    <xf numFmtId="0" fontId="7" fillId="0" borderId="4" xfId="0" applyFont="1" applyFill="1" applyBorder="1"/>
    <xf numFmtId="0" fontId="7" fillId="0" borderId="12" xfId="0" applyFont="1" applyBorder="1" applyAlignment="1">
      <alignment wrapText="1"/>
    </xf>
    <xf numFmtId="0" fontId="8" fillId="4" borderId="4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39" xfId="0" applyFont="1" applyBorder="1" applyAlignment="1">
      <alignment horizontal="left" vertical="top"/>
    </xf>
    <xf numFmtId="0" fontId="1" fillId="0" borderId="38" xfId="0" applyFont="1" applyBorder="1" applyAlignment="1">
      <alignment vertical="top"/>
    </xf>
    <xf numFmtId="0" fontId="1" fillId="0" borderId="28" xfId="0" applyFont="1" applyBorder="1" applyAlignment="1">
      <alignment vertical="top"/>
    </xf>
    <xf numFmtId="0" fontId="1" fillId="0" borderId="30" xfId="0" applyFont="1" applyBorder="1" applyAlignment="1">
      <alignment vertical="top"/>
    </xf>
    <xf numFmtId="0" fontId="1" fillId="0" borderId="38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8" fillId="4" borderId="2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4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bg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fr-BE" sz="1600" b="0">
                <a:solidFill>
                  <a:schemeClr val="bg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Mean score per category</a:t>
            </a:r>
          </a:p>
        </c:rich>
      </c:tx>
      <c:layout>
        <c:manualLayout>
          <c:xMode val="edge"/>
          <c:yMode val="edge"/>
          <c:x val="2.2182022658510093E-2"/>
          <c:y val="2.1125833448586755E-2"/>
        </c:manualLayout>
      </c:layout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bg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'Score per category'!$B$243:$B$248</c:f>
              <c:strCache>
                <c:ptCount val="6"/>
                <c:pt idx="0">
                  <c:v>Personsͣ</c:v>
                </c:pt>
                <c:pt idx="1">
                  <c:v>Behaviorͣ</c:v>
                </c:pt>
                <c:pt idx="2">
                  <c:v>Animalsͨ</c:v>
                </c:pt>
                <c:pt idx="3">
                  <c:v>Premisesͩ</c:v>
                </c:pt>
                <c:pt idx="4">
                  <c:v>Waste managementͤ</c:v>
                </c:pt>
                <c:pt idx="5">
                  <c:v>Equipmentͪ</c:v>
                </c:pt>
              </c:strCache>
            </c:strRef>
          </c:cat>
          <c:val>
            <c:numRef>
              <c:f>'Score per category'!$C$243:$C$248</c:f>
              <c:numCache>
                <c:formatCode>General</c:formatCode>
                <c:ptCount val="6"/>
                <c:pt idx="0">
                  <c:v>0.73207384403036568</c:v>
                </c:pt>
                <c:pt idx="1">
                  <c:v>0.75</c:v>
                </c:pt>
                <c:pt idx="2">
                  <c:v>1.7785714285714285</c:v>
                </c:pt>
                <c:pt idx="3">
                  <c:v>1.3692340067340067</c:v>
                </c:pt>
                <c:pt idx="4">
                  <c:v>1.5</c:v>
                </c:pt>
                <c:pt idx="5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4-4103-AAD5-8B1C7D008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589232"/>
        <c:axId val="1867588400"/>
      </c:radarChart>
      <c:catAx>
        <c:axId val="186758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r-FR"/>
          </a:p>
        </c:txPr>
        <c:crossAx val="1867588400"/>
        <c:crosses val="autoZero"/>
        <c:auto val="1"/>
        <c:lblAlgn val="ctr"/>
        <c:lblOffset val="100"/>
        <c:noMultiLvlLbl val="0"/>
      </c:catAx>
      <c:valAx>
        <c:axId val="186758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r-FR"/>
          </a:p>
        </c:txPr>
        <c:crossAx val="186758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bg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fr-BE" sz="1600" b="0" baseline="0">
                <a:solidFill>
                  <a:schemeClr val="bg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</a:t>
            </a:r>
            <a:r>
              <a:rPr lang="fr-BE" sz="1600" b="0">
                <a:solidFill>
                  <a:schemeClr val="bg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edian</a:t>
            </a:r>
            <a:r>
              <a:rPr lang="fr-BE" sz="1600" b="0" baseline="0">
                <a:solidFill>
                  <a:schemeClr val="bg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score per category</a:t>
            </a:r>
            <a:endParaRPr lang="fr-BE" sz="1600" b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2.6194828705973127E-2"/>
          <c:y val="3.03600268889435E-2"/>
        </c:manualLayout>
      </c:layout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bg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'Score per category'!$B$235:$B$240</c:f>
              <c:strCache>
                <c:ptCount val="6"/>
                <c:pt idx="0">
                  <c:v>Personsͣ</c:v>
                </c:pt>
                <c:pt idx="1">
                  <c:v>Behaviorͣ</c:v>
                </c:pt>
                <c:pt idx="2">
                  <c:v>Animalsͨ</c:v>
                </c:pt>
                <c:pt idx="3">
                  <c:v>Premisesͩ</c:v>
                </c:pt>
                <c:pt idx="4">
                  <c:v>Waste managementͤ</c:v>
                </c:pt>
                <c:pt idx="5">
                  <c:v>Equipmentͪ</c:v>
                </c:pt>
              </c:strCache>
            </c:strRef>
          </c:cat>
          <c:val>
            <c:numRef>
              <c:f>'Score per category'!$C$235:$C$240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F-438C-A920-D3A543CC3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326128"/>
        <c:axId val="1867331952"/>
      </c:radarChart>
      <c:catAx>
        <c:axId val="186732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r-FR"/>
          </a:p>
        </c:txPr>
        <c:crossAx val="1867331952"/>
        <c:crosses val="autoZero"/>
        <c:auto val="1"/>
        <c:lblAlgn val="ctr"/>
        <c:lblOffset val="100"/>
        <c:noMultiLvlLbl val="0"/>
      </c:catAx>
      <c:valAx>
        <c:axId val="186733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r-FR"/>
          </a:p>
        </c:txPr>
        <c:crossAx val="18673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2402507</xdr:colOff>
      <xdr:row>249</xdr:row>
      <xdr:rowOff>115404</xdr:rowOff>
    </xdr:from>
    <xdr:to>
      <xdr:col>3</xdr:col>
      <xdr:colOff>4663109</xdr:colOff>
      <xdr:row>271</xdr:row>
      <xdr:rowOff>132522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47626</xdr:colOff>
      <xdr:row>249</xdr:row>
      <xdr:rowOff>161924</xdr:rowOff>
    </xdr:from>
    <xdr:to>
      <xdr:col>2</xdr:col>
      <xdr:colOff>2095501</xdr:colOff>
      <xdr:row>271</xdr:row>
      <xdr:rowOff>154056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R69"/>
  <sheetViews>
    <sheetView zoomScaleNormal="100" workbookViewId="0">
      <selection activeCell="A42" sqref="A42"/>
    </sheetView>
  </sheetViews>
  <sheetFormatPr baseColWidth="10" defaultColWidth="11.42578125" defaultRowHeight="15" x14ac:dyDescent="0.25"/>
  <cols>
    <col min="1" max="1" width="52.5703125" style="10" bestFit="1" customWidth="1"/>
    <col min="2" max="11" width="9.85546875" style="34" customWidth="1"/>
    <col min="12" max="12" width="11.42578125" style="34"/>
    <col min="13" max="13" width="11.42578125" style="10"/>
    <col min="14" max="14" width="13.42578125" style="10" bestFit="1" customWidth="1"/>
    <col min="15" max="16384" width="11.42578125" style="10"/>
  </cols>
  <sheetData>
    <row r="1" spans="1:18" s="47" customFormat="1" ht="15.75" x14ac:dyDescent="0.25">
      <c r="A1" s="68" t="s">
        <v>93</v>
      </c>
      <c r="B1" s="69"/>
      <c r="C1" s="70"/>
      <c r="D1" s="69"/>
      <c r="E1" s="69"/>
      <c r="F1" s="69"/>
      <c r="G1" s="69"/>
      <c r="H1" s="69"/>
      <c r="I1" s="69"/>
      <c r="J1" s="69"/>
      <c r="K1" s="69"/>
      <c r="L1" s="36"/>
      <c r="M1" s="36"/>
      <c r="N1" s="10"/>
      <c r="O1" s="10"/>
      <c r="P1" s="10"/>
      <c r="Q1" s="10"/>
      <c r="R1" s="10"/>
    </row>
    <row r="2" spans="1:18" s="61" customFormat="1" ht="16.5" thickBot="1" x14ac:dyDescent="0.3">
      <c r="A2" s="71"/>
      <c r="B2" s="72"/>
      <c r="C2" s="73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5.75" thickBot="1" x14ac:dyDescent="0.3">
      <c r="A3" s="5" t="s">
        <v>172</v>
      </c>
      <c r="B3" s="229" t="s">
        <v>102</v>
      </c>
      <c r="C3" s="230"/>
      <c r="D3" s="230"/>
      <c r="E3" s="230"/>
      <c r="F3" s="230"/>
      <c r="G3" s="230"/>
      <c r="H3" s="230"/>
      <c r="I3" s="230"/>
      <c r="J3" s="230"/>
      <c r="K3" s="231"/>
      <c r="L3" s="7"/>
    </row>
    <row r="4" spans="1:18" s="7" customFormat="1" ht="16.5" thickBot="1" x14ac:dyDescent="0.3">
      <c r="A4" s="74" t="s">
        <v>9</v>
      </c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</row>
    <row r="5" spans="1:18" x14ac:dyDescent="0.25">
      <c r="A5" s="8" t="s">
        <v>190</v>
      </c>
      <c r="B5" s="23">
        <v>0</v>
      </c>
      <c r="C5" s="23">
        <v>1</v>
      </c>
      <c r="D5" s="23">
        <v>0</v>
      </c>
      <c r="E5" s="23">
        <v>1</v>
      </c>
      <c r="F5" s="23">
        <v>1</v>
      </c>
      <c r="G5" s="14">
        <v>1</v>
      </c>
      <c r="H5" s="23">
        <v>0</v>
      </c>
      <c r="I5" s="23">
        <v>0</v>
      </c>
      <c r="J5" s="23">
        <v>0</v>
      </c>
      <c r="K5" s="39">
        <v>0</v>
      </c>
      <c r="L5" s="7"/>
    </row>
    <row r="6" spans="1:18" x14ac:dyDescent="0.25">
      <c r="A6" s="11" t="s">
        <v>191</v>
      </c>
      <c r="B6" s="24">
        <v>1</v>
      </c>
      <c r="C6" s="24">
        <v>1</v>
      </c>
      <c r="D6" s="24">
        <v>1</v>
      </c>
      <c r="E6" s="24">
        <v>1</v>
      </c>
      <c r="F6" s="24">
        <v>1</v>
      </c>
      <c r="G6" s="9">
        <v>1</v>
      </c>
      <c r="H6" s="24">
        <v>0</v>
      </c>
      <c r="I6" s="24">
        <v>0</v>
      </c>
      <c r="J6" s="24">
        <v>1</v>
      </c>
      <c r="K6" s="39">
        <v>0</v>
      </c>
      <c r="L6" s="7"/>
      <c r="M6" s="87"/>
    </row>
    <row r="7" spans="1:18" x14ac:dyDescent="0.25">
      <c r="A7" s="11" t="s">
        <v>192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15">
        <v>0</v>
      </c>
      <c r="H7" s="39">
        <v>0</v>
      </c>
      <c r="I7" s="24">
        <v>1</v>
      </c>
      <c r="J7" s="24">
        <v>0</v>
      </c>
      <c r="K7" s="39">
        <v>1</v>
      </c>
      <c r="L7" s="7"/>
    </row>
    <row r="8" spans="1:18" x14ac:dyDescent="0.25">
      <c r="A8" s="21" t="s">
        <v>189</v>
      </c>
      <c r="B8" s="24">
        <v>0</v>
      </c>
      <c r="C8" s="39">
        <v>0</v>
      </c>
      <c r="D8" s="39">
        <v>0</v>
      </c>
      <c r="E8" s="39">
        <v>0</v>
      </c>
      <c r="F8" s="24">
        <v>0</v>
      </c>
      <c r="G8" s="9">
        <v>0</v>
      </c>
      <c r="H8" s="24">
        <v>0</v>
      </c>
      <c r="I8" s="24">
        <v>3</v>
      </c>
      <c r="J8" s="24">
        <v>0</v>
      </c>
      <c r="K8" s="24">
        <v>0</v>
      </c>
    </row>
    <row r="9" spans="1:18" ht="15.75" thickBot="1" x14ac:dyDescent="0.3">
      <c r="A9" s="22" t="s">
        <v>13</v>
      </c>
      <c r="B9" s="26">
        <v>0</v>
      </c>
      <c r="C9" s="25">
        <v>0</v>
      </c>
      <c r="D9" s="25">
        <v>0</v>
      </c>
      <c r="E9" s="25">
        <v>0</v>
      </c>
      <c r="F9" s="26">
        <v>3</v>
      </c>
      <c r="G9" s="16">
        <v>0</v>
      </c>
      <c r="H9" s="26">
        <v>0</v>
      </c>
      <c r="I9" s="26">
        <v>0</v>
      </c>
      <c r="J9" s="26">
        <v>0</v>
      </c>
      <c r="K9" s="26">
        <v>0</v>
      </c>
    </row>
    <row r="10" spans="1:18" s="7" customFormat="1" ht="15.75" thickBot="1" x14ac:dyDescent="0.3">
      <c r="A10" s="6" t="s">
        <v>6</v>
      </c>
      <c r="B10" s="17">
        <v>1</v>
      </c>
      <c r="C10" s="17">
        <v>2</v>
      </c>
      <c r="D10" s="17">
        <v>3</v>
      </c>
      <c r="E10" s="17">
        <v>4</v>
      </c>
      <c r="F10" s="17">
        <v>5</v>
      </c>
      <c r="G10" s="17">
        <v>6</v>
      </c>
      <c r="H10" s="17">
        <v>7</v>
      </c>
      <c r="I10" s="17">
        <v>8</v>
      </c>
      <c r="J10" s="17">
        <v>9</v>
      </c>
      <c r="K10" s="17">
        <v>10</v>
      </c>
    </row>
    <row r="11" spans="1:18" x14ac:dyDescent="0.25">
      <c r="A11" s="8" t="s">
        <v>198</v>
      </c>
      <c r="B11" s="23">
        <v>0</v>
      </c>
      <c r="C11" s="23">
        <v>1</v>
      </c>
      <c r="D11" s="14">
        <v>2</v>
      </c>
      <c r="E11" s="23">
        <v>0</v>
      </c>
      <c r="F11" s="23">
        <v>3</v>
      </c>
      <c r="G11" s="23">
        <v>2</v>
      </c>
      <c r="H11" s="23">
        <v>0</v>
      </c>
      <c r="I11" s="14">
        <v>0</v>
      </c>
      <c r="J11" s="23">
        <v>0</v>
      </c>
      <c r="K11" s="23">
        <v>0</v>
      </c>
    </row>
    <row r="12" spans="1:18" x14ac:dyDescent="0.25">
      <c r="A12" s="11" t="s">
        <v>193</v>
      </c>
      <c r="B12" s="24">
        <v>0</v>
      </c>
      <c r="C12" s="24">
        <v>1</v>
      </c>
      <c r="D12" s="9">
        <v>0</v>
      </c>
      <c r="E12" s="24">
        <v>0</v>
      </c>
      <c r="F12" s="24">
        <v>0</v>
      </c>
      <c r="G12" s="24">
        <v>0</v>
      </c>
      <c r="H12" s="24">
        <v>0</v>
      </c>
      <c r="I12" s="9">
        <v>0</v>
      </c>
      <c r="J12" s="24">
        <v>0</v>
      </c>
      <c r="K12" s="24">
        <v>0</v>
      </c>
    </row>
    <row r="13" spans="1:18" s="36" customFormat="1" x14ac:dyDescent="0.25">
      <c r="A13" s="21" t="s">
        <v>189</v>
      </c>
      <c r="B13" s="24">
        <v>0</v>
      </c>
      <c r="C13" s="128"/>
      <c r="D13" s="130"/>
      <c r="E13" s="128"/>
      <c r="F13" s="128"/>
      <c r="G13" s="128"/>
      <c r="H13" s="128"/>
      <c r="I13" s="130"/>
      <c r="J13" s="128"/>
      <c r="K13" s="128"/>
      <c r="L13" s="32"/>
    </row>
    <row r="14" spans="1:18" ht="15.75" thickBot="1" x14ac:dyDescent="0.3">
      <c r="A14" s="22" t="s">
        <v>13</v>
      </c>
      <c r="B14" s="26">
        <v>0</v>
      </c>
      <c r="C14" s="129"/>
      <c r="D14" s="131"/>
      <c r="E14" s="129"/>
      <c r="F14" s="129"/>
      <c r="G14" s="129"/>
      <c r="H14" s="129"/>
      <c r="I14" s="131"/>
      <c r="J14" s="129"/>
      <c r="K14" s="129"/>
    </row>
    <row r="15" spans="1:18" s="7" customFormat="1" ht="15.75" thickBot="1" x14ac:dyDescent="0.3">
      <c r="A15" s="6" t="s">
        <v>7</v>
      </c>
      <c r="B15" s="17">
        <v>1</v>
      </c>
      <c r="C15" s="17">
        <v>2</v>
      </c>
      <c r="D15" s="17">
        <v>3</v>
      </c>
      <c r="E15" s="38"/>
      <c r="F15" s="38"/>
      <c r="G15" s="38"/>
      <c r="H15" s="38"/>
      <c r="I15" s="38"/>
      <c r="J15" s="38"/>
      <c r="K15" s="38"/>
      <c r="L15" s="38"/>
    </row>
    <row r="16" spans="1:18" x14ac:dyDescent="0.25">
      <c r="A16" s="11" t="s">
        <v>194</v>
      </c>
      <c r="B16" s="24">
        <v>0</v>
      </c>
      <c r="C16" s="24">
        <v>0</v>
      </c>
      <c r="D16" s="24">
        <v>0</v>
      </c>
      <c r="E16" s="85"/>
    </row>
    <row r="17" spans="1:13" ht="15.75" thickBot="1" x14ac:dyDescent="0.3">
      <c r="A17" s="13" t="s">
        <v>191</v>
      </c>
      <c r="B17" s="26">
        <v>0</v>
      </c>
      <c r="C17" s="26">
        <v>0</v>
      </c>
      <c r="D17" s="26">
        <v>0</v>
      </c>
    </row>
    <row r="18" spans="1:13" s="36" customFormat="1" ht="15.75" thickBot="1" x14ac:dyDescent="0.3">
      <c r="A18" s="35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8"/>
    </row>
    <row r="19" spans="1:13" ht="15.75" thickBot="1" x14ac:dyDescent="0.3">
      <c r="A19" s="18" t="s">
        <v>8</v>
      </c>
      <c r="B19" s="229" t="s">
        <v>102</v>
      </c>
      <c r="C19" s="230"/>
      <c r="D19" s="230"/>
      <c r="E19" s="230"/>
      <c r="F19" s="230"/>
      <c r="G19" s="230"/>
      <c r="H19" s="230"/>
      <c r="I19" s="230"/>
      <c r="J19" s="230"/>
      <c r="K19" s="231"/>
      <c r="L19" s="10"/>
    </row>
    <row r="20" spans="1:13" s="7" customFormat="1" ht="16.5" thickBot="1" x14ac:dyDescent="0.3">
      <c r="A20" s="74" t="s">
        <v>9</v>
      </c>
      <c r="B20" s="17">
        <v>1</v>
      </c>
      <c r="C20" s="17">
        <v>2</v>
      </c>
      <c r="D20" s="17">
        <v>3</v>
      </c>
      <c r="E20" s="17">
        <v>4</v>
      </c>
      <c r="F20" s="17">
        <v>5</v>
      </c>
      <c r="G20" s="17">
        <v>6</v>
      </c>
      <c r="H20" s="17">
        <v>7</v>
      </c>
      <c r="I20" s="17">
        <v>8</v>
      </c>
      <c r="J20" s="17">
        <v>9</v>
      </c>
      <c r="K20" s="17">
        <v>10</v>
      </c>
    </row>
    <row r="21" spans="1:13" x14ac:dyDescent="0.25">
      <c r="A21" s="28" t="s">
        <v>188</v>
      </c>
      <c r="B21" s="24">
        <v>3</v>
      </c>
      <c r="C21" s="24">
        <v>3</v>
      </c>
      <c r="D21" s="24">
        <v>3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</row>
    <row r="22" spans="1:13" x14ac:dyDescent="0.25">
      <c r="A22" s="28" t="s">
        <v>195</v>
      </c>
      <c r="B22" s="24">
        <v>3</v>
      </c>
      <c r="C22" s="24">
        <v>3</v>
      </c>
      <c r="D22" s="24">
        <v>3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</row>
    <row r="23" spans="1:13" x14ac:dyDescent="0.25">
      <c r="A23" s="28" t="s">
        <v>10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</row>
    <row r="24" spans="1:13" x14ac:dyDescent="0.25">
      <c r="A24" s="28" t="s">
        <v>196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</row>
    <row r="25" spans="1:13" ht="15.75" thickBot="1" x14ac:dyDescent="0.3">
      <c r="A25" s="29" t="s">
        <v>197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</row>
    <row r="26" spans="1:13" s="7" customFormat="1" ht="15.75" thickBot="1" x14ac:dyDescent="0.3">
      <c r="A26" s="6" t="s">
        <v>6</v>
      </c>
      <c r="B26" s="17">
        <v>1</v>
      </c>
      <c r="C26" s="17">
        <v>2</v>
      </c>
      <c r="D26" s="17">
        <v>3</v>
      </c>
      <c r="E26" s="17">
        <v>4</v>
      </c>
      <c r="F26" s="17">
        <v>5</v>
      </c>
      <c r="G26" s="17">
        <v>6</v>
      </c>
      <c r="H26" s="17">
        <v>7</v>
      </c>
      <c r="I26" s="17">
        <v>8</v>
      </c>
      <c r="J26" s="17">
        <v>9</v>
      </c>
      <c r="K26" s="17">
        <v>10</v>
      </c>
    </row>
    <row r="27" spans="1:13" x14ac:dyDescent="0.25">
      <c r="A27" s="11" t="s">
        <v>10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</row>
    <row r="28" spans="1:13" s="36" customFormat="1" x14ac:dyDescent="0.25">
      <c r="A28" s="28" t="s">
        <v>196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32"/>
    </row>
    <row r="29" spans="1:13" ht="15.75" thickBot="1" x14ac:dyDescent="0.3">
      <c r="A29" s="29" t="s">
        <v>197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</row>
    <row r="30" spans="1:13" s="7" customFormat="1" ht="15.75" thickBot="1" x14ac:dyDescent="0.3">
      <c r="A30" s="6" t="s">
        <v>7</v>
      </c>
      <c r="B30" s="17">
        <v>1</v>
      </c>
      <c r="C30" s="17">
        <v>2</v>
      </c>
      <c r="D30" s="17">
        <v>3</v>
      </c>
      <c r="E30" s="38"/>
      <c r="F30" s="38"/>
      <c r="G30" s="38"/>
      <c r="H30" s="38"/>
      <c r="I30" s="38"/>
      <c r="J30" s="38"/>
      <c r="K30" s="38"/>
      <c r="L30" s="38"/>
    </row>
    <row r="31" spans="1:13" x14ac:dyDescent="0.25">
      <c r="A31" s="11" t="s">
        <v>10</v>
      </c>
      <c r="B31" s="24">
        <v>0</v>
      </c>
      <c r="C31" s="24">
        <v>0</v>
      </c>
      <c r="D31" s="24">
        <v>0</v>
      </c>
    </row>
    <row r="32" spans="1:13" x14ac:dyDescent="0.25">
      <c r="A32" s="28" t="s">
        <v>196</v>
      </c>
      <c r="B32" s="24">
        <v>0</v>
      </c>
      <c r="C32" s="24">
        <v>0</v>
      </c>
      <c r="D32" s="24">
        <v>0</v>
      </c>
    </row>
    <row r="33" spans="1:15" ht="15.75" thickBot="1" x14ac:dyDescent="0.3">
      <c r="A33" s="29" t="s">
        <v>197</v>
      </c>
      <c r="B33" s="26">
        <v>0</v>
      </c>
      <c r="C33" s="26">
        <v>0</v>
      </c>
      <c r="D33" s="26">
        <v>0</v>
      </c>
    </row>
    <row r="34" spans="1:15" s="36" customFormat="1" ht="15.75" thickBot="1" x14ac:dyDescent="0.3">
      <c r="A34" s="35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8"/>
    </row>
    <row r="35" spans="1:15" s="7" customFormat="1" ht="15.75" thickBot="1" x14ac:dyDescent="0.3">
      <c r="A35" s="132" t="s">
        <v>11</v>
      </c>
      <c r="B35" s="229" t="s">
        <v>102</v>
      </c>
      <c r="C35" s="230"/>
      <c r="D35" s="230"/>
      <c r="E35" s="230"/>
      <c r="F35" s="230"/>
      <c r="G35" s="230"/>
      <c r="H35" s="230"/>
      <c r="I35" s="230"/>
      <c r="J35" s="231"/>
      <c r="K35" s="10"/>
    </row>
    <row r="36" spans="1:15" s="7" customFormat="1" ht="16.5" thickBot="1" x14ac:dyDescent="0.3">
      <c r="A36" s="74" t="s">
        <v>9</v>
      </c>
      <c r="B36" s="17">
        <v>1</v>
      </c>
      <c r="C36" s="17">
        <v>2</v>
      </c>
      <c r="D36" s="17">
        <v>3</v>
      </c>
      <c r="E36" s="17">
        <v>4</v>
      </c>
      <c r="F36" s="17">
        <v>5</v>
      </c>
      <c r="G36" s="17">
        <v>6</v>
      </c>
      <c r="H36" s="17">
        <v>7</v>
      </c>
      <c r="I36" s="17">
        <v>8</v>
      </c>
      <c r="J36" s="17">
        <v>9</v>
      </c>
      <c r="K36" s="85"/>
    </row>
    <row r="37" spans="1:15" ht="30" x14ac:dyDescent="0.25">
      <c r="A37" s="218" t="s">
        <v>199</v>
      </c>
      <c r="B37" s="24">
        <v>2</v>
      </c>
      <c r="C37" s="24">
        <v>3</v>
      </c>
      <c r="D37" s="24">
        <v>0</v>
      </c>
      <c r="E37" s="24">
        <v>0</v>
      </c>
      <c r="F37" s="24">
        <v>0</v>
      </c>
      <c r="G37" s="24">
        <v>3</v>
      </c>
      <c r="H37" s="24">
        <v>0</v>
      </c>
      <c r="I37" s="24">
        <v>0</v>
      </c>
      <c r="J37" s="24">
        <v>0</v>
      </c>
      <c r="K37" s="85"/>
      <c r="L37" s="42"/>
    </row>
    <row r="38" spans="1:15" x14ac:dyDescent="0.25">
      <c r="A38" s="21" t="s">
        <v>255</v>
      </c>
      <c r="B38" s="24">
        <v>3</v>
      </c>
      <c r="C38" s="24">
        <v>3</v>
      </c>
      <c r="D38" s="24">
        <v>3</v>
      </c>
      <c r="E38" s="24">
        <v>3</v>
      </c>
      <c r="F38" s="24">
        <v>1</v>
      </c>
      <c r="G38" s="24">
        <v>3</v>
      </c>
      <c r="H38" s="24">
        <v>3</v>
      </c>
      <c r="I38" s="24">
        <v>3</v>
      </c>
      <c r="J38" s="24">
        <v>1</v>
      </c>
    </row>
    <row r="39" spans="1:15" x14ac:dyDescent="0.25">
      <c r="A39" s="21" t="s">
        <v>189</v>
      </c>
      <c r="B39" s="24">
        <v>0</v>
      </c>
      <c r="C39" s="24">
        <v>0</v>
      </c>
      <c r="D39" s="24">
        <v>0</v>
      </c>
      <c r="E39" s="24">
        <v>3</v>
      </c>
      <c r="F39" s="24">
        <v>3</v>
      </c>
      <c r="G39" s="24">
        <v>3</v>
      </c>
      <c r="H39" s="24">
        <v>0</v>
      </c>
      <c r="I39" s="24">
        <v>0</v>
      </c>
      <c r="J39" s="24">
        <v>0</v>
      </c>
    </row>
    <row r="40" spans="1:15" ht="15.75" thickBot="1" x14ac:dyDescent="0.3">
      <c r="A40" s="22" t="s">
        <v>13</v>
      </c>
      <c r="B40" s="26">
        <v>3</v>
      </c>
      <c r="C40" s="26">
        <v>0</v>
      </c>
      <c r="D40" s="26">
        <v>0</v>
      </c>
      <c r="E40" s="26">
        <v>3</v>
      </c>
      <c r="F40" s="26">
        <v>3</v>
      </c>
      <c r="G40" s="26">
        <v>3</v>
      </c>
      <c r="H40" s="26">
        <v>0</v>
      </c>
      <c r="I40" s="26">
        <v>0</v>
      </c>
      <c r="J40" s="26">
        <v>0</v>
      </c>
    </row>
    <row r="41" spans="1:15" s="7" customFormat="1" ht="15.75" thickBot="1" x14ac:dyDescent="0.3">
      <c r="A41" s="6" t="s">
        <v>6</v>
      </c>
      <c r="B41" s="17">
        <v>1</v>
      </c>
      <c r="C41" s="17">
        <v>2</v>
      </c>
      <c r="D41" s="17">
        <v>3</v>
      </c>
      <c r="E41" s="17">
        <v>4</v>
      </c>
      <c r="F41" s="17">
        <v>5</v>
      </c>
      <c r="G41" s="17">
        <v>6</v>
      </c>
      <c r="H41" s="17">
        <v>7</v>
      </c>
      <c r="I41" s="17">
        <v>8</v>
      </c>
      <c r="J41" s="17">
        <v>9</v>
      </c>
      <c r="K41" s="17">
        <v>10</v>
      </c>
      <c r="L41" s="17">
        <v>11</v>
      </c>
      <c r="M41" s="17">
        <v>12</v>
      </c>
      <c r="N41" s="10"/>
      <c r="O41" s="10"/>
    </row>
    <row r="42" spans="1:15" ht="30" x14ac:dyDescent="0.25">
      <c r="A42" s="218" t="s">
        <v>269</v>
      </c>
      <c r="B42" s="127">
        <v>0</v>
      </c>
      <c r="C42" s="127">
        <v>0</v>
      </c>
      <c r="D42" s="23">
        <v>1</v>
      </c>
      <c r="E42" s="127">
        <v>0</v>
      </c>
      <c r="F42" s="127">
        <v>0</v>
      </c>
      <c r="G42" s="127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</row>
    <row r="43" spans="1:15" x14ac:dyDescent="0.25">
      <c r="A43" s="21" t="s">
        <v>255</v>
      </c>
      <c r="B43" s="39">
        <v>0</v>
      </c>
      <c r="C43" s="39">
        <v>0</v>
      </c>
      <c r="D43" s="24">
        <v>3</v>
      </c>
      <c r="E43" s="39">
        <v>0</v>
      </c>
      <c r="F43" s="39">
        <v>0</v>
      </c>
      <c r="G43" s="39">
        <v>3</v>
      </c>
      <c r="H43" s="24">
        <v>3</v>
      </c>
      <c r="I43" s="24">
        <v>3</v>
      </c>
      <c r="J43" s="24">
        <v>3</v>
      </c>
      <c r="K43" s="24">
        <v>3</v>
      </c>
      <c r="L43" s="24">
        <v>3</v>
      </c>
      <c r="M43" s="24">
        <v>3</v>
      </c>
    </row>
    <row r="44" spans="1:15" x14ac:dyDescent="0.25">
      <c r="A44" s="21" t="s">
        <v>189</v>
      </c>
      <c r="B44" s="24">
        <v>0</v>
      </c>
      <c r="C44" s="24">
        <v>0</v>
      </c>
      <c r="D44" s="24">
        <v>0</v>
      </c>
      <c r="E44" s="24">
        <v>3</v>
      </c>
      <c r="F44" s="24">
        <v>3</v>
      </c>
      <c r="G44" s="24">
        <v>3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</row>
    <row r="45" spans="1:15" ht="15.75" thickBot="1" x14ac:dyDescent="0.3">
      <c r="A45" s="22" t="s">
        <v>13</v>
      </c>
      <c r="B45" s="26">
        <v>0</v>
      </c>
      <c r="C45" s="26">
        <v>0</v>
      </c>
      <c r="D45" s="26">
        <v>3</v>
      </c>
      <c r="E45" s="26">
        <v>0</v>
      </c>
      <c r="F45" s="26">
        <v>0</v>
      </c>
      <c r="G45" s="26">
        <v>0</v>
      </c>
      <c r="H45" s="26">
        <v>3</v>
      </c>
      <c r="I45" s="26">
        <v>0</v>
      </c>
      <c r="J45" s="26">
        <v>0</v>
      </c>
      <c r="K45" s="26">
        <v>0</v>
      </c>
      <c r="L45" s="26">
        <v>0</v>
      </c>
      <c r="M45" s="25">
        <v>0</v>
      </c>
    </row>
    <row r="46" spans="1:15" s="36" customFormat="1" ht="15.75" thickBot="1" x14ac:dyDescent="0.3">
      <c r="A46" s="35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8"/>
    </row>
    <row r="47" spans="1:15" ht="15.75" thickBot="1" x14ac:dyDescent="0.3">
      <c r="A47" s="135" t="s">
        <v>14</v>
      </c>
      <c r="B47" s="229" t="s">
        <v>102</v>
      </c>
      <c r="C47" s="230"/>
      <c r="D47" s="230"/>
      <c r="E47" s="230"/>
      <c r="F47" s="230"/>
      <c r="G47" s="230"/>
      <c r="H47" s="230"/>
      <c r="I47" s="231"/>
    </row>
    <row r="48" spans="1:15" s="7" customFormat="1" ht="15.75" thickBot="1" x14ac:dyDescent="0.3">
      <c r="A48" s="84" t="s">
        <v>56</v>
      </c>
      <c r="B48" s="17">
        <v>1</v>
      </c>
      <c r="C48" s="17">
        <v>2</v>
      </c>
      <c r="D48" s="17">
        <v>3</v>
      </c>
      <c r="E48" s="17">
        <v>4</v>
      </c>
      <c r="F48" s="17">
        <v>5</v>
      </c>
      <c r="G48" s="17">
        <v>6</v>
      </c>
      <c r="H48" s="17">
        <v>7</v>
      </c>
      <c r="I48" s="17">
        <v>8</v>
      </c>
      <c r="J48" s="34"/>
      <c r="K48" s="34"/>
    </row>
    <row r="49" spans="1:14" x14ac:dyDescent="0.25">
      <c r="A49" s="11" t="s">
        <v>256</v>
      </c>
      <c r="B49" s="39">
        <v>0</v>
      </c>
      <c r="C49" s="39">
        <v>0</v>
      </c>
      <c r="D49" s="39">
        <v>0</v>
      </c>
      <c r="E49" s="24">
        <v>0</v>
      </c>
      <c r="F49" s="24">
        <v>0</v>
      </c>
      <c r="G49" s="24">
        <v>3</v>
      </c>
      <c r="H49" s="24">
        <v>3</v>
      </c>
      <c r="I49" s="24">
        <v>0</v>
      </c>
    </row>
    <row r="50" spans="1:14" x14ac:dyDescent="0.25">
      <c r="A50" s="11" t="s">
        <v>200</v>
      </c>
      <c r="B50" s="39">
        <v>0</v>
      </c>
      <c r="C50" s="39">
        <v>0</v>
      </c>
      <c r="D50" s="39">
        <v>0</v>
      </c>
      <c r="E50" s="24">
        <v>0</v>
      </c>
      <c r="F50" s="24">
        <v>0</v>
      </c>
      <c r="G50" s="24">
        <v>3</v>
      </c>
      <c r="H50" s="24">
        <v>3</v>
      </c>
      <c r="I50" s="24">
        <v>0</v>
      </c>
    </row>
    <row r="51" spans="1:14" x14ac:dyDescent="0.25">
      <c r="A51" s="11" t="s">
        <v>201</v>
      </c>
      <c r="B51" s="24">
        <v>0</v>
      </c>
      <c r="C51" s="24">
        <v>0</v>
      </c>
      <c r="D51" s="24">
        <v>0</v>
      </c>
      <c r="E51" s="24">
        <v>1</v>
      </c>
      <c r="F51" s="24">
        <v>1</v>
      </c>
      <c r="G51" s="24">
        <v>1</v>
      </c>
      <c r="H51" s="24">
        <v>1</v>
      </c>
      <c r="I51" s="24">
        <v>3</v>
      </c>
    </row>
    <row r="52" spans="1:14" ht="15.75" thickBot="1" x14ac:dyDescent="0.3">
      <c r="A52" s="11" t="s">
        <v>202</v>
      </c>
      <c r="B52" s="26">
        <v>0</v>
      </c>
      <c r="C52" s="26">
        <v>0</v>
      </c>
      <c r="D52" s="26">
        <v>0</v>
      </c>
      <c r="E52" s="26">
        <v>1</v>
      </c>
      <c r="F52" s="26">
        <v>1</v>
      </c>
      <c r="G52" s="26">
        <v>3</v>
      </c>
      <c r="H52" s="26">
        <v>3</v>
      </c>
      <c r="I52" s="24">
        <v>3</v>
      </c>
    </row>
    <row r="53" spans="1:14" s="7" customFormat="1" ht="15.75" thickBot="1" x14ac:dyDescent="0.3">
      <c r="A53" s="43" t="s">
        <v>2</v>
      </c>
      <c r="B53" s="17">
        <v>1</v>
      </c>
      <c r="C53" s="17">
        <v>2</v>
      </c>
      <c r="D53" s="17">
        <v>3</v>
      </c>
      <c r="E53" s="17">
        <v>4</v>
      </c>
      <c r="F53" s="17">
        <v>5</v>
      </c>
      <c r="G53" s="17">
        <v>6</v>
      </c>
      <c r="H53" s="17">
        <v>7</v>
      </c>
      <c r="I53" s="17">
        <v>8</v>
      </c>
      <c r="J53" s="34"/>
      <c r="K53" s="34"/>
      <c r="L53" s="34"/>
      <c r="M53" s="34"/>
      <c r="N53" s="34"/>
    </row>
    <row r="54" spans="1:14" x14ac:dyDescent="0.25">
      <c r="A54" s="8" t="s">
        <v>256</v>
      </c>
      <c r="B54" s="24">
        <v>0</v>
      </c>
      <c r="C54" s="24">
        <v>0</v>
      </c>
      <c r="D54" s="24">
        <v>3</v>
      </c>
      <c r="E54" s="24">
        <v>0</v>
      </c>
      <c r="F54" s="24">
        <v>0</v>
      </c>
      <c r="G54" s="24">
        <v>0</v>
      </c>
      <c r="H54" s="24">
        <v>3</v>
      </c>
      <c r="I54" s="24">
        <v>3</v>
      </c>
    </row>
    <row r="55" spans="1:14" x14ac:dyDescent="0.25">
      <c r="A55" s="11" t="s">
        <v>200</v>
      </c>
      <c r="B55" s="24">
        <v>3</v>
      </c>
      <c r="C55" s="24">
        <v>0</v>
      </c>
      <c r="D55" s="24">
        <v>3</v>
      </c>
      <c r="E55" s="24">
        <v>3</v>
      </c>
      <c r="F55" s="24">
        <v>0</v>
      </c>
      <c r="G55" s="24">
        <v>0</v>
      </c>
      <c r="H55" s="24">
        <v>0</v>
      </c>
      <c r="I55" s="24">
        <v>0</v>
      </c>
    </row>
    <row r="56" spans="1:14" x14ac:dyDescent="0.25">
      <c r="A56" s="11" t="s">
        <v>201</v>
      </c>
      <c r="B56" s="24">
        <v>0</v>
      </c>
      <c r="C56" s="24">
        <v>0</v>
      </c>
      <c r="D56" s="24">
        <v>1</v>
      </c>
      <c r="E56" s="24">
        <v>1</v>
      </c>
      <c r="F56" s="24">
        <v>3</v>
      </c>
      <c r="G56" s="24">
        <v>3</v>
      </c>
      <c r="H56" s="24">
        <v>3</v>
      </c>
      <c r="I56" s="24">
        <v>3</v>
      </c>
    </row>
    <row r="57" spans="1:14" ht="15.75" thickBot="1" x14ac:dyDescent="0.3">
      <c r="A57" s="13" t="s">
        <v>202</v>
      </c>
      <c r="B57" s="26">
        <v>0</v>
      </c>
      <c r="C57" s="26">
        <v>0</v>
      </c>
      <c r="D57" s="26">
        <v>0</v>
      </c>
      <c r="E57" s="26">
        <v>0</v>
      </c>
      <c r="F57" s="26">
        <v>3</v>
      </c>
      <c r="G57" s="26">
        <v>3</v>
      </c>
      <c r="H57" s="26">
        <v>3</v>
      </c>
      <c r="I57" s="26">
        <v>3</v>
      </c>
    </row>
    <row r="58" spans="1:14" ht="15.75" thickBot="1" x14ac:dyDescent="0.3">
      <c r="A58" s="36"/>
      <c r="B58" s="32"/>
      <c r="C58" s="32"/>
      <c r="D58" s="32"/>
      <c r="E58" s="32"/>
    </row>
    <row r="59" spans="1:14" ht="15.75" thickBot="1" x14ac:dyDescent="0.3">
      <c r="A59" s="133" t="s">
        <v>15</v>
      </c>
      <c r="B59" s="230" t="s">
        <v>94</v>
      </c>
      <c r="C59" s="230"/>
      <c r="D59" s="230"/>
      <c r="E59" s="230"/>
      <c r="F59" s="230"/>
      <c r="G59" s="230"/>
      <c r="H59" s="231"/>
    </row>
    <row r="60" spans="1:14" s="7" customFormat="1" ht="15.75" thickBot="1" x14ac:dyDescent="0.3">
      <c r="A60" s="84" t="s">
        <v>56</v>
      </c>
      <c r="B60" s="17">
        <v>1</v>
      </c>
      <c r="C60" s="17">
        <v>2</v>
      </c>
      <c r="D60" s="17">
        <v>3</v>
      </c>
      <c r="E60" s="17">
        <v>4</v>
      </c>
      <c r="F60" s="17">
        <v>5</v>
      </c>
      <c r="G60" s="17">
        <v>6</v>
      </c>
      <c r="H60" s="17">
        <v>7</v>
      </c>
      <c r="I60" s="34"/>
      <c r="J60" s="34"/>
      <c r="K60" s="34"/>
    </row>
    <row r="61" spans="1:14" s="7" customFormat="1" x14ac:dyDescent="0.25">
      <c r="A61" s="28" t="s">
        <v>201</v>
      </c>
      <c r="B61" s="23">
        <v>3</v>
      </c>
      <c r="C61" s="23">
        <v>3</v>
      </c>
      <c r="D61" s="23">
        <v>3</v>
      </c>
      <c r="E61" s="124"/>
      <c r="F61" s="122"/>
      <c r="G61" s="122"/>
      <c r="H61" s="122"/>
      <c r="I61" s="34"/>
      <c r="J61" s="34"/>
      <c r="K61" s="34"/>
    </row>
    <row r="62" spans="1:14" x14ac:dyDescent="0.25">
      <c r="A62" s="10" t="s">
        <v>203</v>
      </c>
      <c r="B62" s="24">
        <v>3</v>
      </c>
      <c r="C62" s="24">
        <v>3</v>
      </c>
      <c r="D62" s="24">
        <v>3</v>
      </c>
      <c r="E62" s="37">
        <v>0</v>
      </c>
      <c r="F62" s="24">
        <v>3</v>
      </c>
      <c r="G62" s="24">
        <v>3</v>
      </c>
      <c r="H62" s="24">
        <v>0</v>
      </c>
      <c r="I62" s="42"/>
    </row>
    <row r="63" spans="1:14" x14ac:dyDescent="0.25">
      <c r="A63" s="11" t="s">
        <v>204</v>
      </c>
      <c r="B63" s="24">
        <v>3</v>
      </c>
      <c r="C63" s="24">
        <v>3</v>
      </c>
      <c r="D63" s="24">
        <v>3</v>
      </c>
      <c r="E63" s="37">
        <v>0</v>
      </c>
      <c r="F63" s="24">
        <v>3</v>
      </c>
      <c r="G63" s="24">
        <v>3</v>
      </c>
      <c r="H63" s="24">
        <v>0</v>
      </c>
      <c r="I63" s="42"/>
    </row>
    <row r="64" spans="1:14" ht="15.75" thickBot="1" x14ac:dyDescent="0.3">
      <c r="A64" s="29" t="s">
        <v>205</v>
      </c>
      <c r="B64" s="26">
        <v>0</v>
      </c>
      <c r="C64" s="26">
        <v>0</v>
      </c>
      <c r="D64" s="26">
        <v>0</v>
      </c>
      <c r="E64" s="33">
        <v>1</v>
      </c>
      <c r="F64" s="26">
        <v>3</v>
      </c>
      <c r="G64" s="26">
        <v>3</v>
      </c>
      <c r="H64" s="26">
        <v>3</v>
      </c>
    </row>
    <row r="65" spans="1:14" s="7" customFormat="1" ht="15.75" thickBot="1" x14ac:dyDescent="0.3">
      <c r="A65" s="84" t="s">
        <v>2</v>
      </c>
      <c r="B65" s="17">
        <v>1</v>
      </c>
      <c r="C65" s="17">
        <v>2</v>
      </c>
      <c r="D65" s="17">
        <v>3</v>
      </c>
      <c r="E65" s="17">
        <v>4</v>
      </c>
      <c r="F65" s="17">
        <v>5</v>
      </c>
      <c r="G65" s="17">
        <v>6</v>
      </c>
      <c r="H65" s="125">
        <v>7</v>
      </c>
      <c r="I65" s="17">
        <v>8</v>
      </c>
      <c r="J65" s="17">
        <v>9</v>
      </c>
      <c r="K65" s="34"/>
      <c r="L65" s="34"/>
      <c r="M65" s="34"/>
      <c r="N65" s="34"/>
    </row>
    <row r="66" spans="1:14" s="7" customFormat="1" x14ac:dyDescent="0.25">
      <c r="A66" s="28" t="s">
        <v>201</v>
      </c>
      <c r="B66" s="127">
        <v>0</v>
      </c>
      <c r="C66" s="127">
        <v>0</v>
      </c>
      <c r="D66" s="127">
        <v>0</v>
      </c>
      <c r="E66" s="121"/>
      <c r="F66" s="120"/>
      <c r="G66" s="120"/>
      <c r="H66" s="126"/>
      <c r="I66" s="120"/>
      <c r="J66" s="120"/>
      <c r="K66" s="34"/>
    </row>
    <row r="67" spans="1:14" x14ac:dyDescent="0.25">
      <c r="A67" s="10" t="s">
        <v>203</v>
      </c>
      <c r="B67" s="24">
        <v>0</v>
      </c>
      <c r="C67" s="24">
        <v>0</v>
      </c>
      <c r="D67" s="24">
        <v>0</v>
      </c>
      <c r="E67" s="37">
        <v>0</v>
      </c>
      <c r="F67" s="24">
        <v>0</v>
      </c>
      <c r="G67" s="24">
        <v>0</v>
      </c>
      <c r="H67" s="9">
        <v>0</v>
      </c>
      <c r="I67" s="24">
        <v>0</v>
      </c>
      <c r="J67" s="24">
        <v>0</v>
      </c>
    </row>
    <row r="68" spans="1:14" x14ac:dyDescent="0.25">
      <c r="A68" s="11" t="s">
        <v>204</v>
      </c>
      <c r="B68" s="24">
        <v>3</v>
      </c>
      <c r="C68" s="24">
        <v>0</v>
      </c>
      <c r="D68" s="24">
        <v>0</v>
      </c>
      <c r="E68" s="37">
        <v>0</v>
      </c>
      <c r="F68" s="24">
        <v>0</v>
      </c>
      <c r="G68" s="24">
        <v>0</v>
      </c>
      <c r="H68" s="9">
        <v>3</v>
      </c>
      <c r="I68" s="24">
        <v>3</v>
      </c>
      <c r="J68" s="24">
        <v>0</v>
      </c>
    </row>
    <row r="69" spans="1:14" ht="15.75" thickBot="1" x14ac:dyDescent="0.3">
      <c r="A69" s="29" t="s">
        <v>205</v>
      </c>
      <c r="B69" s="26">
        <v>0</v>
      </c>
      <c r="C69" s="26">
        <v>1</v>
      </c>
      <c r="D69" s="26">
        <v>0</v>
      </c>
      <c r="E69" s="33">
        <v>1</v>
      </c>
      <c r="F69" s="26">
        <v>1</v>
      </c>
      <c r="G69" s="26">
        <v>1</v>
      </c>
      <c r="H69" s="16">
        <v>1</v>
      </c>
      <c r="I69" s="26">
        <v>1</v>
      </c>
      <c r="J69" s="26">
        <v>3</v>
      </c>
    </row>
  </sheetData>
  <mergeCells count="5">
    <mergeCell ref="B47:I47"/>
    <mergeCell ref="B59:H59"/>
    <mergeCell ref="B19:K19"/>
    <mergeCell ref="B3:K3"/>
    <mergeCell ref="B35:J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R38"/>
  <sheetViews>
    <sheetView topLeftCell="A7" zoomScaleNormal="100" workbookViewId="0">
      <selection activeCell="A11" sqref="A11"/>
    </sheetView>
  </sheetViews>
  <sheetFormatPr baseColWidth="10" defaultColWidth="11.42578125" defaultRowHeight="15" x14ac:dyDescent="0.25"/>
  <cols>
    <col min="1" max="1" width="62" style="10" bestFit="1" customWidth="1"/>
    <col min="2" max="2" width="14.140625" style="34" customWidth="1"/>
    <col min="3" max="5" width="11.42578125" style="34"/>
    <col min="6" max="16384" width="11.42578125" style="10"/>
  </cols>
  <sheetData>
    <row r="1" spans="1:18" s="47" customFormat="1" ht="15.75" x14ac:dyDescent="0.25">
      <c r="A1" s="68" t="s">
        <v>270</v>
      </c>
      <c r="B1" s="69"/>
      <c r="C1" s="70"/>
      <c r="D1" s="69"/>
      <c r="E1" s="69"/>
      <c r="F1" s="69"/>
      <c r="G1" s="10"/>
      <c r="H1" s="10"/>
      <c r="I1" s="10"/>
      <c r="J1" s="10"/>
      <c r="K1" s="10"/>
      <c r="L1" s="36"/>
      <c r="M1" s="36"/>
      <c r="N1" s="10"/>
      <c r="O1" s="10"/>
      <c r="P1" s="10"/>
      <c r="Q1" s="10"/>
      <c r="R1" s="10"/>
    </row>
    <row r="2" spans="1:18" s="61" customFormat="1" ht="16.5" thickBot="1" x14ac:dyDescent="0.3">
      <c r="A2" s="71"/>
      <c r="B2" s="72"/>
      <c r="C2" s="73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5.75" thickBot="1" x14ac:dyDescent="0.3">
      <c r="A3" s="136" t="s">
        <v>27</v>
      </c>
      <c r="B3" s="232" t="s">
        <v>94</v>
      </c>
      <c r="C3" s="233"/>
      <c r="D3" s="233"/>
      <c r="E3" s="234"/>
    </row>
    <row r="4" spans="1:18" ht="15.75" thickBot="1" x14ac:dyDescent="0.3">
      <c r="A4" s="137" t="s">
        <v>9</v>
      </c>
      <c r="B4" s="44">
        <v>1</v>
      </c>
      <c r="C4" s="44">
        <v>2</v>
      </c>
      <c r="D4" s="44">
        <v>3</v>
      </c>
      <c r="E4" s="44">
        <v>4</v>
      </c>
    </row>
    <row r="5" spans="1:18" x14ac:dyDescent="0.25">
      <c r="A5" s="11" t="s">
        <v>271</v>
      </c>
      <c r="B5" s="39">
        <v>0</v>
      </c>
      <c r="C5" s="39">
        <v>0</v>
      </c>
      <c r="D5" s="39">
        <v>0</v>
      </c>
      <c r="E5" s="24">
        <v>0</v>
      </c>
    </row>
    <row r="6" spans="1:18" x14ac:dyDescent="0.25">
      <c r="A6" s="11" t="s">
        <v>81</v>
      </c>
      <c r="B6" s="24">
        <v>0</v>
      </c>
      <c r="C6" s="24">
        <v>0</v>
      </c>
      <c r="D6" s="24">
        <v>0</v>
      </c>
      <c r="E6" s="24">
        <v>0</v>
      </c>
    </row>
    <row r="7" spans="1:18" x14ac:dyDescent="0.25">
      <c r="A7" s="11" t="s">
        <v>206</v>
      </c>
      <c r="B7" s="24">
        <v>2</v>
      </c>
      <c r="C7" s="24">
        <v>0</v>
      </c>
      <c r="D7" s="24">
        <v>0</v>
      </c>
      <c r="E7" s="24">
        <v>0</v>
      </c>
    </row>
    <row r="8" spans="1:18" ht="15.75" thickBot="1" x14ac:dyDescent="0.3">
      <c r="A8" s="13" t="s">
        <v>207</v>
      </c>
      <c r="B8" s="26">
        <v>1</v>
      </c>
      <c r="C8" s="26">
        <v>1</v>
      </c>
      <c r="D8" s="24">
        <v>1</v>
      </c>
      <c r="E8" s="26">
        <v>1</v>
      </c>
    </row>
    <row r="9" spans="1:18" s="7" customFormat="1" ht="15.75" thickBot="1" x14ac:dyDescent="0.3">
      <c r="A9" s="6" t="s">
        <v>6</v>
      </c>
      <c r="B9" s="44">
        <v>1</v>
      </c>
      <c r="C9" s="44">
        <v>2</v>
      </c>
      <c r="D9" s="44">
        <v>3</v>
      </c>
      <c r="E9" s="10"/>
      <c r="F9" s="10"/>
      <c r="G9" s="10"/>
      <c r="H9" s="10"/>
      <c r="I9" s="10"/>
      <c r="J9" s="10"/>
      <c r="K9" s="10"/>
    </row>
    <row r="10" spans="1:18" x14ac:dyDescent="0.25">
      <c r="A10" s="11" t="s">
        <v>82</v>
      </c>
      <c r="B10" s="39">
        <v>0</v>
      </c>
      <c r="C10" s="39">
        <v>0</v>
      </c>
      <c r="D10" s="24">
        <v>2</v>
      </c>
    </row>
    <row r="11" spans="1:18" x14ac:dyDescent="0.25">
      <c r="A11" s="11" t="s">
        <v>206</v>
      </c>
      <c r="B11" s="39">
        <v>0</v>
      </c>
      <c r="C11" s="39">
        <v>0</v>
      </c>
      <c r="D11" s="39">
        <v>0</v>
      </c>
    </row>
    <row r="12" spans="1:18" ht="15.75" thickBot="1" x14ac:dyDescent="0.3">
      <c r="A12" s="13" t="s">
        <v>207</v>
      </c>
      <c r="B12" s="24">
        <v>1</v>
      </c>
      <c r="C12" s="39">
        <v>0</v>
      </c>
      <c r="D12" s="25">
        <v>0</v>
      </c>
    </row>
    <row r="13" spans="1:18" s="7" customFormat="1" ht="15.75" thickBot="1" x14ac:dyDescent="0.3">
      <c r="A13" s="137" t="s">
        <v>165</v>
      </c>
      <c r="B13" s="44">
        <v>1</v>
      </c>
      <c r="C13" s="44">
        <v>2</v>
      </c>
      <c r="D13" s="34"/>
      <c r="E13" s="10"/>
      <c r="F13" s="10"/>
      <c r="G13" s="10"/>
      <c r="H13" s="10"/>
      <c r="I13" s="10"/>
      <c r="J13" s="10"/>
      <c r="K13" s="10"/>
    </row>
    <row r="14" spans="1:18" x14ac:dyDescent="0.25">
      <c r="A14" s="8" t="s">
        <v>82</v>
      </c>
      <c r="B14" s="127">
        <v>2</v>
      </c>
      <c r="C14" s="127">
        <v>0</v>
      </c>
    </row>
    <row r="15" spans="1:18" x14ac:dyDescent="0.25">
      <c r="A15" s="11" t="s">
        <v>206</v>
      </c>
      <c r="B15" s="24">
        <v>0</v>
      </c>
      <c r="C15" s="24">
        <v>0</v>
      </c>
    </row>
    <row r="16" spans="1:18" ht="15.75" thickBot="1" x14ac:dyDescent="0.3">
      <c r="A16" s="13" t="s">
        <v>207</v>
      </c>
      <c r="B16" s="26">
        <v>0</v>
      </c>
      <c r="C16" s="26">
        <v>0</v>
      </c>
    </row>
    <row r="17" spans="1:6" ht="15.75" thickBot="1" x14ac:dyDescent="0.3"/>
    <row r="18" spans="1:6" ht="15.75" thickBot="1" x14ac:dyDescent="0.3">
      <c r="A18" s="136" t="s">
        <v>47</v>
      </c>
      <c r="B18" s="229" t="s">
        <v>94</v>
      </c>
      <c r="C18" s="230"/>
      <c r="D18" s="230"/>
      <c r="E18" s="230"/>
      <c r="F18" s="231"/>
    </row>
    <row r="19" spans="1:6" ht="15.75" thickBot="1" x14ac:dyDescent="0.3">
      <c r="A19" s="45" t="s">
        <v>168</v>
      </c>
      <c r="B19" s="40">
        <v>1</v>
      </c>
      <c r="C19" s="40">
        <v>2</v>
      </c>
      <c r="D19" s="40">
        <v>3</v>
      </c>
      <c r="E19" s="40">
        <v>4</v>
      </c>
      <c r="F19" s="40">
        <v>5</v>
      </c>
    </row>
    <row r="20" spans="1:6" ht="15.75" thickBot="1" x14ac:dyDescent="0.3">
      <c r="A20" s="22" t="s">
        <v>48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</row>
    <row r="21" spans="1:6" ht="15.75" thickBot="1" x14ac:dyDescent="0.3">
      <c r="A21" s="137" t="s">
        <v>9</v>
      </c>
      <c r="B21" s="44">
        <v>1</v>
      </c>
      <c r="C21" s="44">
        <v>2</v>
      </c>
      <c r="D21" s="44">
        <v>3</v>
      </c>
      <c r="E21" s="10"/>
    </row>
    <row r="22" spans="1:6" x14ac:dyDescent="0.25">
      <c r="A22" s="10" t="s">
        <v>262</v>
      </c>
      <c r="B22" s="24">
        <v>2</v>
      </c>
      <c r="C22" s="24">
        <v>1</v>
      </c>
      <c r="D22" s="24">
        <v>3</v>
      </c>
    </row>
    <row r="23" spans="1:6" x14ac:dyDescent="0.25">
      <c r="A23" s="10" t="s">
        <v>263</v>
      </c>
      <c r="B23" s="24">
        <v>0</v>
      </c>
      <c r="C23" s="24">
        <v>0</v>
      </c>
      <c r="D23" s="24">
        <v>3</v>
      </c>
    </row>
    <row r="24" spans="1:6" x14ac:dyDescent="0.25">
      <c r="A24" s="10" t="s">
        <v>264</v>
      </c>
      <c r="B24" s="39">
        <v>0</v>
      </c>
      <c r="C24" s="39">
        <v>0</v>
      </c>
      <c r="D24" s="39">
        <v>0</v>
      </c>
    </row>
    <row r="25" spans="1:6" x14ac:dyDescent="0.25">
      <c r="A25" s="10" t="s">
        <v>265</v>
      </c>
      <c r="B25" s="39">
        <v>0</v>
      </c>
      <c r="C25" s="39">
        <v>0</v>
      </c>
      <c r="D25" s="39">
        <v>0</v>
      </c>
    </row>
    <row r="26" spans="1:6" x14ac:dyDescent="0.25">
      <c r="A26" s="10" t="s">
        <v>266</v>
      </c>
      <c r="B26" s="24">
        <v>0</v>
      </c>
      <c r="C26" s="39">
        <v>1</v>
      </c>
      <c r="D26" s="39">
        <v>2</v>
      </c>
    </row>
    <row r="27" spans="1:6" ht="15.75" thickBot="1" x14ac:dyDescent="0.3">
      <c r="A27" s="10" t="s">
        <v>267</v>
      </c>
      <c r="B27" s="26">
        <v>3</v>
      </c>
      <c r="C27" s="26">
        <v>3</v>
      </c>
      <c r="D27" s="26">
        <v>3</v>
      </c>
    </row>
    <row r="28" spans="1:6" ht="15.75" thickBot="1" x14ac:dyDescent="0.3">
      <c r="A28" s="6" t="s">
        <v>6</v>
      </c>
      <c r="B28" s="44">
        <v>1</v>
      </c>
      <c r="C28" s="44">
        <v>2</v>
      </c>
      <c r="D28" s="44">
        <v>3</v>
      </c>
      <c r="E28" s="10"/>
    </row>
    <row r="29" spans="1:6" x14ac:dyDescent="0.25">
      <c r="A29" s="10" t="s">
        <v>262</v>
      </c>
      <c r="B29" s="24">
        <v>3</v>
      </c>
      <c r="C29" s="39">
        <v>0</v>
      </c>
      <c r="D29" s="39">
        <v>0</v>
      </c>
    </row>
    <row r="30" spans="1:6" ht="15.75" thickBot="1" x14ac:dyDescent="0.3">
      <c r="A30" s="10" t="s">
        <v>263</v>
      </c>
      <c r="B30" s="24">
        <v>3</v>
      </c>
      <c r="C30" s="25">
        <v>0</v>
      </c>
      <c r="D30" s="25">
        <v>0</v>
      </c>
    </row>
    <row r="31" spans="1:6" x14ac:dyDescent="0.25">
      <c r="A31" s="10" t="s">
        <v>264</v>
      </c>
      <c r="B31" s="39">
        <v>1</v>
      </c>
      <c r="C31" s="42" t="s">
        <v>83</v>
      </c>
    </row>
    <row r="32" spans="1:6" x14ac:dyDescent="0.25">
      <c r="A32" s="10" t="s">
        <v>265</v>
      </c>
      <c r="B32" s="39">
        <v>1</v>
      </c>
      <c r="C32" s="42" t="s">
        <v>83</v>
      </c>
    </row>
    <row r="33" spans="1:3" x14ac:dyDescent="0.25">
      <c r="A33" s="10" t="s">
        <v>266</v>
      </c>
      <c r="B33" s="39">
        <v>1</v>
      </c>
      <c r="C33" s="42" t="s">
        <v>83</v>
      </c>
    </row>
    <row r="34" spans="1:3" ht="15.75" thickBot="1" x14ac:dyDescent="0.3">
      <c r="A34" s="10" t="s">
        <v>267</v>
      </c>
      <c r="B34" s="39">
        <v>1</v>
      </c>
    </row>
    <row r="35" spans="1:3" ht="15.75" thickBot="1" x14ac:dyDescent="0.3">
      <c r="A35" s="137" t="s">
        <v>165</v>
      </c>
      <c r="B35" s="44">
        <v>1</v>
      </c>
    </row>
    <row r="36" spans="1:3" x14ac:dyDescent="0.25">
      <c r="A36" s="10" t="s">
        <v>262</v>
      </c>
      <c r="B36" s="39">
        <v>1</v>
      </c>
    </row>
    <row r="37" spans="1:3" x14ac:dyDescent="0.25">
      <c r="A37" s="10" t="s">
        <v>267</v>
      </c>
      <c r="B37" s="39">
        <v>0</v>
      </c>
    </row>
    <row r="38" spans="1:3" ht="15.75" thickBot="1" x14ac:dyDescent="0.3">
      <c r="A38" s="13" t="s">
        <v>268</v>
      </c>
      <c r="B38" s="25">
        <v>2</v>
      </c>
    </row>
  </sheetData>
  <mergeCells count="2">
    <mergeCell ref="B3:E3"/>
    <mergeCell ref="B18:F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R25"/>
  <sheetViews>
    <sheetView zoomScale="85" zoomScaleNormal="85" workbookViewId="0">
      <selection activeCell="A22" sqref="A22"/>
    </sheetView>
  </sheetViews>
  <sheetFormatPr baseColWidth="10" defaultColWidth="11.42578125" defaultRowHeight="15.75" x14ac:dyDescent="0.25"/>
  <cols>
    <col min="1" max="1" width="74.7109375" style="47" bestFit="1" customWidth="1"/>
    <col min="2" max="8" width="13.140625" style="76" customWidth="1"/>
    <col min="9" max="16384" width="11.42578125" style="47"/>
  </cols>
  <sheetData>
    <row r="1" spans="1:18" x14ac:dyDescent="0.25">
      <c r="A1" s="68" t="s">
        <v>167</v>
      </c>
      <c r="B1" s="69"/>
      <c r="C1" s="70"/>
      <c r="D1" s="69"/>
      <c r="E1" s="69"/>
      <c r="F1" s="69"/>
      <c r="G1" s="69"/>
      <c r="H1" s="69"/>
      <c r="I1" s="10"/>
      <c r="J1" s="10"/>
      <c r="K1" s="10"/>
      <c r="L1" s="36"/>
      <c r="M1" s="36"/>
      <c r="N1" s="10"/>
      <c r="O1" s="10"/>
      <c r="P1" s="10"/>
      <c r="Q1" s="10"/>
      <c r="R1" s="10"/>
    </row>
    <row r="2" spans="1:18" s="61" customFormat="1" ht="16.5" thickBot="1" x14ac:dyDescent="0.3">
      <c r="A2" s="71"/>
      <c r="B2" s="72"/>
      <c r="C2" s="73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6.5" thickBot="1" x14ac:dyDescent="0.3">
      <c r="A3" s="80" t="s">
        <v>16</v>
      </c>
      <c r="B3" s="95">
        <v>1</v>
      </c>
      <c r="C3" s="95">
        <v>2</v>
      </c>
      <c r="D3" s="95">
        <v>3</v>
      </c>
      <c r="E3" s="95">
        <v>4</v>
      </c>
      <c r="F3" s="95">
        <v>5</v>
      </c>
      <c r="G3" s="95">
        <v>6</v>
      </c>
      <c r="H3" s="95">
        <v>7</v>
      </c>
    </row>
    <row r="4" spans="1:18" x14ac:dyDescent="0.25">
      <c r="A4" s="66" t="s">
        <v>17</v>
      </c>
      <c r="B4" s="60">
        <v>3</v>
      </c>
      <c r="C4" s="60">
        <v>1</v>
      </c>
      <c r="D4" s="60">
        <v>1</v>
      </c>
      <c r="E4" s="60">
        <v>1</v>
      </c>
      <c r="F4" s="60">
        <v>1</v>
      </c>
      <c r="G4" s="60">
        <v>1</v>
      </c>
      <c r="H4" s="60">
        <v>3</v>
      </c>
    </row>
    <row r="5" spans="1:18" x14ac:dyDescent="0.25">
      <c r="A5" s="66" t="s">
        <v>208</v>
      </c>
      <c r="B5" s="55">
        <v>1</v>
      </c>
      <c r="C5" s="55">
        <v>1</v>
      </c>
      <c r="D5" s="55">
        <v>1</v>
      </c>
      <c r="E5" s="138"/>
      <c r="F5" s="138"/>
      <c r="G5" s="55">
        <v>0</v>
      </c>
      <c r="H5" s="55">
        <v>0</v>
      </c>
    </row>
    <row r="6" spans="1:18" x14ac:dyDescent="0.25">
      <c r="A6" s="66" t="s">
        <v>18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</row>
    <row r="7" spans="1:18" ht="16.5" thickBot="1" x14ac:dyDescent="0.3">
      <c r="A7" s="67" t="s">
        <v>166</v>
      </c>
      <c r="B7" s="56">
        <v>3</v>
      </c>
      <c r="C7" s="56">
        <v>3</v>
      </c>
      <c r="D7" s="56">
        <v>3</v>
      </c>
      <c r="E7" s="56">
        <v>3</v>
      </c>
      <c r="F7" s="56">
        <v>3</v>
      </c>
      <c r="G7" s="56">
        <v>3</v>
      </c>
      <c r="H7" s="56">
        <v>3</v>
      </c>
    </row>
    <row r="8" spans="1:18" ht="16.5" thickBot="1" x14ac:dyDescent="0.3"/>
    <row r="9" spans="1:18" ht="16.5" thickBot="1" x14ac:dyDescent="0.3">
      <c r="A9" s="99" t="s">
        <v>1</v>
      </c>
      <c r="B9" s="134" t="s">
        <v>0</v>
      </c>
      <c r="I9" s="100"/>
      <c r="J9" s="100"/>
      <c r="K9" s="100"/>
      <c r="L9" s="100"/>
      <c r="M9" s="100"/>
    </row>
    <row r="10" spans="1:18" x14ac:dyDescent="0.25">
      <c r="A10" s="51" t="s">
        <v>209</v>
      </c>
      <c r="B10" s="55">
        <v>0</v>
      </c>
    </row>
    <row r="11" spans="1:18" ht="16.5" thickBot="1" x14ac:dyDescent="0.3">
      <c r="A11" s="52" t="s">
        <v>19</v>
      </c>
      <c r="B11" s="56">
        <v>0</v>
      </c>
    </row>
    <row r="12" spans="1:18" ht="16.5" thickBot="1" x14ac:dyDescent="0.3"/>
    <row r="13" spans="1:18" ht="16.5" thickBot="1" x14ac:dyDescent="0.3">
      <c r="A13" s="99" t="s">
        <v>20</v>
      </c>
      <c r="B13" s="134" t="s">
        <v>0</v>
      </c>
      <c r="E13" s="64"/>
      <c r="F13" s="47"/>
      <c r="G13" s="47"/>
      <c r="H13" s="47"/>
    </row>
    <row r="14" spans="1:18" x14ac:dyDescent="0.25">
      <c r="A14" s="51" t="s">
        <v>210</v>
      </c>
      <c r="B14" s="55">
        <v>0</v>
      </c>
    </row>
    <row r="15" spans="1:18" x14ac:dyDescent="0.25">
      <c r="A15" s="51" t="s">
        <v>211</v>
      </c>
      <c r="B15" s="55">
        <v>3</v>
      </c>
    </row>
    <row r="16" spans="1:18" x14ac:dyDescent="0.25">
      <c r="A16" s="51" t="s">
        <v>59</v>
      </c>
      <c r="B16" s="55">
        <v>3</v>
      </c>
    </row>
    <row r="17" spans="1:8" ht="16.5" thickBot="1" x14ac:dyDescent="0.3">
      <c r="A17" s="52" t="s">
        <v>212</v>
      </c>
      <c r="B17" s="101">
        <v>2</v>
      </c>
      <c r="C17" s="102" t="s">
        <v>103</v>
      </c>
    </row>
    <row r="18" spans="1:8" ht="16.5" thickBot="1" x14ac:dyDescent="0.3"/>
    <row r="19" spans="1:8" ht="16.5" thickBot="1" x14ac:dyDescent="0.3">
      <c r="A19" s="103" t="s">
        <v>21</v>
      </c>
      <c r="B19" s="158">
        <v>1</v>
      </c>
      <c r="C19" s="158">
        <v>2</v>
      </c>
      <c r="D19" s="158">
        <v>3</v>
      </c>
      <c r="E19" s="95">
        <v>4</v>
      </c>
      <c r="F19" s="95">
        <v>5</v>
      </c>
      <c r="G19" s="95">
        <v>6</v>
      </c>
      <c r="H19" s="95">
        <v>7</v>
      </c>
    </row>
    <row r="20" spans="1:8" x14ac:dyDescent="0.25">
      <c r="A20" s="53" t="s">
        <v>213</v>
      </c>
      <c r="B20" s="55">
        <v>2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</row>
    <row r="21" spans="1:8" x14ac:dyDescent="0.25">
      <c r="A21" s="51" t="s">
        <v>272</v>
      </c>
      <c r="B21" s="55">
        <v>3</v>
      </c>
      <c r="C21" s="138"/>
      <c r="D21" s="138"/>
      <c r="E21" s="138"/>
      <c r="F21" s="138"/>
      <c r="G21" s="138"/>
      <c r="H21" s="138"/>
    </row>
    <row r="22" spans="1:8" x14ac:dyDescent="0.25">
      <c r="A22" s="51" t="s">
        <v>273</v>
      </c>
      <c r="B22" s="55">
        <v>3</v>
      </c>
      <c r="C22" s="138"/>
      <c r="D22" s="138"/>
      <c r="E22" s="138"/>
      <c r="F22" s="138"/>
      <c r="G22" s="138"/>
      <c r="H22" s="138"/>
    </row>
    <row r="23" spans="1:8" x14ac:dyDescent="0.25">
      <c r="A23" s="51" t="s">
        <v>60</v>
      </c>
      <c r="B23" s="104">
        <v>3</v>
      </c>
      <c r="C23" s="138"/>
      <c r="D23" s="138"/>
      <c r="E23" s="138"/>
      <c r="F23" s="138"/>
      <c r="G23" s="138"/>
      <c r="H23" s="138"/>
    </row>
    <row r="24" spans="1:8" x14ac:dyDescent="0.25">
      <c r="A24" s="51" t="s">
        <v>214</v>
      </c>
      <c r="B24" s="104">
        <v>3</v>
      </c>
      <c r="C24" s="138"/>
      <c r="D24" s="138"/>
      <c r="E24" s="138"/>
      <c r="F24" s="138"/>
      <c r="G24" s="138"/>
      <c r="H24" s="138"/>
    </row>
    <row r="25" spans="1:8" ht="16.5" thickBot="1" x14ac:dyDescent="0.3">
      <c r="A25" s="52" t="s">
        <v>22</v>
      </c>
      <c r="B25" s="78">
        <v>3</v>
      </c>
      <c r="C25" s="113"/>
      <c r="D25" s="113"/>
      <c r="E25" s="113"/>
      <c r="F25" s="113"/>
      <c r="G25" s="113"/>
      <c r="H25" s="1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R90"/>
  <sheetViews>
    <sheetView topLeftCell="A52" zoomScale="85" zoomScaleNormal="85" workbookViewId="0">
      <selection activeCell="A7" sqref="A7"/>
    </sheetView>
  </sheetViews>
  <sheetFormatPr baseColWidth="10" defaultColWidth="15.42578125" defaultRowHeight="15.75" x14ac:dyDescent="0.25"/>
  <cols>
    <col min="1" max="1" width="95.85546875" style="47" customWidth="1"/>
    <col min="2" max="2" width="15.42578125" style="83"/>
    <col min="3" max="6" width="15.42578125" style="47"/>
    <col min="7" max="7" width="14" style="47" bestFit="1" customWidth="1"/>
    <col min="8" max="8" width="17.42578125" style="47" bestFit="1" customWidth="1"/>
    <col min="9" max="16384" width="15.42578125" style="47"/>
  </cols>
  <sheetData>
    <row r="1" spans="1:18" x14ac:dyDescent="0.25">
      <c r="A1" s="68" t="s">
        <v>95</v>
      </c>
      <c r="B1" s="69"/>
      <c r="C1" s="70"/>
      <c r="D1" s="69"/>
      <c r="E1" s="69"/>
      <c r="F1" s="69"/>
      <c r="G1" s="69"/>
      <c r="H1" s="69"/>
      <c r="I1" s="10"/>
      <c r="J1" s="10"/>
      <c r="K1" s="10"/>
      <c r="L1" s="36"/>
      <c r="M1" s="36"/>
      <c r="N1" s="10"/>
      <c r="O1" s="10"/>
      <c r="P1" s="10"/>
      <c r="Q1" s="10"/>
      <c r="R1" s="10"/>
    </row>
    <row r="2" spans="1:18" s="61" customFormat="1" ht="16.5" thickBot="1" x14ac:dyDescent="0.3">
      <c r="A2" s="71"/>
      <c r="B2" s="72"/>
      <c r="C2" s="73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6.5" thickBot="1" x14ac:dyDescent="0.3">
      <c r="A3" s="96" t="s">
        <v>27</v>
      </c>
      <c r="B3" s="98">
        <v>1</v>
      </c>
      <c r="C3" s="98">
        <v>2</v>
      </c>
      <c r="D3" s="98">
        <v>3</v>
      </c>
      <c r="E3" s="98">
        <v>4</v>
      </c>
      <c r="F3" s="98">
        <v>5</v>
      </c>
      <c r="G3" s="98">
        <v>6</v>
      </c>
      <c r="H3" s="98">
        <v>7</v>
      </c>
    </row>
    <row r="4" spans="1:18" x14ac:dyDescent="0.25">
      <c r="A4" s="47" t="s">
        <v>215</v>
      </c>
      <c r="B4" s="60">
        <v>1</v>
      </c>
      <c r="C4" s="60">
        <v>1</v>
      </c>
      <c r="D4" s="60">
        <v>3</v>
      </c>
      <c r="E4" s="60">
        <v>3</v>
      </c>
      <c r="F4" s="114"/>
      <c r="G4" s="115"/>
      <c r="H4" s="114"/>
    </row>
    <row r="5" spans="1:18" ht="16.5" thickBot="1" x14ac:dyDescent="0.3">
      <c r="A5" s="47" t="s">
        <v>274</v>
      </c>
      <c r="B5" s="56">
        <v>2</v>
      </c>
      <c r="C5" s="56">
        <v>1</v>
      </c>
      <c r="D5" s="113"/>
      <c r="E5" s="113"/>
      <c r="F5" s="56">
        <v>2</v>
      </c>
      <c r="G5" s="56">
        <v>1</v>
      </c>
      <c r="H5" s="56">
        <v>3</v>
      </c>
    </row>
    <row r="6" spans="1:18" x14ac:dyDescent="0.25">
      <c r="A6" s="47" t="s">
        <v>216</v>
      </c>
      <c r="B6" s="59">
        <v>0</v>
      </c>
    </row>
    <row r="7" spans="1:18" ht="16.5" thickBot="1" x14ac:dyDescent="0.3">
      <c r="A7" s="47" t="s">
        <v>68</v>
      </c>
      <c r="B7" s="78">
        <v>3</v>
      </c>
      <c r="C7" s="102" t="s">
        <v>74</v>
      </c>
    </row>
    <row r="8" spans="1:18" ht="16.5" thickBot="1" x14ac:dyDescent="0.3">
      <c r="A8" s="65" t="s">
        <v>23</v>
      </c>
      <c r="B8" s="79">
        <v>1</v>
      </c>
      <c r="C8" s="79">
        <v>2</v>
      </c>
      <c r="D8" s="79">
        <v>3</v>
      </c>
      <c r="E8" s="105">
        <v>4</v>
      </c>
      <c r="F8" s="105">
        <v>5</v>
      </c>
    </row>
    <row r="9" spans="1:18" x14ac:dyDescent="0.25">
      <c r="A9" s="47" t="s">
        <v>217</v>
      </c>
      <c r="B9" s="55">
        <v>2</v>
      </c>
      <c r="C9" s="55">
        <v>0</v>
      </c>
      <c r="D9" s="55">
        <v>0</v>
      </c>
      <c r="E9" s="55">
        <v>2</v>
      </c>
      <c r="F9" s="55">
        <v>0</v>
      </c>
    </row>
    <row r="10" spans="1:18" x14ac:dyDescent="0.25">
      <c r="A10" s="47" t="s">
        <v>218</v>
      </c>
      <c r="B10" s="55">
        <v>0</v>
      </c>
      <c r="C10" s="55">
        <v>2</v>
      </c>
      <c r="D10" s="55">
        <v>0</v>
      </c>
      <c r="E10" s="55">
        <v>0</v>
      </c>
      <c r="F10" s="55">
        <v>0</v>
      </c>
    </row>
    <row r="11" spans="1:18" x14ac:dyDescent="0.25">
      <c r="A11" s="47" t="s">
        <v>219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</row>
    <row r="12" spans="1:18" ht="16.5" thickBot="1" x14ac:dyDescent="0.3">
      <c r="A12" s="47" t="s">
        <v>221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</row>
    <row r="13" spans="1:18" ht="16.5" thickBot="1" x14ac:dyDescent="0.3">
      <c r="A13" s="65" t="s">
        <v>222</v>
      </c>
      <c r="B13" s="105" t="s">
        <v>0</v>
      </c>
      <c r="E13" s="63"/>
      <c r="I13" s="46"/>
    </row>
    <row r="14" spans="1:18" ht="16.5" thickBot="1" x14ac:dyDescent="0.3">
      <c r="A14" s="47" t="s">
        <v>223</v>
      </c>
      <c r="B14" s="56">
        <v>3</v>
      </c>
    </row>
    <row r="15" spans="1:18" ht="16.5" thickBot="1" x14ac:dyDescent="0.3">
      <c r="A15" s="77" t="s">
        <v>24</v>
      </c>
      <c r="B15" s="79">
        <v>1</v>
      </c>
      <c r="C15" s="79">
        <v>2</v>
      </c>
      <c r="D15" s="79">
        <v>3</v>
      </c>
      <c r="E15" s="79">
        <v>4</v>
      </c>
      <c r="F15" s="79">
        <v>5</v>
      </c>
    </row>
    <row r="16" spans="1:18" x14ac:dyDescent="0.25">
      <c r="A16" s="47" t="s">
        <v>25</v>
      </c>
      <c r="B16" s="23">
        <v>2</v>
      </c>
      <c r="C16" s="23">
        <v>0</v>
      </c>
      <c r="D16" s="23">
        <v>3</v>
      </c>
      <c r="E16" s="23">
        <v>0</v>
      </c>
      <c r="F16" s="23">
        <v>0</v>
      </c>
    </row>
    <row r="17" spans="1:14" ht="16.5" thickBot="1" x14ac:dyDescent="0.3">
      <c r="A17" s="47" t="s">
        <v>26</v>
      </c>
      <c r="B17" s="56">
        <v>2</v>
      </c>
      <c r="C17" s="56">
        <v>0</v>
      </c>
      <c r="D17" s="56">
        <v>0</v>
      </c>
      <c r="E17" s="56">
        <v>0</v>
      </c>
      <c r="F17" s="56">
        <v>0</v>
      </c>
    </row>
    <row r="18" spans="1:14" x14ac:dyDescent="0.25">
      <c r="A18" s="226" t="s">
        <v>12</v>
      </c>
      <c r="B18" s="60">
        <v>0</v>
      </c>
      <c r="C18" s="85" t="s">
        <v>164</v>
      </c>
    </row>
    <row r="19" spans="1:14" ht="16.5" thickBot="1" x14ac:dyDescent="0.3">
      <c r="A19" s="47" t="s">
        <v>96</v>
      </c>
      <c r="B19" s="58">
        <v>0</v>
      </c>
      <c r="C19" s="106" t="s">
        <v>5</v>
      </c>
    </row>
    <row r="20" spans="1:14" ht="16.5" thickBot="1" x14ac:dyDescent="0.3">
      <c r="A20" s="77" t="s">
        <v>226</v>
      </c>
      <c r="B20" s="79">
        <v>1</v>
      </c>
      <c r="C20" s="81">
        <v>2</v>
      </c>
      <c r="D20" s="81">
        <v>3</v>
      </c>
      <c r="E20" s="81">
        <v>4</v>
      </c>
      <c r="F20" s="81">
        <v>5</v>
      </c>
    </row>
    <row r="21" spans="1:14" s="10" customFormat="1" ht="16.5" thickBot="1" x14ac:dyDescent="0.3">
      <c r="A21" s="224" t="s">
        <v>224</v>
      </c>
      <c r="B21" s="88">
        <v>0</v>
      </c>
      <c r="C21" s="88">
        <v>0</v>
      </c>
      <c r="D21" s="88">
        <v>0</v>
      </c>
      <c r="E21" s="88">
        <v>1</v>
      </c>
      <c r="F21" s="88">
        <v>0</v>
      </c>
      <c r="G21" s="86"/>
      <c r="H21" s="34"/>
      <c r="I21" s="34"/>
      <c r="J21" s="34"/>
      <c r="K21" s="34"/>
      <c r="L21" s="34"/>
    </row>
    <row r="22" spans="1:14" s="10" customFormat="1" ht="16.5" thickBot="1" x14ac:dyDescent="0.3">
      <c r="A22" s="225" t="s">
        <v>225</v>
      </c>
      <c r="B22" s="26">
        <v>3</v>
      </c>
      <c r="C22" s="85" t="s">
        <v>58</v>
      </c>
      <c r="D22" s="34"/>
      <c r="E22" s="34"/>
      <c r="F22" s="34"/>
      <c r="G22" s="85"/>
      <c r="H22" s="34"/>
      <c r="I22" s="34"/>
      <c r="J22" s="34"/>
      <c r="K22" s="34"/>
      <c r="L22" s="34"/>
    </row>
    <row r="23" spans="1:14" ht="16.5" thickBot="1" x14ac:dyDescent="0.3">
      <c r="A23" s="92" t="s">
        <v>143</v>
      </c>
      <c r="B23" s="105" t="s">
        <v>0</v>
      </c>
      <c r="E23" s="64"/>
      <c r="F23" s="82"/>
      <c r="G23" s="62"/>
    </row>
    <row r="24" spans="1:14" ht="16.5" thickBot="1" x14ac:dyDescent="0.3">
      <c r="A24" s="67" t="s">
        <v>110</v>
      </c>
      <c r="B24" s="58">
        <v>0</v>
      </c>
    </row>
    <row r="25" spans="1:14" ht="16.5" thickBot="1" x14ac:dyDescent="0.3"/>
    <row r="26" spans="1:14" s="46" customFormat="1" ht="16.5" thickBot="1" x14ac:dyDescent="0.3">
      <c r="A26" s="93" t="s">
        <v>105</v>
      </c>
      <c r="B26" s="95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spans="1:14" ht="16.5" thickBot="1" x14ac:dyDescent="0.3">
      <c r="A27" s="94" t="s">
        <v>106</v>
      </c>
      <c r="B27" s="105" t="s">
        <v>0</v>
      </c>
      <c r="D27" s="64"/>
      <c r="E27" s="64"/>
      <c r="F27" s="82"/>
    </row>
    <row r="28" spans="1:14" x14ac:dyDescent="0.25">
      <c r="A28" s="53" t="s">
        <v>111</v>
      </c>
      <c r="B28" s="59">
        <v>0</v>
      </c>
      <c r="C28" s="102" t="s">
        <v>61</v>
      </c>
    </row>
    <row r="29" spans="1:14" x14ac:dyDescent="0.25">
      <c r="A29" s="51" t="s">
        <v>29</v>
      </c>
      <c r="B29" s="59">
        <v>0</v>
      </c>
    </row>
    <row r="30" spans="1:14" x14ac:dyDescent="0.25">
      <c r="A30" s="51" t="s">
        <v>116</v>
      </c>
      <c r="B30" s="104">
        <v>0</v>
      </c>
      <c r="C30" s="102" t="s">
        <v>72</v>
      </c>
    </row>
    <row r="31" spans="1:14" x14ac:dyDescent="0.25">
      <c r="A31" s="51" t="s">
        <v>117</v>
      </c>
      <c r="B31" s="55">
        <v>2</v>
      </c>
      <c r="C31" s="102" t="s">
        <v>104</v>
      </c>
    </row>
    <row r="32" spans="1:14" x14ac:dyDescent="0.25">
      <c r="A32" s="51" t="s">
        <v>107</v>
      </c>
      <c r="B32" s="104">
        <v>2</v>
      </c>
      <c r="C32" s="107" t="s">
        <v>62</v>
      </c>
    </row>
    <row r="33" spans="1:6" x14ac:dyDescent="0.25">
      <c r="A33" s="51" t="s">
        <v>67</v>
      </c>
      <c r="B33" s="55">
        <v>0</v>
      </c>
      <c r="C33" s="102" t="s">
        <v>145</v>
      </c>
    </row>
    <row r="34" spans="1:6" x14ac:dyDescent="0.25">
      <c r="A34" s="51" t="s">
        <v>151</v>
      </c>
      <c r="B34" s="59">
        <v>0</v>
      </c>
      <c r="C34" s="102" t="s">
        <v>150</v>
      </c>
    </row>
    <row r="35" spans="1:6" x14ac:dyDescent="0.25">
      <c r="A35" s="51" t="s">
        <v>227</v>
      </c>
      <c r="B35" s="59">
        <v>0</v>
      </c>
    </row>
    <row r="36" spans="1:6" x14ac:dyDescent="0.25">
      <c r="A36" s="51" t="s">
        <v>123</v>
      </c>
      <c r="B36" s="174">
        <v>1</v>
      </c>
      <c r="C36" s="107" t="s">
        <v>73</v>
      </c>
    </row>
    <row r="37" spans="1:6" x14ac:dyDescent="0.25">
      <c r="A37" s="51" t="s">
        <v>28</v>
      </c>
      <c r="B37" s="55">
        <v>1</v>
      </c>
      <c r="C37" s="102" t="s">
        <v>3</v>
      </c>
    </row>
    <row r="38" spans="1:6" ht="16.5" thickBot="1" x14ac:dyDescent="0.3">
      <c r="A38" s="52" t="s">
        <v>228</v>
      </c>
      <c r="B38" s="55">
        <v>3</v>
      </c>
      <c r="C38" s="108" t="s">
        <v>64</v>
      </c>
    </row>
    <row r="39" spans="1:6" ht="16.5" thickBot="1" x14ac:dyDescent="0.3">
      <c r="A39" s="94" t="s">
        <v>108</v>
      </c>
      <c r="B39" s="97" t="s">
        <v>0</v>
      </c>
      <c r="D39" s="64"/>
      <c r="E39" s="64"/>
      <c r="F39" s="82"/>
    </row>
    <row r="40" spans="1:6" x14ac:dyDescent="0.25">
      <c r="A40" s="47" t="s">
        <v>118</v>
      </c>
      <c r="B40" s="104">
        <v>0</v>
      </c>
    </row>
    <row r="41" spans="1:6" x14ac:dyDescent="0.25">
      <c r="A41" s="47" t="s">
        <v>85</v>
      </c>
      <c r="B41" s="104">
        <v>2</v>
      </c>
      <c r="C41" s="107" t="s">
        <v>63</v>
      </c>
    </row>
    <row r="42" spans="1:6" x14ac:dyDescent="0.25">
      <c r="A42" s="47" t="s">
        <v>119</v>
      </c>
      <c r="B42" s="104">
        <v>0</v>
      </c>
    </row>
    <row r="43" spans="1:6" x14ac:dyDescent="0.25">
      <c r="A43" s="47" t="s">
        <v>84</v>
      </c>
      <c r="B43" s="104">
        <v>1</v>
      </c>
      <c r="C43" s="109"/>
    </row>
    <row r="44" spans="1:6" x14ac:dyDescent="0.25">
      <c r="A44" s="47" t="s">
        <v>109</v>
      </c>
      <c r="B44" s="59">
        <v>0</v>
      </c>
      <c r="C44" s="106" t="s">
        <v>5</v>
      </c>
    </row>
    <row r="45" spans="1:6" x14ac:dyDescent="0.25">
      <c r="A45" s="47" t="s">
        <v>28</v>
      </c>
      <c r="B45" s="55">
        <v>1</v>
      </c>
      <c r="C45" s="102" t="s">
        <v>3</v>
      </c>
    </row>
    <row r="46" spans="1:6" ht="16.5" thickBot="1" x14ac:dyDescent="0.3">
      <c r="A46" s="47" t="s">
        <v>229</v>
      </c>
      <c r="B46" s="55">
        <v>3</v>
      </c>
      <c r="C46" s="108" t="s">
        <v>146</v>
      </c>
    </row>
    <row r="47" spans="1:6" ht="16.5" thickBot="1" x14ac:dyDescent="0.3">
      <c r="A47" s="92" t="s">
        <v>124</v>
      </c>
      <c r="B47" s="97" t="s">
        <v>0</v>
      </c>
    </row>
    <row r="48" spans="1:6" x14ac:dyDescent="0.25">
      <c r="A48" s="47" t="s">
        <v>120</v>
      </c>
      <c r="B48" s="104">
        <v>3</v>
      </c>
      <c r="C48" s="102" t="s">
        <v>69</v>
      </c>
    </row>
    <row r="49" spans="1:3" x14ac:dyDescent="0.25">
      <c r="A49" s="47" t="s">
        <v>86</v>
      </c>
      <c r="B49" s="104">
        <v>2</v>
      </c>
      <c r="C49" s="107" t="s">
        <v>63</v>
      </c>
    </row>
    <row r="50" spans="1:3" x14ac:dyDescent="0.25">
      <c r="A50" s="47" t="s">
        <v>121</v>
      </c>
      <c r="B50" s="104">
        <v>0</v>
      </c>
      <c r="C50" s="102" t="s">
        <v>70</v>
      </c>
    </row>
    <row r="51" spans="1:3" x14ac:dyDescent="0.25">
      <c r="A51" s="47" t="s">
        <v>87</v>
      </c>
      <c r="B51" s="55">
        <v>2</v>
      </c>
      <c r="C51" s="102" t="s">
        <v>78</v>
      </c>
    </row>
    <row r="52" spans="1:3" ht="15" customHeight="1" x14ac:dyDescent="0.25">
      <c r="A52" s="47" t="s">
        <v>122</v>
      </c>
      <c r="B52" s="59">
        <v>3</v>
      </c>
      <c r="C52" s="106" t="s">
        <v>5</v>
      </c>
    </row>
    <row r="53" spans="1:3" ht="15" customHeight="1" x14ac:dyDescent="0.25">
      <c r="A53" s="47" t="s">
        <v>28</v>
      </c>
      <c r="B53" s="55">
        <v>1</v>
      </c>
      <c r="C53" s="102" t="s">
        <v>3</v>
      </c>
    </row>
    <row r="54" spans="1:3" ht="15.75" customHeight="1" thickBot="1" x14ac:dyDescent="0.3">
      <c r="A54" s="47" t="s">
        <v>230</v>
      </c>
      <c r="B54" s="56">
        <v>3</v>
      </c>
      <c r="C54" s="108" t="s">
        <v>146</v>
      </c>
    </row>
    <row r="55" spans="1:3" ht="16.5" thickBot="1" x14ac:dyDescent="0.3">
      <c r="A55" s="92" t="s">
        <v>133</v>
      </c>
      <c r="B55" s="97" t="s">
        <v>0</v>
      </c>
    </row>
    <row r="56" spans="1:3" x14ac:dyDescent="0.25">
      <c r="A56" s="53" t="s">
        <v>129</v>
      </c>
      <c r="B56" s="54">
        <v>1</v>
      </c>
    </row>
    <row r="57" spans="1:3" x14ac:dyDescent="0.25">
      <c r="A57" s="51" t="s">
        <v>134</v>
      </c>
      <c r="B57" s="59">
        <v>1</v>
      </c>
      <c r="C57" s="106" t="s">
        <v>125</v>
      </c>
    </row>
    <row r="58" spans="1:3" x14ac:dyDescent="0.25">
      <c r="A58" s="51" t="s">
        <v>130</v>
      </c>
      <c r="B58" s="59">
        <v>1</v>
      </c>
    </row>
    <row r="59" spans="1:3" x14ac:dyDescent="0.25">
      <c r="A59" s="51" t="s">
        <v>131</v>
      </c>
      <c r="B59" s="59">
        <v>1</v>
      </c>
      <c r="C59" s="106" t="s">
        <v>66</v>
      </c>
    </row>
    <row r="60" spans="1:3" x14ac:dyDescent="0.25">
      <c r="A60" s="51" t="s">
        <v>132</v>
      </c>
      <c r="B60" s="59">
        <v>0</v>
      </c>
      <c r="C60" s="106" t="s">
        <v>4</v>
      </c>
    </row>
    <row r="61" spans="1:3" x14ac:dyDescent="0.25">
      <c r="A61" s="51" t="s">
        <v>28</v>
      </c>
      <c r="B61" s="55">
        <v>1</v>
      </c>
      <c r="C61" s="102" t="s">
        <v>3</v>
      </c>
    </row>
    <row r="62" spans="1:3" ht="16.5" thickBot="1" x14ac:dyDescent="0.3">
      <c r="A62" s="51" t="s">
        <v>231</v>
      </c>
      <c r="B62" s="55">
        <v>3</v>
      </c>
      <c r="C62" s="108" t="s">
        <v>146</v>
      </c>
    </row>
    <row r="63" spans="1:3" ht="16.5" thickBot="1" x14ac:dyDescent="0.3">
      <c r="A63" s="94" t="s">
        <v>135</v>
      </c>
      <c r="B63" s="97" t="s">
        <v>0</v>
      </c>
    </row>
    <row r="64" spans="1:3" x14ac:dyDescent="0.25">
      <c r="A64" s="51" t="s">
        <v>33</v>
      </c>
      <c r="B64" s="59">
        <v>0</v>
      </c>
      <c r="C64" s="106"/>
    </row>
    <row r="65" spans="1:3" x14ac:dyDescent="0.25">
      <c r="A65" s="51" t="s">
        <v>126</v>
      </c>
      <c r="B65" s="59">
        <v>2</v>
      </c>
      <c r="C65" s="106" t="s">
        <v>144</v>
      </c>
    </row>
    <row r="66" spans="1:3" x14ac:dyDescent="0.25">
      <c r="A66" s="51" t="s">
        <v>34</v>
      </c>
      <c r="B66" s="59">
        <v>3</v>
      </c>
    </row>
    <row r="67" spans="1:3" x14ac:dyDescent="0.25">
      <c r="A67" s="51" t="s">
        <v>127</v>
      </c>
      <c r="B67" s="59">
        <v>1</v>
      </c>
      <c r="C67" s="106" t="s">
        <v>157</v>
      </c>
    </row>
    <row r="68" spans="1:3" x14ac:dyDescent="0.25">
      <c r="A68" s="51" t="s">
        <v>128</v>
      </c>
      <c r="B68" s="59">
        <v>0</v>
      </c>
      <c r="C68" s="106" t="s">
        <v>145</v>
      </c>
    </row>
    <row r="69" spans="1:3" x14ac:dyDescent="0.25">
      <c r="A69" s="51" t="s">
        <v>28</v>
      </c>
      <c r="B69" s="55">
        <v>1</v>
      </c>
      <c r="C69" s="102" t="s">
        <v>3</v>
      </c>
    </row>
    <row r="70" spans="1:3" ht="16.5" thickBot="1" x14ac:dyDescent="0.3">
      <c r="A70" s="51" t="s">
        <v>232</v>
      </c>
      <c r="B70" s="55">
        <v>3</v>
      </c>
      <c r="C70" s="108" t="s">
        <v>146</v>
      </c>
    </row>
    <row r="71" spans="1:3" ht="16.5" thickBot="1" x14ac:dyDescent="0.3">
      <c r="A71" s="110" t="s">
        <v>30</v>
      </c>
      <c r="B71" s="97" t="s">
        <v>0</v>
      </c>
    </row>
    <row r="72" spans="1:3" x14ac:dyDescent="0.25">
      <c r="A72" s="51" t="s">
        <v>31</v>
      </c>
      <c r="B72" s="59">
        <v>1</v>
      </c>
    </row>
    <row r="73" spans="1:3" x14ac:dyDescent="0.25">
      <c r="A73" s="51" t="s">
        <v>138</v>
      </c>
      <c r="B73" s="59">
        <v>1</v>
      </c>
      <c r="C73" s="106" t="s">
        <v>71</v>
      </c>
    </row>
    <row r="74" spans="1:3" x14ac:dyDescent="0.25">
      <c r="A74" s="51" t="s">
        <v>32</v>
      </c>
      <c r="B74" s="59">
        <v>3</v>
      </c>
    </row>
    <row r="75" spans="1:3" x14ac:dyDescent="0.25">
      <c r="A75" s="51" t="s">
        <v>139</v>
      </c>
      <c r="B75" s="59">
        <v>3</v>
      </c>
      <c r="C75" s="106" t="s">
        <v>66</v>
      </c>
    </row>
    <row r="76" spans="1:3" x14ac:dyDescent="0.25">
      <c r="A76" s="51" t="s">
        <v>140</v>
      </c>
      <c r="B76" s="59">
        <v>3</v>
      </c>
      <c r="C76" s="106" t="s">
        <v>141</v>
      </c>
    </row>
    <row r="77" spans="1:3" x14ac:dyDescent="0.25">
      <c r="A77" s="51" t="s">
        <v>28</v>
      </c>
      <c r="B77" s="55">
        <v>1</v>
      </c>
      <c r="C77" s="102" t="s">
        <v>3</v>
      </c>
    </row>
    <row r="78" spans="1:3" ht="16.5" thickBot="1" x14ac:dyDescent="0.3">
      <c r="A78" s="51" t="s">
        <v>233</v>
      </c>
      <c r="B78" s="55">
        <v>3</v>
      </c>
      <c r="C78" s="108" t="s">
        <v>146</v>
      </c>
    </row>
    <row r="79" spans="1:3" ht="16.5" thickBot="1" x14ac:dyDescent="0.3">
      <c r="A79" s="110" t="s">
        <v>65</v>
      </c>
      <c r="B79" s="97" t="s">
        <v>0</v>
      </c>
    </row>
    <row r="80" spans="1:3" x14ac:dyDescent="0.25">
      <c r="A80" s="51" t="s">
        <v>136</v>
      </c>
      <c r="B80" s="59">
        <v>3</v>
      </c>
    </row>
    <row r="81" spans="1:3" x14ac:dyDescent="0.25">
      <c r="A81" s="51" t="s">
        <v>137</v>
      </c>
      <c r="B81" s="59">
        <v>3</v>
      </c>
      <c r="C81" s="106" t="s">
        <v>142</v>
      </c>
    </row>
    <row r="82" spans="1:3" ht="16.5" thickBot="1" x14ac:dyDescent="0.3">
      <c r="A82" s="51" t="s">
        <v>234</v>
      </c>
      <c r="B82" s="55">
        <v>3</v>
      </c>
      <c r="C82" s="108" t="s">
        <v>146</v>
      </c>
    </row>
    <row r="83" spans="1:3" ht="16.5" thickBot="1" x14ac:dyDescent="0.3">
      <c r="A83" s="110" t="s">
        <v>147</v>
      </c>
      <c r="B83" s="97" t="s">
        <v>0</v>
      </c>
    </row>
    <row r="84" spans="1:3" x14ac:dyDescent="0.25">
      <c r="A84" s="51" t="s">
        <v>148</v>
      </c>
      <c r="B84" s="59">
        <v>0</v>
      </c>
    </row>
    <row r="85" spans="1:3" x14ac:dyDescent="0.25">
      <c r="A85" s="51" t="s">
        <v>112</v>
      </c>
      <c r="B85" s="59">
        <v>1</v>
      </c>
      <c r="C85" s="106" t="s">
        <v>149</v>
      </c>
    </row>
    <row r="86" spans="1:3" x14ac:dyDescent="0.25">
      <c r="A86" s="51" t="s">
        <v>113</v>
      </c>
      <c r="B86" s="59">
        <v>3</v>
      </c>
    </row>
    <row r="87" spans="1:3" x14ac:dyDescent="0.25">
      <c r="A87" s="51" t="s">
        <v>114</v>
      </c>
      <c r="B87" s="59">
        <v>1</v>
      </c>
      <c r="C87" s="106" t="s">
        <v>79</v>
      </c>
    </row>
    <row r="88" spans="1:3" x14ac:dyDescent="0.25">
      <c r="A88" s="51" t="s">
        <v>115</v>
      </c>
      <c r="B88" s="59">
        <v>0</v>
      </c>
      <c r="C88" s="106" t="s">
        <v>5</v>
      </c>
    </row>
    <row r="89" spans="1:3" x14ac:dyDescent="0.25">
      <c r="A89" s="51" t="s">
        <v>28</v>
      </c>
      <c r="B89" s="55">
        <v>1</v>
      </c>
      <c r="C89" s="102" t="s">
        <v>3</v>
      </c>
    </row>
    <row r="90" spans="1:3" ht="16.5" thickBot="1" x14ac:dyDescent="0.3">
      <c r="A90" s="52" t="s">
        <v>260</v>
      </c>
      <c r="B90" s="56">
        <v>3</v>
      </c>
      <c r="C90" s="108" t="s">
        <v>146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R19"/>
  <sheetViews>
    <sheetView zoomScaleNormal="100" workbookViewId="0">
      <selection activeCell="A26" sqref="A26"/>
    </sheetView>
  </sheetViews>
  <sheetFormatPr baseColWidth="10" defaultRowHeight="15" x14ac:dyDescent="0.25"/>
  <cols>
    <col min="1" max="1" width="62.5703125" bestFit="1" customWidth="1"/>
    <col min="2" max="10" width="11.28515625" style="3" customWidth="1"/>
  </cols>
  <sheetData>
    <row r="1" spans="1:18" s="47" customFormat="1" ht="15.75" x14ac:dyDescent="0.25">
      <c r="A1" s="68" t="s">
        <v>100</v>
      </c>
      <c r="B1" s="69"/>
      <c r="C1" s="70"/>
      <c r="D1" s="69"/>
      <c r="E1" s="69"/>
      <c r="F1" s="69"/>
      <c r="G1" s="69"/>
      <c r="H1" s="69"/>
      <c r="I1" s="69"/>
      <c r="J1" s="69"/>
      <c r="K1"/>
      <c r="L1"/>
      <c r="M1"/>
      <c r="N1" s="75"/>
      <c r="O1" s="75"/>
      <c r="P1" s="75"/>
      <c r="Q1" s="75"/>
      <c r="R1" s="75"/>
    </row>
    <row r="2" spans="1:18" s="61" customFormat="1" ht="16.5" thickBot="1" x14ac:dyDescent="0.3">
      <c r="A2" s="71"/>
      <c r="B2" s="72"/>
      <c r="C2" s="73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s="4" customFormat="1" ht="15.75" thickBot="1" x14ac:dyDescent="0.3">
      <c r="A3" s="27" t="s">
        <v>35</v>
      </c>
      <c r="B3" s="232" t="s">
        <v>94</v>
      </c>
      <c r="C3" s="233"/>
      <c r="D3" s="233"/>
      <c r="E3" s="233"/>
      <c r="F3" s="233"/>
      <c r="G3" s="233"/>
      <c r="H3" s="233"/>
      <c r="I3" s="233"/>
      <c r="J3" s="234"/>
    </row>
    <row r="4" spans="1:18" ht="16.5" thickBot="1" x14ac:dyDescent="0.3">
      <c r="A4" s="139" t="s">
        <v>97</v>
      </c>
      <c r="B4" s="1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141">
        <v>7</v>
      </c>
      <c r="I4" s="40">
        <v>8</v>
      </c>
      <c r="J4" s="40">
        <v>9</v>
      </c>
    </row>
    <row r="5" spans="1:18" ht="31.5" x14ac:dyDescent="0.25">
      <c r="A5" s="227" t="s">
        <v>235</v>
      </c>
      <c r="B5" s="219">
        <v>0</v>
      </c>
      <c r="C5" s="219">
        <v>0</v>
      </c>
      <c r="D5" s="219">
        <v>0</v>
      </c>
      <c r="E5" s="219">
        <v>0</v>
      </c>
      <c r="F5" s="219">
        <v>0</v>
      </c>
      <c r="G5" s="219">
        <v>0</v>
      </c>
      <c r="H5" s="219">
        <v>0</v>
      </c>
      <c r="I5" s="219">
        <v>0</v>
      </c>
      <c r="J5" s="219">
        <v>0</v>
      </c>
    </row>
    <row r="6" spans="1:18" ht="15.75" x14ac:dyDescent="0.25">
      <c r="A6" s="51" t="s">
        <v>236</v>
      </c>
      <c r="B6" s="24">
        <v>3</v>
      </c>
      <c r="C6" s="24">
        <v>3</v>
      </c>
      <c r="D6" s="24">
        <v>3</v>
      </c>
      <c r="E6" s="24">
        <v>3</v>
      </c>
      <c r="F6" s="24">
        <v>3</v>
      </c>
      <c r="G6" s="24">
        <v>3</v>
      </c>
      <c r="H6" s="24">
        <v>3</v>
      </c>
      <c r="I6" s="24">
        <v>3</v>
      </c>
      <c r="J6" s="24">
        <v>3</v>
      </c>
    </row>
    <row r="7" spans="1:18" ht="15.75" x14ac:dyDescent="0.25">
      <c r="A7" s="51" t="s">
        <v>75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</row>
    <row r="8" spans="1:18" ht="16.5" thickBot="1" x14ac:dyDescent="0.3">
      <c r="A8" s="51" t="s">
        <v>237</v>
      </c>
      <c r="B8" s="24">
        <v>0</v>
      </c>
      <c r="C8" s="24">
        <v>0</v>
      </c>
      <c r="D8" s="24">
        <v>3</v>
      </c>
      <c r="E8" s="24">
        <v>3</v>
      </c>
      <c r="F8" s="24">
        <v>0</v>
      </c>
      <c r="G8" s="24">
        <v>0</v>
      </c>
      <c r="H8" s="24">
        <v>3</v>
      </c>
      <c r="I8" s="24">
        <v>0</v>
      </c>
      <c r="J8" s="24">
        <v>3</v>
      </c>
    </row>
    <row r="9" spans="1:18" ht="16.5" thickBot="1" x14ac:dyDescent="0.3">
      <c r="A9" s="139" t="s">
        <v>98</v>
      </c>
      <c r="B9" s="140">
        <v>1</v>
      </c>
      <c r="C9" s="40">
        <v>2</v>
      </c>
      <c r="D9" s="40">
        <v>3</v>
      </c>
      <c r="E9" s="40">
        <v>4</v>
      </c>
      <c r="F9" s="40">
        <v>5</v>
      </c>
      <c r="G9" s="40">
        <v>6</v>
      </c>
      <c r="H9" s="141">
        <v>7</v>
      </c>
      <c r="I9" s="40">
        <v>8</v>
      </c>
      <c r="J9" s="40">
        <v>9</v>
      </c>
    </row>
    <row r="10" spans="1:18" ht="15.75" x14ac:dyDescent="0.25">
      <c r="A10" s="51" t="s">
        <v>238</v>
      </c>
      <c r="B10" s="24">
        <v>3</v>
      </c>
      <c r="C10" s="24">
        <v>3</v>
      </c>
      <c r="D10" s="24">
        <v>3</v>
      </c>
      <c r="E10" s="24">
        <v>3</v>
      </c>
      <c r="F10" s="24">
        <v>3</v>
      </c>
      <c r="G10" s="24">
        <v>3</v>
      </c>
      <c r="H10" s="24">
        <v>3</v>
      </c>
      <c r="I10" s="24">
        <v>3</v>
      </c>
      <c r="J10" s="24">
        <v>3</v>
      </c>
    </row>
    <row r="11" spans="1:18" ht="15.75" x14ac:dyDescent="0.25">
      <c r="A11" s="51" t="s">
        <v>239</v>
      </c>
      <c r="B11" s="24">
        <v>3</v>
      </c>
      <c r="C11" s="24">
        <v>3</v>
      </c>
      <c r="D11" s="24">
        <v>3</v>
      </c>
      <c r="E11" s="24">
        <v>3</v>
      </c>
      <c r="F11" s="24">
        <v>3</v>
      </c>
      <c r="G11" s="24">
        <v>3</v>
      </c>
      <c r="H11" s="24">
        <v>3</v>
      </c>
      <c r="I11" s="24">
        <v>3</v>
      </c>
      <c r="J11" s="24">
        <v>3</v>
      </c>
    </row>
    <row r="12" spans="1:18" ht="16.5" thickBot="1" x14ac:dyDescent="0.3">
      <c r="A12" s="51" t="s">
        <v>36</v>
      </c>
      <c r="B12" s="24">
        <v>3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3</v>
      </c>
      <c r="J12" s="24">
        <v>3</v>
      </c>
    </row>
    <row r="13" spans="1:18" ht="16.5" thickBot="1" x14ac:dyDescent="0.3">
      <c r="A13" s="139" t="s">
        <v>99</v>
      </c>
      <c r="B13" s="140">
        <v>1</v>
      </c>
      <c r="C13" s="40">
        <v>2</v>
      </c>
      <c r="D13" s="40">
        <v>3</v>
      </c>
      <c r="E13" s="40">
        <v>4</v>
      </c>
      <c r="F13" s="40">
        <v>5</v>
      </c>
      <c r="G13" s="40">
        <v>6</v>
      </c>
      <c r="H13" s="141">
        <v>7</v>
      </c>
      <c r="I13" s="40">
        <v>8</v>
      </c>
      <c r="J13" s="40">
        <v>9</v>
      </c>
    </row>
    <row r="14" spans="1:18" ht="15.75" x14ac:dyDescent="0.25">
      <c r="A14" s="53" t="s">
        <v>240</v>
      </c>
      <c r="B14" s="23">
        <v>3</v>
      </c>
      <c r="C14" s="23">
        <v>3</v>
      </c>
      <c r="D14" s="23">
        <v>1</v>
      </c>
      <c r="E14" s="23">
        <v>3</v>
      </c>
      <c r="F14" s="23">
        <v>2</v>
      </c>
      <c r="G14" s="23">
        <v>2</v>
      </c>
      <c r="H14" s="23">
        <v>1</v>
      </c>
      <c r="I14" s="23">
        <v>0</v>
      </c>
      <c r="J14" s="23">
        <v>0</v>
      </c>
    </row>
    <row r="15" spans="1:18" ht="16.5" thickBot="1" x14ac:dyDescent="0.3">
      <c r="A15" s="52" t="s">
        <v>37</v>
      </c>
      <c r="B15" s="26">
        <v>3</v>
      </c>
      <c r="C15" s="26">
        <v>3</v>
      </c>
      <c r="D15" s="26">
        <v>0</v>
      </c>
      <c r="E15" s="26">
        <v>3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</row>
    <row r="16" spans="1:18" ht="16.5" thickBot="1" x14ac:dyDescent="0.3">
      <c r="A16" s="228" t="s">
        <v>27</v>
      </c>
      <c r="B16" s="111">
        <v>1</v>
      </c>
      <c r="C16" s="111">
        <v>2</v>
      </c>
      <c r="D16" s="111">
        <v>3</v>
      </c>
      <c r="E16" s="111">
        <v>4</v>
      </c>
      <c r="F16" s="111">
        <v>5</v>
      </c>
      <c r="G16" s="111">
        <v>6</v>
      </c>
      <c r="H16" s="111">
        <v>7</v>
      </c>
      <c r="I16" s="111">
        <v>8</v>
      </c>
      <c r="J16" s="111">
        <v>9</v>
      </c>
    </row>
    <row r="17" spans="1:10" s="1" customFormat="1" ht="15.75" x14ac:dyDescent="0.25">
      <c r="A17" s="53" t="s">
        <v>38</v>
      </c>
      <c r="B17" s="123">
        <v>0</v>
      </c>
      <c r="C17" s="23">
        <v>0</v>
      </c>
      <c r="D17" s="23">
        <v>3</v>
      </c>
      <c r="E17" s="23">
        <v>3</v>
      </c>
      <c r="F17" s="23">
        <v>3</v>
      </c>
      <c r="G17" s="23">
        <v>3</v>
      </c>
      <c r="H17" s="23">
        <v>3</v>
      </c>
      <c r="I17" s="23">
        <v>0</v>
      </c>
      <c r="J17" s="23">
        <v>3</v>
      </c>
    </row>
    <row r="18" spans="1:10" ht="16.5" thickBot="1" x14ac:dyDescent="0.3">
      <c r="A18" s="224" t="s">
        <v>241</v>
      </c>
      <c r="B18" s="33">
        <v>0</v>
      </c>
      <c r="C18" s="26">
        <v>0</v>
      </c>
      <c r="D18" s="26">
        <v>0</v>
      </c>
      <c r="E18" s="26">
        <v>0</v>
      </c>
      <c r="F18" s="112"/>
      <c r="G18" s="112"/>
      <c r="H18" s="112"/>
      <c r="I18" s="112"/>
      <c r="J18" s="112"/>
    </row>
    <row r="19" spans="1:10" s="2" customFormat="1" ht="16.5" thickBot="1" x14ac:dyDescent="0.3">
      <c r="A19" s="142" t="s">
        <v>242</v>
      </c>
      <c r="B19" s="91">
        <v>0</v>
      </c>
      <c r="C19" s="34"/>
      <c r="D19" s="34"/>
      <c r="E19" s="34"/>
      <c r="F19" s="41"/>
      <c r="G19" s="41"/>
      <c r="H19" s="41"/>
      <c r="I19" s="41"/>
      <c r="J19" s="41"/>
    </row>
  </sheetData>
  <mergeCells count="1">
    <mergeCell ref="B3:J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P37"/>
  <sheetViews>
    <sheetView zoomScaleNormal="100" workbookViewId="0">
      <selection activeCell="B100" sqref="B100"/>
    </sheetView>
  </sheetViews>
  <sheetFormatPr baseColWidth="10" defaultColWidth="11.42578125" defaultRowHeight="15.75" x14ac:dyDescent="0.25"/>
  <cols>
    <col min="1" max="1" width="74" style="47" bestFit="1" customWidth="1"/>
    <col min="2" max="3" width="11.140625" style="47" bestFit="1" customWidth="1"/>
    <col min="4" max="4" width="9.85546875" style="47" bestFit="1" customWidth="1"/>
    <col min="5" max="5" width="14.42578125" style="47" bestFit="1" customWidth="1"/>
    <col min="6" max="6" width="14.5703125" style="47" bestFit="1" customWidth="1"/>
    <col min="7" max="7" width="15.140625" style="47" bestFit="1" customWidth="1"/>
    <col min="8" max="10" width="14.5703125" style="47" bestFit="1" customWidth="1"/>
    <col min="11" max="11" width="15.5703125" style="47" bestFit="1" customWidth="1"/>
    <col min="12" max="16384" width="11.42578125" style="47"/>
  </cols>
  <sheetData>
    <row r="1" spans="1:16" x14ac:dyDescent="0.25">
      <c r="A1" s="68" t="s">
        <v>101</v>
      </c>
      <c r="B1" s="69"/>
      <c r="C1" s="69"/>
      <c r="D1" s="69"/>
      <c r="E1" s="69"/>
      <c r="F1" s="69"/>
      <c r="G1" s="69"/>
      <c r="H1" s="69"/>
    </row>
    <row r="2" spans="1:16" s="61" customFormat="1" ht="16.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6.5" thickBot="1" x14ac:dyDescent="0.3">
      <c r="A3" s="117" t="s">
        <v>39</v>
      </c>
      <c r="B3" s="118"/>
    </row>
    <row r="4" spans="1:16" ht="16.5" thickBot="1" x14ac:dyDescent="0.3">
      <c r="A4" s="144" t="s">
        <v>27</v>
      </c>
      <c r="B4" s="143" t="s">
        <v>0</v>
      </c>
    </row>
    <row r="5" spans="1:16" x14ac:dyDescent="0.25">
      <c r="A5" s="66" t="s">
        <v>243</v>
      </c>
      <c r="B5" s="23">
        <v>0</v>
      </c>
    </row>
    <row r="6" spans="1:16" x14ac:dyDescent="0.25">
      <c r="A6" s="66" t="s">
        <v>152</v>
      </c>
      <c r="B6" s="59">
        <v>0</v>
      </c>
    </row>
    <row r="7" spans="1:16" x14ac:dyDescent="0.25">
      <c r="A7" s="66" t="s">
        <v>40</v>
      </c>
      <c r="B7" s="59">
        <v>0</v>
      </c>
    </row>
    <row r="8" spans="1:16" x14ac:dyDescent="0.25">
      <c r="A8" s="66" t="s">
        <v>244</v>
      </c>
      <c r="B8" s="59">
        <v>2</v>
      </c>
    </row>
    <row r="9" spans="1:16" x14ac:dyDescent="0.25">
      <c r="A9" s="66" t="s">
        <v>245</v>
      </c>
      <c r="B9" s="59">
        <v>2</v>
      </c>
      <c r="C9" s="46"/>
      <c r="D9" s="46"/>
    </row>
    <row r="10" spans="1:16" x14ac:dyDescent="0.25">
      <c r="A10" s="66" t="s">
        <v>246</v>
      </c>
      <c r="B10" s="59">
        <v>0</v>
      </c>
    </row>
    <row r="11" spans="1:16" x14ac:dyDescent="0.25">
      <c r="A11" s="66" t="s">
        <v>88</v>
      </c>
      <c r="B11" s="59">
        <v>0</v>
      </c>
      <c r="C11" s="106" t="s">
        <v>77</v>
      </c>
    </row>
    <row r="12" spans="1:16" x14ac:dyDescent="0.25">
      <c r="A12" s="66" t="s">
        <v>89</v>
      </c>
      <c r="B12" s="59">
        <v>0</v>
      </c>
      <c r="C12" s="106" t="s">
        <v>159</v>
      </c>
    </row>
    <row r="13" spans="1:16" x14ac:dyDescent="0.25">
      <c r="A13" s="66" t="s">
        <v>41</v>
      </c>
      <c r="B13" s="59">
        <v>0</v>
      </c>
      <c r="C13" s="85"/>
    </row>
    <row r="14" spans="1:16" ht="16.5" thickBot="1" x14ac:dyDescent="0.3">
      <c r="A14" s="66" t="s">
        <v>90</v>
      </c>
      <c r="B14" s="59">
        <v>0</v>
      </c>
      <c r="C14" s="106" t="s">
        <v>159</v>
      </c>
    </row>
    <row r="15" spans="1:16" ht="16.5" thickBot="1" x14ac:dyDescent="0.3">
      <c r="A15" s="144" t="s">
        <v>153</v>
      </c>
      <c r="B15" s="105" t="s">
        <v>0</v>
      </c>
    </row>
    <row r="16" spans="1:16" x14ac:dyDescent="0.25">
      <c r="A16" s="53" t="s">
        <v>162</v>
      </c>
      <c r="B16" s="59">
        <v>0</v>
      </c>
    </row>
    <row r="17" spans="1:6" x14ac:dyDescent="0.25">
      <c r="A17" s="51" t="s">
        <v>160</v>
      </c>
      <c r="B17" s="59">
        <v>0</v>
      </c>
    </row>
    <row r="18" spans="1:6" x14ac:dyDescent="0.25">
      <c r="A18" s="51" t="s">
        <v>42</v>
      </c>
      <c r="B18" s="59">
        <v>0</v>
      </c>
      <c r="C18" s="83"/>
      <c r="D18" s="83"/>
      <c r="F18" s="47" t="s">
        <v>169</v>
      </c>
    </row>
    <row r="19" spans="1:6" x14ac:dyDescent="0.25">
      <c r="A19" s="51" t="s">
        <v>91</v>
      </c>
      <c r="B19" s="55">
        <v>1</v>
      </c>
      <c r="C19" s="106" t="s">
        <v>158</v>
      </c>
    </row>
    <row r="20" spans="1:6" x14ac:dyDescent="0.25">
      <c r="A20" s="146" t="s">
        <v>247</v>
      </c>
      <c r="B20" s="59">
        <v>0</v>
      </c>
      <c r="C20" s="83"/>
      <c r="D20" s="83"/>
    </row>
    <row r="21" spans="1:6" x14ac:dyDescent="0.25">
      <c r="A21" s="51" t="s">
        <v>43</v>
      </c>
      <c r="B21" s="59">
        <v>0</v>
      </c>
    </row>
    <row r="22" spans="1:6" x14ac:dyDescent="0.25">
      <c r="A22" s="51" t="s">
        <v>154</v>
      </c>
      <c r="B22" s="59">
        <v>0</v>
      </c>
    </row>
    <row r="23" spans="1:6" x14ac:dyDescent="0.25">
      <c r="A23" s="51" t="s">
        <v>161</v>
      </c>
      <c r="B23" s="59">
        <v>0</v>
      </c>
      <c r="C23" s="106" t="s">
        <v>158</v>
      </c>
    </row>
    <row r="24" spans="1:6" x14ac:dyDescent="0.25">
      <c r="A24" s="51" t="s">
        <v>163</v>
      </c>
      <c r="B24" s="59">
        <v>1</v>
      </c>
    </row>
    <row r="25" spans="1:6" x14ac:dyDescent="0.25">
      <c r="A25" s="51" t="s">
        <v>44</v>
      </c>
      <c r="B25" s="59">
        <v>1</v>
      </c>
    </row>
    <row r="26" spans="1:6" x14ac:dyDescent="0.25">
      <c r="A26" s="51" t="s">
        <v>155</v>
      </c>
      <c r="B26" s="59">
        <v>0</v>
      </c>
      <c r="C26" s="106" t="s">
        <v>158</v>
      </c>
    </row>
    <row r="27" spans="1:6" x14ac:dyDescent="0.25">
      <c r="A27" s="51" t="s">
        <v>45</v>
      </c>
      <c r="B27" s="59">
        <v>3</v>
      </c>
      <c r="C27" s="106" t="s">
        <v>76</v>
      </c>
    </row>
    <row r="28" spans="1:6" x14ac:dyDescent="0.25">
      <c r="A28" s="51" t="s">
        <v>92</v>
      </c>
      <c r="B28" s="59">
        <v>0</v>
      </c>
      <c r="C28" s="106" t="s">
        <v>159</v>
      </c>
    </row>
    <row r="29" spans="1:6" x14ac:dyDescent="0.25">
      <c r="A29" s="51" t="s">
        <v>248</v>
      </c>
      <c r="B29" s="59">
        <v>3</v>
      </c>
    </row>
    <row r="30" spans="1:6" ht="16.5" thickBot="1" x14ac:dyDescent="0.3">
      <c r="A30" s="52" t="s">
        <v>249</v>
      </c>
      <c r="B30" s="58">
        <v>3</v>
      </c>
    </row>
    <row r="31" spans="1:6" ht="16.5" thickBot="1" x14ac:dyDescent="0.3">
      <c r="A31" s="145"/>
      <c r="B31" s="145"/>
    </row>
    <row r="32" spans="1:6" ht="16.5" thickBot="1" x14ac:dyDescent="0.3">
      <c r="A32" s="147" t="s">
        <v>156</v>
      </c>
      <c r="B32" s="148" t="s">
        <v>0</v>
      </c>
    </row>
    <row r="33" spans="1:3" x14ac:dyDescent="0.25">
      <c r="A33" s="51" t="s">
        <v>250</v>
      </c>
      <c r="B33" s="59">
        <v>0</v>
      </c>
    </row>
    <row r="34" spans="1:3" ht="16.5" thickBot="1" x14ac:dyDescent="0.3">
      <c r="A34" s="52" t="s">
        <v>251</v>
      </c>
      <c r="B34" s="58">
        <v>2</v>
      </c>
      <c r="C34" s="85" t="s">
        <v>80</v>
      </c>
    </row>
    <row r="35" spans="1:3" ht="16.5" thickBot="1" x14ac:dyDescent="0.3"/>
    <row r="36" spans="1:3" ht="16.5" thickBot="1" x14ac:dyDescent="0.3">
      <c r="A36" s="119" t="s">
        <v>46</v>
      </c>
      <c r="B36" s="148" t="s">
        <v>0</v>
      </c>
    </row>
    <row r="37" spans="1:3" ht="16.5" thickBot="1" x14ac:dyDescent="0.3">
      <c r="A37" s="116" t="s">
        <v>252</v>
      </c>
      <c r="B37" s="90"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I248"/>
  <sheetViews>
    <sheetView tabSelected="1" topLeftCell="A178" zoomScaleNormal="100" workbookViewId="0">
      <selection activeCell="F56" sqref="F56"/>
    </sheetView>
  </sheetViews>
  <sheetFormatPr baseColWidth="10" defaultColWidth="10.85546875" defaultRowHeight="15" x14ac:dyDescent="0.25"/>
  <cols>
    <col min="1" max="1" width="7.85546875" style="10" customWidth="1"/>
    <col min="2" max="2" width="54" style="10" customWidth="1"/>
    <col min="3" max="3" width="49.5703125" style="10" customWidth="1"/>
    <col min="4" max="4" width="78.5703125" style="10" bestFit="1" customWidth="1"/>
    <col min="5" max="5" width="13" style="197" bestFit="1" customWidth="1"/>
    <col min="6" max="6" width="11.42578125" style="197" bestFit="1" customWidth="1"/>
    <col min="7" max="7" width="16.28515625" style="213" bestFit="1" customWidth="1"/>
    <col min="8" max="8" width="18.85546875" style="10" bestFit="1" customWidth="1"/>
    <col min="9" max="16384" width="10.85546875" style="10"/>
  </cols>
  <sheetData>
    <row r="2" spans="2:8" ht="16.5" thickBot="1" x14ac:dyDescent="0.3">
      <c r="B2" s="68" t="s">
        <v>93</v>
      </c>
      <c r="C2" s="175"/>
      <c r="D2" s="175"/>
      <c r="E2" s="176"/>
      <c r="F2" s="176"/>
      <c r="G2" s="209"/>
      <c r="H2" s="199"/>
    </row>
    <row r="3" spans="2:8" ht="15.75" thickBot="1" x14ac:dyDescent="0.3">
      <c r="E3" s="177" t="s">
        <v>170</v>
      </c>
      <c r="F3" s="177" t="s">
        <v>171</v>
      </c>
      <c r="G3" s="198" t="s">
        <v>179</v>
      </c>
      <c r="H3" s="217" t="s">
        <v>181</v>
      </c>
    </row>
    <row r="4" spans="2:8" ht="15.75" thickBot="1" x14ac:dyDescent="0.3">
      <c r="B4" s="18" t="s">
        <v>172</v>
      </c>
      <c r="C4" s="240" t="s">
        <v>9</v>
      </c>
      <c r="D4" s="155" t="s">
        <v>190</v>
      </c>
      <c r="E4" s="178">
        <f>MEDIAN(SI1_EQ_Cl3_Audit_Persons!B5:K5)</f>
        <v>0</v>
      </c>
      <c r="F4" s="181">
        <f>AVERAGE(SI1_EQ_Cl3_Audit_Persons!B5:K5)</f>
        <v>0.4</v>
      </c>
      <c r="G4" s="210">
        <f>MAX(SI1_EQ_Cl3_Audit_Persons!B5:K5)</f>
        <v>1</v>
      </c>
      <c r="H4" s="10">
        <f>_xlfn.STDEV.S(SI1_EQ_Cl3_Audit_Persons!B5:K5)</f>
        <v>0.5163977794943222</v>
      </c>
    </row>
    <row r="5" spans="2:8" x14ac:dyDescent="0.25">
      <c r="C5" s="241"/>
      <c r="D5" s="152" t="s">
        <v>191</v>
      </c>
      <c r="E5" s="179">
        <f>MEDIAN(SI1_EQ_Cl3_Audit_Persons!B6:K6)</f>
        <v>1</v>
      </c>
      <c r="F5" s="182">
        <f>AVERAGE(SI1_EQ_Cl3_Audit_Persons!B6:K6)</f>
        <v>0.7</v>
      </c>
      <c r="G5" s="211">
        <f>MAX(SI1_EQ_Cl3_Audit_Persons!B6:K6)</f>
        <v>1</v>
      </c>
      <c r="H5" s="10">
        <f>_xlfn.STDEV.S(SI1_EQ_Cl3_Audit_Persons!B6:K6)</f>
        <v>0.48304589153964789</v>
      </c>
    </row>
    <row r="6" spans="2:8" x14ac:dyDescent="0.25">
      <c r="C6" s="241"/>
      <c r="D6" s="152" t="s">
        <v>192</v>
      </c>
      <c r="E6" s="179">
        <f>MEDIAN(SI1_EQ_Cl3_Audit_Persons!B7:K7)</f>
        <v>0</v>
      </c>
      <c r="F6" s="182">
        <f>AVERAGE(SI1_EQ_Cl3_Audit_Persons!B7:K7)</f>
        <v>0.2</v>
      </c>
      <c r="G6" s="211">
        <f>MAX(SI1_EQ_Cl3_Audit_Persons!B7:K7)</f>
        <v>1</v>
      </c>
      <c r="H6" s="10">
        <f>_xlfn.STDEV.S(SI1_EQ_Cl3_Audit_Persons!B7:K7)</f>
        <v>0.4216370213557839</v>
      </c>
    </row>
    <row r="7" spans="2:8" x14ac:dyDescent="0.25">
      <c r="C7" s="241"/>
      <c r="D7" s="153" t="s">
        <v>189</v>
      </c>
      <c r="E7" s="179">
        <f>MEDIAN(SI1_EQ_Cl3_Audit_Persons!B8:K8)</f>
        <v>0</v>
      </c>
      <c r="F7" s="182">
        <f>AVERAGE(SI1_EQ_Cl3_Audit_Persons!B8:K8)</f>
        <v>0.3</v>
      </c>
      <c r="G7" s="211">
        <f>MAX(SI1_EQ_Cl3_Audit_Persons!B8:K8)</f>
        <v>3</v>
      </c>
      <c r="H7" s="10">
        <f>_xlfn.STDEV.S(SI1_EQ_Cl3_Audit_Persons!B8:K8)</f>
        <v>0.94868329805051377</v>
      </c>
    </row>
    <row r="8" spans="2:8" x14ac:dyDescent="0.25">
      <c r="C8" s="242"/>
      <c r="D8" s="153" t="s">
        <v>13</v>
      </c>
      <c r="E8" s="179">
        <f>MEDIAN(SI1_EQ_Cl3_Audit_Persons!B9:K9)</f>
        <v>0</v>
      </c>
      <c r="F8" s="182">
        <f>AVERAGE(SI1_EQ_Cl3_Audit_Persons!B9:K9)</f>
        <v>0.3</v>
      </c>
      <c r="G8" s="211">
        <f>MAX(SI1_EQ_Cl3_Audit_Persons!B9:K9)</f>
        <v>3</v>
      </c>
      <c r="H8" s="10">
        <f>_xlfn.STDEV.S(SI1_EQ_Cl3_Audit_Persons!B9:K9)</f>
        <v>0.94868329805051377</v>
      </c>
    </row>
    <row r="9" spans="2:8" x14ac:dyDescent="0.25">
      <c r="C9" s="238" t="s">
        <v>6</v>
      </c>
      <c r="D9" s="152" t="s">
        <v>198</v>
      </c>
      <c r="E9" s="179">
        <f>MEDIAN(SI1_EQ_Cl3_Audit_Persons!B11:K11)</f>
        <v>0</v>
      </c>
      <c r="F9" s="182">
        <f>AVERAGE(SI1_EQ_Cl3_Audit_Persons!B11:K11)</f>
        <v>0.8</v>
      </c>
      <c r="G9" s="211">
        <f>MAX(SI1_EQ_Cl3_Audit_Persons!B11:K11)</f>
        <v>3</v>
      </c>
    </row>
    <row r="10" spans="2:8" x14ac:dyDescent="0.25">
      <c r="C10" s="236"/>
      <c r="D10" s="152" t="s">
        <v>193</v>
      </c>
      <c r="E10" s="179">
        <f>MEDIAN(SI1_EQ_Cl3_Audit_Persons!B12:K12)</f>
        <v>0</v>
      </c>
      <c r="F10" s="182">
        <f>AVERAGE(SI1_EQ_Cl3_Audit_Persons!B12:K12)</f>
        <v>0.1</v>
      </c>
      <c r="G10" s="211">
        <f>MAX(SI1_EQ_Cl3_Audit_Persons!B12:K12)</f>
        <v>1</v>
      </c>
    </row>
    <row r="11" spans="2:8" x14ac:dyDescent="0.25">
      <c r="C11" s="236"/>
      <c r="D11" s="153" t="s">
        <v>189</v>
      </c>
      <c r="E11" s="179">
        <f>MEDIAN(SI1_EQ_Cl3_Audit_Persons!B13:K13)</f>
        <v>0</v>
      </c>
      <c r="F11" s="182">
        <f>AVERAGE(SI1_EQ_Cl3_Audit_Persons!B13:K13)</f>
        <v>0</v>
      </c>
      <c r="G11" s="211">
        <f>MAX(SI1_EQ_Cl3_Audit_Persons!B13:K13)</f>
        <v>0</v>
      </c>
    </row>
    <row r="12" spans="2:8" x14ac:dyDescent="0.25">
      <c r="C12" s="237"/>
      <c r="D12" s="153" t="s">
        <v>13</v>
      </c>
      <c r="E12" s="179">
        <f>MEDIAN(SI1_EQ_Cl3_Audit_Persons!B14:K14)</f>
        <v>0</v>
      </c>
      <c r="F12" s="182">
        <f>AVERAGE(SI1_EQ_Cl3_Audit_Persons!B14:K14)</f>
        <v>0</v>
      </c>
      <c r="G12" s="211">
        <f>MAX(SI1_EQ_Cl3_Audit_Persons!B14:K14)</f>
        <v>0</v>
      </c>
    </row>
    <row r="13" spans="2:8" x14ac:dyDescent="0.25">
      <c r="C13" s="238" t="s">
        <v>7</v>
      </c>
      <c r="D13" s="152" t="s">
        <v>194</v>
      </c>
      <c r="E13" s="179">
        <f>MEDIAN(SI1_EQ_Cl3_Audit_Persons!B16:D16)</f>
        <v>0</v>
      </c>
      <c r="F13" s="182">
        <f>AVERAGE(SI1_EQ_Cl3_Audit_Persons!B16:D16)</f>
        <v>0</v>
      </c>
      <c r="G13" s="211">
        <f>MAX(SI1_EQ_Cl3_Audit_Persons!B16:D16)</f>
        <v>0</v>
      </c>
    </row>
    <row r="14" spans="2:8" ht="15.75" thickBot="1" x14ac:dyDescent="0.3">
      <c r="C14" s="239"/>
      <c r="D14" s="154" t="s">
        <v>191</v>
      </c>
      <c r="E14" s="180">
        <f>MEDIAN(SI1_EQ_Cl3_Audit_Persons!B17:D17)</f>
        <v>0</v>
      </c>
      <c r="F14" s="183">
        <f>AVERAGE(SI1_EQ_Cl3_Audit_Persons!B17:D17)</f>
        <v>0</v>
      </c>
      <c r="G14" s="208">
        <f>MAX(SI1_EQ_Cl3_Audit_Persons!B17:D17)</f>
        <v>0</v>
      </c>
    </row>
    <row r="15" spans="2:8" ht="15.75" thickBot="1" x14ac:dyDescent="0.3">
      <c r="B15" s="188" t="s">
        <v>8</v>
      </c>
      <c r="C15" s="240" t="s">
        <v>9</v>
      </c>
      <c r="D15" s="155" t="s">
        <v>188</v>
      </c>
      <c r="E15" s="178">
        <f>MEDIAN(SI1_EQ_Cl3_Audit_Persons!B21:K21)</f>
        <v>0</v>
      </c>
      <c r="F15" s="181">
        <f>AVERAGE(SI1_EQ_Cl3_Audit_Persons!B21:K21)</f>
        <v>0.9</v>
      </c>
      <c r="G15" s="210">
        <f>MAX(SI1_EQ_Cl3_Audit_Persons!B21:K21)</f>
        <v>3</v>
      </c>
    </row>
    <row r="16" spans="2:8" x14ac:dyDescent="0.25">
      <c r="C16" s="241"/>
      <c r="D16" s="152" t="s">
        <v>195</v>
      </c>
      <c r="E16" s="179">
        <f>MEDIAN(SI1_EQ_Cl3_Audit_Persons!B22:K22)</f>
        <v>0</v>
      </c>
      <c r="F16" s="182">
        <f>AVERAGE(SI1_EQ_Cl3_Audit_Persons!B22:K22)</f>
        <v>0.9</v>
      </c>
      <c r="G16" s="211">
        <f>MAX(SI1_EQ_Cl3_Audit_Persons!B22:K22)</f>
        <v>3</v>
      </c>
    </row>
    <row r="17" spans="2:7" x14ac:dyDescent="0.25">
      <c r="C17" s="241"/>
      <c r="D17" s="152" t="s">
        <v>10</v>
      </c>
      <c r="E17" s="179">
        <f>MEDIAN(SI1_EQ_Cl3_Audit_Persons!B23:K23)</f>
        <v>0</v>
      </c>
      <c r="F17" s="182">
        <f>AVERAGE(SI1_EQ_Cl3_Audit_Persons!B23:K23)</f>
        <v>0</v>
      </c>
      <c r="G17" s="211">
        <f>MAX(SI1_EQ_Cl3_Audit_Persons!B23:K23)</f>
        <v>0</v>
      </c>
    </row>
    <row r="18" spans="2:7" x14ac:dyDescent="0.25">
      <c r="C18" s="241"/>
      <c r="D18" s="152" t="s">
        <v>253</v>
      </c>
      <c r="E18" s="179">
        <f>MEDIAN(SI1_EQ_Cl3_Audit_Persons!B24:K24)</f>
        <v>0</v>
      </c>
      <c r="F18" s="182">
        <f>AVERAGE(SI1_EQ_Cl3_Audit_Persons!B24:K24)</f>
        <v>0</v>
      </c>
      <c r="G18" s="211">
        <f>MAX(SI1_EQ_Cl3_Audit_Persons!B24:K24)</f>
        <v>0</v>
      </c>
    </row>
    <row r="19" spans="2:7" x14ac:dyDescent="0.25">
      <c r="C19" s="242"/>
      <c r="D19" s="152" t="s">
        <v>197</v>
      </c>
      <c r="E19" s="179">
        <f>MEDIAN(SI1_EQ_Cl3_Audit_Persons!B25:K25)</f>
        <v>0</v>
      </c>
      <c r="F19" s="182">
        <f>AVERAGE(SI1_EQ_Cl3_Audit_Persons!B25:K25)</f>
        <v>0</v>
      </c>
      <c r="G19" s="211">
        <f>MAX(SI1_EQ_Cl3_Audit_Persons!B25:K25)</f>
        <v>0</v>
      </c>
    </row>
    <row r="20" spans="2:7" x14ac:dyDescent="0.25">
      <c r="C20" s="238" t="s">
        <v>6</v>
      </c>
      <c r="D20" s="152" t="s">
        <v>10</v>
      </c>
      <c r="E20" s="179">
        <f>MEDIAN(SI1_EQ_Cl3_Audit_Persons!B27:K27)</f>
        <v>0</v>
      </c>
      <c r="F20" s="182">
        <f>AVERAGE(SI1_EQ_Cl3_Audit_Persons!B27:K27)</f>
        <v>0</v>
      </c>
      <c r="G20" s="211">
        <f>MAX(SI1_EQ_Cl3_Audit_Persons!B27:K27)</f>
        <v>0</v>
      </c>
    </row>
    <row r="21" spans="2:7" x14ac:dyDescent="0.25">
      <c r="C21" s="236"/>
      <c r="D21" s="152" t="s">
        <v>253</v>
      </c>
      <c r="E21" s="179">
        <f>MEDIAN(SI1_EQ_Cl3_Audit_Persons!B28:K28)</f>
        <v>0</v>
      </c>
      <c r="F21" s="182">
        <f>AVERAGE(SI1_EQ_Cl3_Audit_Persons!B28:K28)</f>
        <v>0</v>
      </c>
      <c r="G21" s="211">
        <f>MAX(SI1_EQ_Cl3_Audit_Persons!B28:K28)</f>
        <v>0</v>
      </c>
    </row>
    <row r="22" spans="2:7" x14ac:dyDescent="0.25">
      <c r="C22" s="237"/>
      <c r="D22" s="152" t="s">
        <v>197</v>
      </c>
      <c r="E22" s="179">
        <f>MEDIAN(SI1_EQ_Cl3_Audit_Persons!B29:K29)</f>
        <v>0</v>
      </c>
      <c r="F22" s="182">
        <f>AVERAGE(SI1_EQ_Cl3_Audit_Persons!B29:K29)</f>
        <v>0</v>
      </c>
      <c r="G22" s="211">
        <f>MAX(SI1_EQ_Cl3_Audit_Persons!B29:K29)</f>
        <v>0</v>
      </c>
    </row>
    <row r="23" spans="2:7" x14ac:dyDescent="0.25">
      <c r="C23" s="238" t="s">
        <v>7</v>
      </c>
      <c r="D23" s="152" t="s">
        <v>10</v>
      </c>
      <c r="E23" s="179">
        <f>MEDIAN(SI1_EQ_Cl3_Audit_Persons!B31:D31)</f>
        <v>0</v>
      </c>
      <c r="F23" s="182">
        <f>AVERAGE(SI1_EQ_Cl3_Audit_Persons!B31:D31)</f>
        <v>0</v>
      </c>
      <c r="G23" s="211">
        <f>MAX(SI1_EQ_Cl3_Audit_Persons!B31:D31)</f>
        <v>0</v>
      </c>
    </row>
    <row r="24" spans="2:7" x14ac:dyDescent="0.25">
      <c r="C24" s="236"/>
      <c r="D24" s="152" t="s">
        <v>253</v>
      </c>
      <c r="E24" s="179">
        <f>MEDIAN(SI1_EQ_Cl3_Audit_Persons!B32:D32)</f>
        <v>0</v>
      </c>
      <c r="F24" s="182">
        <f>AVERAGE(SI1_EQ_Cl3_Audit_Persons!B32:D32)</f>
        <v>0</v>
      </c>
      <c r="G24" s="211">
        <f>MAX(SI1_EQ_Cl3_Audit_Persons!B32:D32)</f>
        <v>0</v>
      </c>
    </row>
    <row r="25" spans="2:7" ht="15.75" thickBot="1" x14ac:dyDescent="0.3">
      <c r="C25" s="239"/>
      <c r="D25" s="152" t="s">
        <v>197</v>
      </c>
      <c r="E25" s="180">
        <f>MEDIAN(SI1_EQ_Cl3_Audit_Persons!B33:D33)</f>
        <v>0</v>
      </c>
      <c r="F25" s="183">
        <f>AVERAGE(SI1_EQ_Cl3_Audit_Persons!B33:D33)</f>
        <v>0</v>
      </c>
      <c r="G25" s="212">
        <f>MAX(SI1_EQ_Cl3_Audit_Persons!B33:D33)</f>
        <v>0</v>
      </c>
    </row>
    <row r="26" spans="2:7" ht="15.75" thickBot="1" x14ac:dyDescent="0.3">
      <c r="B26" s="149" t="s">
        <v>11</v>
      </c>
      <c r="C26" s="235" t="s">
        <v>9</v>
      </c>
      <c r="D26" s="156" t="s">
        <v>254</v>
      </c>
      <c r="E26" s="178">
        <f>MEDIAN(SI1_EQ_Cl3_Audit_Persons!B37:J37)</f>
        <v>0</v>
      </c>
      <c r="F26" s="181">
        <f>AVERAGE(SI1_EQ_Cl3_Audit_Persons!B37:J37)</f>
        <v>0.88888888888888884</v>
      </c>
      <c r="G26" s="210">
        <f>MAX(SI1_EQ_Cl3_Audit_Persons!B37:J37)</f>
        <v>3</v>
      </c>
    </row>
    <row r="27" spans="2:7" x14ac:dyDescent="0.25">
      <c r="C27" s="236"/>
      <c r="D27" s="153" t="s">
        <v>255</v>
      </c>
      <c r="E27" s="179">
        <f>MEDIAN(SI1_EQ_Cl3_Audit_Persons!B38:J38)</f>
        <v>3</v>
      </c>
      <c r="F27" s="182">
        <f>AVERAGE(SI1_EQ_Cl3_Audit_Persons!B38:J38)</f>
        <v>2.5555555555555554</v>
      </c>
      <c r="G27" s="211">
        <f>MAX(SI1_EQ_Cl3_Audit_Persons!B38:J38)</f>
        <v>3</v>
      </c>
    </row>
    <row r="28" spans="2:7" x14ac:dyDescent="0.25">
      <c r="C28" s="236"/>
      <c r="D28" s="153" t="s">
        <v>57</v>
      </c>
      <c r="E28" s="179">
        <f>MEDIAN(SI1_EQ_Cl3_Audit_Persons!B39:J39)</f>
        <v>0</v>
      </c>
      <c r="F28" s="182">
        <f>AVERAGE(SI1_EQ_Cl3_Audit_Persons!B39:J39)</f>
        <v>1</v>
      </c>
      <c r="G28" s="211">
        <f>MAX(SI1_EQ_Cl3_Audit_Persons!B39:J39)</f>
        <v>3</v>
      </c>
    </row>
    <row r="29" spans="2:7" ht="15.75" thickBot="1" x14ac:dyDescent="0.3">
      <c r="C29" s="237"/>
      <c r="D29" s="153" t="s">
        <v>13</v>
      </c>
      <c r="E29" s="179">
        <f>MEDIAN(SI1_EQ_Cl3_Audit_Persons!B40:J40)</f>
        <v>0</v>
      </c>
      <c r="F29" s="182">
        <f>AVERAGE(SI1_EQ_Cl3_Audit_Persons!B40:J40)</f>
        <v>1.3333333333333333</v>
      </c>
      <c r="G29" s="211">
        <f>MAX(SI1_EQ_Cl3_Audit_Persons!B40:J40)</f>
        <v>3</v>
      </c>
    </row>
    <row r="30" spans="2:7" x14ac:dyDescent="0.25">
      <c r="C30" s="238" t="s">
        <v>6</v>
      </c>
      <c r="D30" s="156" t="s">
        <v>254</v>
      </c>
      <c r="E30" s="179">
        <f>MEDIAN(SI1_EQ_Cl3_Audit_Persons!B42:M42)</f>
        <v>0</v>
      </c>
      <c r="F30" s="182">
        <f>AVERAGE(SI1_EQ_Cl3_Audit_Persons!B42:M42)</f>
        <v>8.3333333333333329E-2</v>
      </c>
      <c r="G30" s="211">
        <f>MAX(SI1_EQ_Cl3_Audit_Persons!B42:M42)</f>
        <v>1</v>
      </c>
    </row>
    <row r="31" spans="2:7" x14ac:dyDescent="0.25">
      <c r="C31" s="236"/>
      <c r="D31" s="153" t="s">
        <v>255</v>
      </c>
      <c r="E31" s="179">
        <f>MEDIAN(SI1_EQ_Cl3_Audit_Persons!B43:M43)</f>
        <v>3</v>
      </c>
      <c r="F31" s="182">
        <f>AVERAGE(SI1_EQ_Cl3_Audit_Persons!B43:M43)</f>
        <v>2</v>
      </c>
      <c r="G31" s="211">
        <f>MAX(SI1_EQ_Cl3_Audit_Persons!B43:M43)</f>
        <v>3</v>
      </c>
    </row>
    <row r="32" spans="2:7" x14ac:dyDescent="0.25">
      <c r="C32" s="236"/>
      <c r="D32" s="153" t="s">
        <v>57</v>
      </c>
      <c r="E32" s="179">
        <f>MEDIAN(SI1_EQ_Cl3_Audit_Persons!B44:M44)</f>
        <v>0</v>
      </c>
      <c r="F32" s="182">
        <f>AVERAGE(SI1_EQ_Cl3_Audit_Persons!B44:M44)</f>
        <v>0.75</v>
      </c>
      <c r="G32" s="211">
        <f>MAX(SI1_EQ_Cl3_Audit_Persons!B44:M44)</f>
        <v>3</v>
      </c>
    </row>
    <row r="33" spans="2:7" ht="15.75" thickBot="1" x14ac:dyDescent="0.3">
      <c r="C33" s="237"/>
      <c r="D33" s="157" t="s">
        <v>13</v>
      </c>
      <c r="E33" s="180">
        <f>MEDIAN(SI1_EQ_Cl3_Audit_Persons!B45:M45)</f>
        <v>0</v>
      </c>
      <c r="F33" s="183">
        <f>AVERAGE(SI1_EQ_Cl3_Audit_Persons!B45:M45)</f>
        <v>0.5</v>
      </c>
      <c r="G33" s="208">
        <f>MAX(SI1_EQ_Cl3_Audit_Persons!B45:M45)</f>
        <v>3</v>
      </c>
    </row>
    <row r="34" spans="2:7" ht="15.75" thickBot="1" x14ac:dyDescent="0.3">
      <c r="B34" s="150" t="s">
        <v>14</v>
      </c>
      <c r="C34" s="235" t="s">
        <v>9</v>
      </c>
      <c r="D34" s="155" t="s">
        <v>256</v>
      </c>
      <c r="E34" s="178">
        <f>MEDIAN(SI1_EQ_Cl3_Audit_Persons!B49:I49)</f>
        <v>0</v>
      </c>
      <c r="F34" s="181">
        <f>AVERAGE(SI1_EQ_Cl3_Audit_Persons!B49:I49)</f>
        <v>0.75</v>
      </c>
      <c r="G34" s="210">
        <f>MAX(SI1_EQ_Cl3_Audit_Persons!B49:I49)</f>
        <v>3</v>
      </c>
    </row>
    <row r="35" spans="2:7" x14ac:dyDescent="0.25">
      <c r="C35" s="236"/>
      <c r="D35" s="152" t="s">
        <v>200</v>
      </c>
      <c r="E35" s="179">
        <f>MEDIAN(SI1_EQ_Cl3_Audit_Persons!B50:I50)</f>
        <v>0</v>
      </c>
      <c r="F35" s="182">
        <f>AVERAGE(SI1_EQ_Cl3_Audit_Persons!B50:I50)</f>
        <v>0.75</v>
      </c>
      <c r="G35" s="211">
        <f>MAX(SI1_EQ_Cl3_Audit_Persons!B50:I50)</f>
        <v>3</v>
      </c>
    </row>
    <row r="36" spans="2:7" x14ac:dyDescent="0.25">
      <c r="C36" s="236"/>
      <c r="D36" s="152" t="s">
        <v>201</v>
      </c>
      <c r="E36" s="179">
        <f>MEDIAN(SI1_EQ_Cl3_Audit_Persons!B51:I51)</f>
        <v>1</v>
      </c>
      <c r="F36" s="182">
        <f>AVERAGE(SI1_EQ_Cl3_Audit_Persons!B51:I51)</f>
        <v>0.875</v>
      </c>
      <c r="G36" s="211">
        <f>MAX(SI1_EQ_Cl3_Audit_Persons!B51:I51)</f>
        <v>3</v>
      </c>
    </row>
    <row r="37" spans="2:7" ht="15.75" thickBot="1" x14ac:dyDescent="0.3">
      <c r="C37" s="237"/>
      <c r="D37" s="152" t="s">
        <v>202</v>
      </c>
      <c r="E37" s="179">
        <f>MEDIAN(SI1_EQ_Cl3_Audit_Persons!B52:I52)</f>
        <v>1</v>
      </c>
      <c r="F37" s="182">
        <f>AVERAGE(SI1_EQ_Cl3_Audit_Persons!B52:I52)</f>
        <v>1.375</v>
      </c>
      <c r="G37" s="211">
        <f>MAX(SI1_EQ_Cl3_Audit_Persons!B52:I52)</f>
        <v>3</v>
      </c>
    </row>
    <row r="38" spans="2:7" x14ac:dyDescent="0.25">
      <c r="C38" s="238" t="s">
        <v>6</v>
      </c>
      <c r="D38" s="155" t="s">
        <v>256</v>
      </c>
      <c r="E38" s="179">
        <f>MEDIAN(SI1_EQ_Cl3_Audit_Persons!B54:I54)</f>
        <v>0</v>
      </c>
      <c r="F38" s="182">
        <f>AVERAGE(SI1_EQ_Cl3_Audit_Persons!B54:I54)</f>
        <v>1.125</v>
      </c>
      <c r="G38" s="211">
        <f>MAX(SI1_EQ_Cl3_Audit_Persons!B54:I54)</f>
        <v>3</v>
      </c>
    </row>
    <row r="39" spans="2:7" x14ac:dyDescent="0.25">
      <c r="C39" s="236"/>
      <c r="D39" s="152" t="s">
        <v>200</v>
      </c>
      <c r="E39" s="179">
        <f>MEDIAN(SI1_EQ_Cl3_Audit_Persons!B55:I55)</f>
        <v>0</v>
      </c>
      <c r="F39" s="182">
        <f>AVERAGE(SI1_EQ_Cl3_Audit_Persons!B55:I55)</f>
        <v>1.125</v>
      </c>
      <c r="G39" s="211">
        <f>MAX(SI1_EQ_Cl3_Audit_Persons!B55:I55)</f>
        <v>3</v>
      </c>
    </row>
    <row r="40" spans="2:7" x14ac:dyDescent="0.25">
      <c r="C40" s="236"/>
      <c r="D40" s="152" t="s">
        <v>201</v>
      </c>
      <c r="E40" s="179">
        <f>MEDIAN(SI1_EQ_Cl3_Audit_Persons!B56:I56)</f>
        <v>2</v>
      </c>
      <c r="F40" s="182">
        <f>AVERAGE(SI1_EQ_Cl3_Audit_Persons!B56:I56)</f>
        <v>1.75</v>
      </c>
      <c r="G40" s="211">
        <f>MAX(SI1_EQ_Cl3_Audit_Persons!B56:I56)</f>
        <v>3</v>
      </c>
    </row>
    <row r="41" spans="2:7" ht="15.75" thickBot="1" x14ac:dyDescent="0.3">
      <c r="C41" s="237"/>
      <c r="D41" s="152" t="s">
        <v>202</v>
      </c>
      <c r="E41" s="180">
        <f>MEDIAN(SI1_EQ_Cl3_Audit_Persons!B57:I57)</f>
        <v>1.5</v>
      </c>
      <c r="F41" s="183">
        <f>AVERAGE(SI1_EQ_Cl3_Audit_Persons!B57:I57)</f>
        <v>1.5</v>
      </c>
      <c r="G41" s="208">
        <f>MAX(SI1_EQ_Cl3_Audit_Persons!B57:I57)</f>
        <v>3</v>
      </c>
    </row>
    <row r="42" spans="2:7" ht="15.75" thickBot="1" x14ac:dyDescent="0.3">
      <c r="B42" s="133" t="s">
        <v>15</v>
      </c>
      <c r="C42" s="235" t="s">
        <v>9</v>
      </c>
      <c r="D42" s="155" t="s">
        <v>201</v>
      </c>
      <c r="E42" s="178">
        <f>MEDIAN(SI1_EQ_Cl3_Audit_Persons!B61:H61)</f>
        <v>3</v>
      </c>
      <c r="F42" s="181">
        <f>AVERAGE(SI1_EQ_Cl3_Audit_Persons!B61:H61)</f>
        <v>3</v>
      </c>
      <c r="G42" s="210">
        <f>MAX(SI1_EQ_Cl3_Audit_Persons!B61:H61)</f>
        <v>3</v>
      </c>
    </row>
    <row r="43" spans="2:7" x14ac:dyDescent="0.25">
      <c r="C43" s="236"/>
      <c r="D43" s="152" t="s">
        <v>203</v>
      </c>
      <c r="E43" s="179">
        <f>MEDIAN(SI1_EQ_Cl3_Audit_Persons!B62:H62)</f>
        <v>3</v>
      </c>
      <c r="F43" s="182">
        <f>AVERAGE(SI1_EQ_Cl3_Audit_Persons!B62:H62)</f>
        <v>2.1428571428571428</v>
      </c>
      <c r="G43" s="211">
        <f>MAX(SI1_EQ_Cl3_Audit_Persons!B62:H62)</f>
        <v>3</v>
      </c>
    </row>
    <row r="44" spans="2:7" x14ac:dyDescent="0.25">
      <c r="C44" s="236"/>
      <c r="D44" s="152" t="s">
        <v>257</v>
      </c>
      <c r="E44" s="179">
        <f>MEDIAN(SI1_EQ_Cl3_Audit_Persons!B63:H63)</f>
        <v>3</v>
      </c>
      <c r="F44" s="182">
        <f>AVERAGE(SI1_EQ_Cl3_Audit_Persons!B63:H63)</f>
        <v>2.1428571428571428</v>
      </c>
      <c r="G44" s="211">
        <f>MAX(SI1_EQ_Cl3_Audit_Persons!B63:H63)</f>
        <v>3</v>
      </c>
    </row>
    <row r="45" spans="2:7" ht="15.75" thickBot="1" x14ac:dyDescent="0.3">
      <c r="C45" s="237"/>
      <c r="D45" s="152" t="s">
        <v>205</v>
      </c>
      <c r="E45" s="179">
        <f>MEDIAN(SI1_EQ_Cl3_Audit_Persons!B64:H64)</f>
        <v>1</v>
      </c>
      <c r="F45" s="182">
        <f>AVERAGE(SI1_EQ_Cl3_Audit_Persons!B64:H64)</f>
        <v>1.4285714285714286</v>
      </c>
      <c r="G45" s="211">
        <f>MAX(SI1_EQ_Cl3_Audit_Persons!B64:H64)</f>
        <v>3</v>
      </c>
    </row>
    <row r="46" spans="2:7" x14ac:dyDescent="0.25">
      <c r="C46" s="238" t="s">
        <v>6</v>
      </c>
      <c r="D46" s="155" t="s">
        <v>201</v>
      </c>
      <c r="E46" s="179">
        <f>MEDIAN(SI1_EQ_Cl3_Audit_Persons!B66:J66)</f>
        <v>0</v>
      </c>
      <c r="F46" s="182">
        <f>AVERAGE(SI1_EQ_Cl3_Audit_Persons!B66:J66)</f>
        <v>0</v>
      </c>
      <c r="G46" s="211">
        <f>MAX(SI1_EQ_Cl3_Audit_Persons!B66:J66)</f>
        <v>0</v>
      </c>
    </row>
    <row r="47" spans="2:7" x14ac:dyDescent="0.25">
      <c r="C47" s="236"/>
      <c r="D47" s="152" t="s">
        <v>203</v>
      </c>
      <c r="E47" s="179">
        <f>MEDIAN(SI1_EQ_Cl3_Audit_Persons!B67:J67)</f>
        <v>0</v>
      </c>
      <c r="F47" s="182">
        <f>AVERAGE(SI1_EQ_Cl3_Audit_Persons!B67:J67)</f>
        <v>0</v>
      </c>
      <c r="G47" s="211">
        <f>MAX(SI1_EQ_Cl3_Audit_Persons!B67:J67)</f>
        <v>0</v>
      </c>
    </row>
    <row r="48" spans="2:7" x14ac:dyDescent="0.25">
      <c r="C48" s="236"/>
      <c r="D48" s="152" t="s">
        <v>257</v>
      </c>
      <c r="E48" s="179">
        <f>MEDIAN(SI1_EQ_Cl3_Audit_Persons!B68:J68)</f>
        <v>0</v>
      </c>
      <c r="F48" s="182">
        <f>AVERAGE(SI1_EQ_Cl3_Audit_Persons!B68:J68)</f>
        <v>1</v>
      </c>
      <c r="G48" s="211">
        <f>MAX(SI1_EQ_Cl3_Audit_Persons!B68:J68)</f>
        <v>3</v>
      </c>
    </row>
    <row r="49" spans="2:7" ht="15.75" thickBot="1" x14ac:dyDescent="0.3">
      <c r="C49" s="237"/>
      <c r="D49" s="152" t="s">
        <v>205</v>
      </c>
      <c r="E49" s="180">
        <f>MEDIAN(SI1_EQ_Cl3_Audit_Persons!B69:J69)</f>
        <v>1</v>
      </c>
      <c r="F49" s="183">
        <f>AVERAGE(SI1_EQ_Cl3_Audit_Persons!B69:J69)</f>
        <v>1</v>
      </c>
      <c r="G49" s="208">
        <f>MAX(SI1_EQ_Cl3_Audit_Persons!B69:J69)</f>
        <v>3</v>
      </c>
    </row>
    <row r="51" spans="2:7" ht="15.75" x14ac:dyDescent="0.25">
      <c r="B51" s="151" t="s">
        <v>173</v>
      </c>
      <c r="E51" s="192">
        <f>MEDIAN(E4:E49)</f>
        <v>0</v>
      </c>
      <c r="F51" s="192">
        <f>AVERAGE(F4:F49)</f>
        <v>0.73207384403036568</v>
      </c>
    </row>
    <row r="53" spans="2:7" ht="16.5" thickBot="1" x14ac:dyDescent="0.3">
      <c r="B53" s="68" t="s">
        <v>270</v>
      </c>
      <c r="C53" s="69"/>
      <c r="D53" s="70"/>
      <c r="E53" s="172"/>
      <c r="F53" s="172"/>
      <c r="G53" s="209"/>
    </row>
    <row r="54" spans="2:7" ht="15.75" thickBot="1" x14ac:dyDescent="0.3">
      <c r="E54" s="177" t="s">
        <v>170</v>
      </c>
      <c r="F54" s="177" t="s">
        <v>171</v>
      </c>
      <c r="G54" s="198" t="s">
        <v>179</v>
      </c>
    </row>
    <row r="55" spans="2:7" ht="15.75" thickBot="1" x14ac:dyDescent="0.3">
      <c r="B55" s="133" t="s">
        <v>27</v>
      </c>
      <c r="C55" s="235" t="s">
        <v>9</v>
      </c>
      <c r="D55" s="155" t="s">
        <v>271</v>
      </c>
      <c r="E55" s="178">
        <f>MEDIAN(SI1_EQ_Cl3_Audit_Behavior!B5:E5)</f>
        <v>0</v>
      </c>
      <c r="F55" s="200">
        <f>AVERAGE(SI1_EQ_Cl3_Audit_Behavior!B5:E5)</f>
        <v>0</v>
      </c>
      <c r="G55" s="210">
        <f>MAX(SI1_EQ_Cl3_Audit_Behavior!B5:E5)</f>
        <v>0</v>
      </c>
    </row>
    <row r="56" spans="2:7" x14ac:dyDescent="0.25">
      <c r="C56" s="236"/>
      <c r="D56" s="152" t="s">
        <v>81</v>
      </c>
      <c r="E56" s="179">
        <f>MEDIAN(SI1_EQ_Cl3_Audit_Behavior!B6:E6)</f>
        <v>0</v>
      </c>
      <c r="F56" s="201">
        <f>AVERAGE(SI1_EQ_Cl3_Audit_Behavior!B6:E6)</f>
        <v>0</v>
      </c>
      <c r="G56" s="211">
        <f>MAX(SI1_EQ_Cl3_Audit_Behavior!B6:E6)</f>
        <v>0</v>
      </c>
    </row>
    <row r="57" spans="2:7" x14ac:dyDescent="0.25">
      <c r="C57" s="236"/>
      <c r="D57" s="152" t="s">
        <v>206</v>
      </c>
      <c r="E57" s="179">
        <f>MEDIAN(SI1_EQ_Cl3_Audit_Behavior!B7:E7)</f>
        <v>0</v>
      </c>
      <c r="F57" s="201">
        <f>AVERAGE(SI1_EQ_Cl3_Audit_Behavior!B7:E7)</f>
        <v>0.5</v>
      </c>
      <c r="G57" s="211">
        <f>MAX(SI1_EQ_Cl3_Audit_Behavior!B7:E7)</f>
        <v>2</v>
      </c>
    </row>
    <row r="58" spans="2:7" x14ac:dyDescent="0.25">
      <c r="C58" s="237"/>
      <c r="D58" s="152" t="s">
        <v>207</v>
      </c>
      <c r="E58" s="179">
        <f>MEDIAN(SI1_EQ_Cl3_Audit_Behavior!B8:E8)</f>
        <v>1</v>
      </c>
      <c r="F58" s="201">
        <f>AVERAGE(SI1_EQ_Cl3_Audit_Behavior!B8:E8)</f>
        <v>1</v>
      </c>
      <c r="G58" s="211">
        <f>MAX(SI1_EQ_Cl3_Audit_Behavior!B8:E8)</f>
        <v>1</v>
      </c>
    </row>
    <row r="59" spans="2:7" x14ac:dyDescent="0.25">
      <c r="C59" s="238" t="s">
        <v>6</v>
      </c>
      <c r="D59" s="152" t="s">
        <v>82</v>
      </c>
      <c r="E59" s="179">
        <f>MEDIAN(SI1_EQ_Cl3_Audit_Behavior!B10:D10)</f>
        <v>0</v>
      </c>
      <c r="F59" s="201">
        <f>AVERAGE(SI1_EQ_Cl3_Audit_Behavior!B10:D10)</f>
        <v>0.66666666666666663</v>
      </c>
      <c r="G59" s="211">
        <f>MAX(SI1_EQ_Cl3_Audit_Behavior!B10:D10)</f>
        <v>2</v>
      </c>
    </row>
    <row r="60" spans="2:7" x14ac:dyDescent="0.25">
      <c r="C60" s="236"/>
      <c r="D60" s="152" t="s">
        <v>206</v>
      </c>
      <c r="E60" s="179">
        <f>MEDIAN(SI1_EQ_Cl3_Audit_Behavior!B11:D11)</f>
        <v>0</v>
      </c>
      <c r="F60" s="201">
        <f>AVERAGE(SI1_EQ_Cl3_Audit_Behavior!B11:D11)</f>
        <v>0</v>
      </c>
      <c r="G60" s="211">
        <f>MAX(SI1_EQ_Cl3_Audit_Behavior!B11:D11)</f>
        <v>0</v>
      </c>
    </row>
    <row r="61" spans="2:7" x14ac:dyDescent="0.25">
      <c r="C61" s="237"/>
      <c r="D61" s="152" t="s">
        <v>207</v>
      </c>
      <c r="E61" s="179">
        <f>MEDIAN(SI1_EQ_Cl3_Audit_Behavior!B12:D12)</f>
        <v>0</v>
      </c>
      <c r="F61" s="201">
        <f>AVERAGE(SI1_EQ_Cl3_Audit_Behavior!B12:D12)</f>
        <v>0.33333333333333331</v>
      </c>
      <c r="G61" s="211">
        <f>MAX(SI1_EQ_Cl3_Audit_Behavior!B12:D12)</f>
        <v>1</v>
      </c>
    </row>
    <row r="62" spans="2:7" x14ac:dyDescent="0.25">
      <c r="C62" s="238" t="s">
        <v>7</v>
      </c>
      <c r="D62" s="152" t="s">
        <v>82</v>
      </c>
      <c r="E62" s="179">
        <f>AVERAGE(SI1_EQ_Cl3_Audit_Behavior!B14:C14)</f>
        <v>1</v>
      </c>
      <c r="F62" s="201">
        <f>MEDIAN(SI1_EQ_Cl3_Audit_Behavior!B14:C14)</f>
        <v>1</v>
      </c>
      <c r="G62" s="211">
        <f>MAX(SI1_EQ_Cl3_Audit_Behavior!B14:C14)</f>
        <v>2</v>
      </c>
    </row>
    <row r="63" spans="2:7" x14ac:dyDescent="0.25">
      <c r="C63" s="236"/>
      <c r="D63" s="152" t="s">
        <v>206</v>
      </c>
      <c r="E63" s="179">
        <f>AVERAGE(SI1_EQ_Cl3_Audit_Behavior!B15:C15)</f>
        <v>0</v>
      </c>
      <c r="F63" s="201">
        <f>MEDIAN(SI1_EQ_Cl3_Audit_Behavior!B15:C15)</f>
        <v>0</v>
      </c>
      <c r="G63" s="211">
        <f>MAX(SI1_EQ_Cl3_Audit_Behavior!B15:C15)</f>
        <v>0</v>
      </c>
    </row>
    <row r="64" spans="2:7" ht="15.75" thickBot="1" x14ac:dyDescent="0.3">
      <c r="C64" s="239"/>
      <c r="D64" s="152" t="s">
        <v>207</v>
      </c>
      <c r="E64" s="180">
        <f>AVERAGE(SI1_EQ_Cl3_Audit_Behavior!B16:C16)</f>
        <v>0</v>
      </c>
      <c r="F64" s="202">
        <f>MEDIAN(SI1_EQ_Cl3_Audit_Behavior!B16:C16)</f>
        <v>0</v>
      </c>
      <c r="G64" s="208">
        <f>MAX(SI1_EQ_Cl3_Audit_Behavior!B16:C16)</f>
        <v>0</v>
      </c>
    </row>
    <row r="65" spans="2:7" ht="15.75" thickBot="1" x14ac:dyDescent="0.3">
      <c r="B65" s="133" t="s">
        <v>47</v>
      </c>
      <c r="C65" s="243" t="s">
        <v>48</v>
      </c>
      <c r="D65" s="244"/>
      <c r="E65" s="204">
        <f>AVERAGE(SI1_EQ_Cl3_Audit_Behavior!B20:F20)</f>
        <v>0</v>
      </c>
      <c r="F65" s="194">
        <f>MEDIAN(SI1_EQ_Cl3_Audit_Behavior!B20:F20)</f>
        <v>0</v>
      </c>
      <c r="G65" s="214">
        <f>MAX(SI1_EQ_Cl3_Audit_Behavior!B20:F20)</f>
        <v>0</v>
      </c>
    </row>
    <row r="66" spans="2:7" x14ac:dyDescent="0.25">
      <c r="C66" s="235" t="s">
        <v>9</v>
      </c>
      <c r="D66" s="19" t="s">
        <v>49</v>
      </c>
      <c r="E66" s="181">
        <f>MEDIAN(SI1_EQ_Cl3_Audit_Behavior!B22:D22)</f>
        <v>2</v>
      </c>
      <c r="F66" s="178">
        <f>AVERAGE(SI1_EQ_Cl3_Audit_Behavior!B22:D22)</f>
        <v>2</v>
      </c>
      <c r="G66" s="210">
        <f>MAX(SI1_EQ_Cl3_Audit_Behavior!B22:D22)</f>
        <v>3</v>
      </c>
    </row>
    <row r="67" spans="2:7" x14ac:dyDescent="0.25">
      <c r="C67" s="236"/>
      <c r="D67" s="31" t="s">
        <v>50</v>
      </c>
      <c r="E67" s="182">
        <f>MEDIAN(SI1_EQ_Cl3_Audit_Behavior!B23:D23)</f>
        <v>0</v>
      </c>
      <c r="F67" s="179">
        <f>AVERAGE(SI1_EQ_Cl3_Audit_Behavior!B23:D23)</f>
        <v>1</v>
      </c>
      <c r="G67" s="211">
        <f>MAX(SI1_EQ_Cl3_Audit_Behavior!B23:D23)</f>
        <v>3</v>
      </c>
    </row>
    <row r="68" spans="2:7" x14ac:dyDescent="0.25">
      <c r="C68" s="236"/>
      <c r="D68" s="31" t="s">
        <v>51</v>
      </c>
      <c r="E68" s="182">
        <f>MEDIAN(SI1_EQ_Cl3_Audit_Behavior!B24:D24)</f>
        <v>0</v>
      </c>
      <c r="F68" s="179">
        <f>AVERAGE(SI1_EQ_Cl3_Audit_Behavior!B24:D24)</f>
        <v>0</v>
      </c>
      <c r="G68" s="211">
        <f>MAX(SI1_EQ_Cl3_Audit_Behavior!B24:D24)</f>
        <v>0</v>
      </c>
    </row>
    <row r="69" spans="2:7" x14ac:dyDescent="0.25">
      <c r="C69" s="236"/>
      <c r="D69" s="31" t="s">
        <v>52</v>
      </c>
      <c r="E69" s="182">
        <f>MEDIAN(SI1_EQ_Cl3_Audit_Behavior!B25:D25)</f>
        <v>0</v>
      </c>
      <c r="F69" s="179">
        <f>AVERAGE(SI1_EQ_Cl3_Audit_Behavior!B25:D25)</f>
        <v>0</v>
      </c>
      <c r="G69" s="211">
        <f>MAX(SI1_EQ_Cl3_Audit_Behavior!B25:D25)</f>
        <v>0</v>
      </c>
    </row>
    <row r="70" spans="2:7" x14ac:dyDescent="0.25">
      <c r="C70" s="236"/>
      <c r="D70" s="31" t="s">
        <v>53</v>
      </c>
      <c r="E70" s="182">
        <f>MEDIAN(SI1_EQ_Cl3_Audit_Behavior!B26:D26)</f>
        <v>1</v>
      </c>
      <c r="F70" s="179">
        <f>AVERAGE(SI1_EQ_Cl3_Audit_Behavior!B26:D26)</f>
        <v>1</v>
      </c>
      <c r="G70" s="211">
        <f>MAX(SI1_EQ_Cl3_Audit_Behavior!B26:D26)</f>
        <v>2</v>
      </c>
    </row>
    <row r="71" spans="2:7" ht="15.75" thickBot="1" x14ac:dyDescent="0.3">
      <c r="C71" s="239"/>
      <c r="D71" s="20" t="s">
        <v>54</v>
      </c>
      <c r="E71" s="183">
        <f>MEDIAN(SI1_EQ_Cl3_Audit_Behavior!B27:D27)</f>
        <v>3</v>
      </c>
      <c r="F71" s="180">
        <f>AVERAGE(SI1_EQ_Cl3_Audit_Behavior!B27:D27)</f>
        <v>3</v>
      </c>
      <c r="G71" s="208">
        <f>MAX(SI1_EQ_Cl3_Audit_Behavior!B27:D27)</f>
        <v>3</v>
      </c>
    </row>
    <row r="72" spans="2:7" x14ac:dyDescent="0.25">
      <c r="C72" s="235" t="s">
        <v>6</v>
      </c>
      <c r="D72" s="19" t="s">
        <v>49</v>
      </c>
      <c r="E72" s="181">
        <f>MEDIAN(SI1_EQ_Cl3_Audit_Behavior!B29:D29)</f>
        <v>0</v>
      </c>
      <c r="F72" s="178">
        <f>AVERAGE(SI1_EQ_Cl3_Audit_Behavior!B29:D29)</f>
        <v>1</v>
      </c>
      <c r="G72" s="210">
        <f>MAX(SI1_EQ_Cl3_Audit_Behavior!B29:D29)</f>
        <v>3</v>
      </c>
    </row>
    <row r="73" spans="2:7" x14ac:dyDescent="0.25">
      <c r="C73" s="236"/>
      <c r="D73" s="31" t="s">
        <v>50</v>
      </c>
      <c r="E73" s="182">
        <f>MEDIAN(SI1_EQ_Cl3_Audit_Behavior!B30:D30)</f>
        <v>0</v>
      </c>
      <c r="F73" s="179">
        <f>AVERAGE(SI1_EQ_Cl3_Audit_Behavior!B30:D30)</f>
        <v>1</v>
      </c>
      <c r="G73" s="211">
        <f>MAX(SI1_EQ_Cl3_Audit_Behavior!B30:D30)</f>
        <v>3</v>
      </c>
    </row>
    <row r="74" spans="2:7" x14ac:dyDescent="0.25">
      <c r="C74" s="236"/>
      <c r="D74" s="31" t="s">
        <v>51</v>
      </c>
      <c r="E74" s="182">
        <f>MEDIAN(SI1_EQ_Cl3_Audit_Behavior!B31:D31)</f>
        <v>1</v>
      </c>
      <c r="F74" s="179">
        <f>AVERAGE(SI1_EQ_Cl3_Audit_Behavior!B31:D31)</f>
        <v>1</v>
      </c>
      <c r="G74" s="211">
        <f>MAX(SI1_EQ_Cl3_Audit_Behavior!B31:D31)</f>
        <v>1</v>
      </c>
    </row>
    <row r="75" spans="2:7" x14ac:dyDescent="0.25">
      <c r="C75" s="236"/>
      <c r="D75" s="31" t="s">
        <v>52</v>
      </c>
      <c r="E75" s="182">
        <f>MEDIAN(SI1_EQ_Cl3_Audit_Behavior!B32:D32)</f>
        <v>1</v>
      </c>
      <c r="F75" s="179">
        <f>AVERAGE(SI1_EQ_Cl3_Audit_Behavior!B32:D32)</f>
        <v>1</v>
      </c>
      <c r="G75" s="211">
        <f>MAX(SI1_EQ_Cl3_Audit_Behavior!B32:D32)</f>
        <v>1</v>
      </c>
    </row>
    <row r="76" spans="2:7" x14ac:dyDescent="0.25">
      <c r="C76" s="236"/>
      <c r="D76" s="31" t="s">
        <v>53</v>
      </c>
      <c r="E76" s="182">
        <f>MEDIAN(SI1_EQ_Cl3_Audit_Behavior!B33:D33)</f>
        <v>1</v>
      </c>
      <c r="F76" s="179">
        <f>AVERAGE(SI1_EQ_Cl3_Audit_Behavior!B33:D33)</f>
        <v>1</v>
      </c>
      <c r="G76" s="211">
        <f>MAX(SI1_EQ_Cl3_Audit_Behavior!B33:D33)</f>
        <v>1</v>
      </c>
    </row>
    <row r="77" spans="2:7" ht="15.75" thickBot="1" x14ac:dyDescent="0.3">
      <c r="C77" s="239"/>
      <c r="D77" s="20" t="s">
        <v>54</v>
      </c>
      <c r="E77" s="183">
        <f>MEDIAN(SI1_EQ_Cl3_Audit_Behavior!B34:D34)</f>
        <v>1</v>
      </c>
      <c r="F77" s="195">
        <f>AVERAGE(SI1_EQ_Cl3_Audit_Behavior!B34:D34)</f>
        <v>1</v>
      </c>
      <c r="G77" s="208">
        <f>MAX(SI1_EQ_Cl3_Audit_Behavior!B34:D34)</f>
        <v>1</v>
      </c>
    </row>
    <row r="78" spans="2:7" x14ac:dyDescent="0.25">
      <c r="C78" s="235" t="s">
        <v>7</v>
      </c>
      <c r="D78" s="19" t="s">
        <v>49</v>
      </c>
      <c r="E78" s="181">
        <f>MEDIAN(SI1_EQ_Cl3_Audit_Behavior!B36)</f>
        <v>1</v>
      </c>
      <c r="F78" s="178">
        <f>AVERAGE(SI1_EQ_Cl3_Audit_Behavior!B36:B38)</f>
        <v>1</v>
      </c>
      <c r="G78" s="210">
        <f>MAX(SI1_EQ_Cl3_Audit_Behavior!B36)</f>
        <v>1</v>
      </c>
    </row>
    <row r="79" spans="2:7" ht="15.75" thickBot="1" x14ac:dyDescent="0.3">
      <c r="C79" s="236"/>
      <c r="D79" s="31" t="s">
        <v>54</v>
      </c>
      <c r="E79" s="182">
        <f>MEDIAN(SI1_EQ_Cl3_Audit_Behavior!B37)</f>
        <v>0</v>
      </c>
      <c r="F79" s="180">
        <f>AVERAGE(SI1_EQ_Cl3_Audit_Behavior!B37)</f>
        <v>0</v>
      </c>
      <c r="G79" s="211">
        <f>MAX(SI1_EQ_Cl3_Audit_Behavior!B37)</f>
        <v>0</v>
      </c>
    </row>
    <row r="80" spans="2:7" ht="15.75" thickBot="1" x14ac:dyDescent="0.3">
      <c r="C80" s="239"/>
      <c r="D80" s="20" t="s">
        <v>55</v>
      </c>
      <c r="E80" s="183">
        <f>MEDIAN(SI1_EQ_Cl3_Audit_Behavior!B38)</f>
        <v>2</v>
      </c>
      <c r="F80" s="203">
        <f>AVERAGE(SI1_EQ_Cl3_Audit_Behavior!B38:B40)</f>
        <v>2</v>
      </c>
      <c r="G80" s="208">
        <f>MAX(SI1_EQ_Cl3_Audit_Behavior!B38)</f>
        <v>2</v>
      </c>
    </row>
    <row r="82" spans="2:7" ht="15.75" x14ac:dyDescent="0.25">
      <c r="B82" s="151" t="s">
        <v>275</v>
      </c>
      <c r="E82" s="192">
        <f>MEDIAN(E55:E80)</f>
        <v>0</v>
      </c>
      <c r="F82" s="192">
        <f>AVERAGE(F55:F80)</f>
        <v>0.75</v>
      </c>
    </row>
    <row r="84" spans="2:7" ht="16.5" thickBot="1" x14ac:dyDescent="0.3">
      <c r="B84" s="68" t="s">
        <v>167</v>
      </c>
      <c r="C84" s="69"/>
      <c r="D84" s="70"/>
      <c r="E84" s="172"/>
      <c r="F84" s="172"/>
      <c r="G84" s="209"/>
    </row>
    <row r="85" spans="2:7" ht="15.75" thickBot="1" x14ac:dyDescent="0.3">
      <c r="E85" s="177" t="s">
        <v>170</v>
      </c>
      <c r="F85" s="177" t="s">
        <v>171</v>
      </c>
      <c r="G85" s="198" t="s">
        <v>179</v>
      </c>
    </row>
    <row r="86" spans="2:7" ht="16.5" thickBot="1" x14ac:dyDescent="0.3">
      <c r="B86" s="80" t="s">
        <v>16</v>
      </c>
      <c r="C86" s="245" t="s">
        <v>17</v>
      </c>
      <c r="D86" s="246"/>
      <c r="E86" s="178">
        <f>MEDIAN(SI1_EQ_Cl3_Audit_Animals!B4:H4)</f>
        <v>1</v>
      </c>
      <c r="F86" s="181">
        <f>AVERAGE(SI1_EQ_Cl3_Audit_Animals!B4:H4)</f>
        <v>1.5714285714285714</v>
      </c>
      <c r="G86" s="210">
        <f>MAX(SI1_EQ_Cl3_Audit_Animals!B4:H4)</f>
        <v>3</v>
      </c>
    </row>
    <row r="87" spans="2:7" ht="15.75" x14ac:dyDescent="0.25">
      <c r="C87" s="247" t="s">
        <v>208</v>
      </c>
      <c r="D87" s="248"/>
      <c r="E87" s="179">
        <f>MEDIAN(SI1_EQ_Cl3_Audit_Animals!B5:H5)</f>
        <v>1</v>
      </c>
      <c r="F87" s="182">
        <f>AVERAGE(SI1_EQ_Cl3_Audit_Animals!B5:H5)</f>
        <v>0.6</v>
      </c>
      <c r="G87" s="211">
        <f>MAX(SI1_EQ_Cl3_Audit_Animals!B5:H5)</f>
        <v>1</v>
      </c>
    </row>
    <row r="88" spans="2:7" ht="15.75" x14ac:dyDescent="0.25">
      <c r="C88" s="247" t="s">
        <v>18</v>
      </c>
      <c r="D88" s="248"/>
      <c r="E88" s="179">
        <f>MEDIAN(SI1_EQ_Cl3_Audit_Animals!B6:H6)</f>
        <v>0</v>
      </c>
      <c r="F88" s="182">
        <f>AVERAGE(SI1_EQ_Cl3_Audit_Animals!B6:H6)</f>
        <v>0</v>
      </c>
      <c r="G88" s="211">
        <f>MAX(SI1_EQ_Cl3_Audit_Animals!B6:H6)</f>
        <v>0</v>
      </c>
    </row>
    <row r="89" spans="2:7" ht="16.5" thickBot="1" x14ac:dyDescent="0.3">
      <c r="C89" s="249" t="s">
        <v>166</v>
      </c>
      <c r="D89" s="250"/>
      <c r="E89" s="180">
        <f>MEDIAN(SI1_EQ_Cl3_Audit_Animals!B7:H7)</f>
        <v>3</v>
      </c>
      <c r="F89" s="183">
        <f>AVERAGE(SI1_EQ_Cl3_Audit_Animals!B7:H7)</f>
        <v>3</v>
      </c>
      <c r="G89" s="208">
        <f>MAX(SI1_EQ_Cl3_Audit_Animals!B7:H7)</f>
        <v>3</v>
      </c>
    </row>
    <row r="90" spans="2:7" ht="16.5" thickBot="1" x14ac:dyDescent="0.3">
      <c r="B90" s="99" t="s">
        <v>1</v>
      </c>
      <c r="C90" s="245" t="s">
        <v>209</v>
      </c>
      <c r="D90" s="246"/>
      <c r="E90" s="178">
        <f>SI1_EQ_Cl3_Audit_Animals!B10</f>
        <v>0</v>
      </c>
      <c r="F90" s="181">
        <f>SI1_EQ_Cl3_Audit_Animals!B10</f>
        <v>0</v>
      </c>
      <c r="G90" s="210">
        <f>MAX(SI1_EQ_Cl3_Audit_Animals!B10)</f>
        <v>0</v>
      </c>
    </row>
    <row r="91" spans="2:7" ht="16.5" thickBot="1" x14ac:dyDescent="0.3">
      <c r="C91" s="249" t="s">
        <v>19</v>
      </c>
      <c r="D91" s="250"/>
      <c r="E91" s="180">
        <f>SI1_EQ_Cl3_Audit_Animals!B11</f>
        <v>0</v>
      </c>
      <c r="F91" s="183">
        <f>SI1_EQ_Cl3_Audit_Animals!B11</f>
        <v>0</v>
      </c>
      <c r="G91" s="208">
        <f>MAX(SI1_EQ_Cl3_Audit_Animals!B11)</f>
        <v>0</v>
      </c>
    </row>
    <row r="92" spans="2:7" ht="16.5" thickBot="1" x14ac:dyDescent="0.3">
      <c r="B92" s="99" t="s">
        <v>20</v>
      </c>
      <c r="C92" s="245" t="s">
        <v>210</v>
      </c>
      <c r="D92" s="246"/>
      <c r="E92" s="178">
        <f>SI1_EQ_Cl3_Audit_Animals!B14</f>
        <v>0</v>
      </c>
      <c r="F92" s="181">
        <f>SI1_EQ_Cl3_Audit_Animals!B14</f>
        <v>0</v>
      </c>
      <c r="G92" s="210">
        <f>MAX(SI1_EQ_Cl3_Audit_Animals!B14)</f>
        <v>0</v>
      </c>
    </row>
    <row r="93" spans="2:7" ht="15.75" x14ac:dyDescent="0.25">
      <c r="C93" s="247" t="s">
        <v>211</v>
      </c>
      <c r="D93" s="248"/>
      <c r="E93" s="179">
        <f>SI1_EQ_Cl3_Audit_Animals!B15</f>
        <v>3</v>
      </c>
      <c r="F93" s="182">
        <f>SI1_EQ_Cl3_Audit_Animals!B15</f>
        <v>3</v>
      </c>
      <c r="G93" s="211">
        <f>MAX(SI1_EQ_Cl3_Audit_Animals!B15)</f>
        <v>3</v>
      </c>
    </row>
    <row r="94" spans="2:7" ht="15.75" x14ac:dyDescent="0.25">
      <c r="C94" s="247" t="s">
        <v>59</v>
      </c>
      <c r="D94" s="248"/>
      <c r="E94" s="179">
        <f>SI1_EQ_Cl3_Audit_Animals!B16</f>
        <v>3</v>
      </c>
      <c r="F94" s="182">
        <f>SI1_EQ_Cl3_Audit_Animals!B16</f>
        <v>3</v>
      </c>
      <c r="G94" s="211">
        <f>MAX(SI1_EQ_Cl3_Audit_Animals!B16)</f>
        <v>3</v>
      </c>
    </row>
    <row r="95" spans="2:7" ht="16.5" thickBot="1" x14ac:dyDescent="0.3">
      <c r="C95" s="249" t="s">
        <v>212</v>
      </c>
      <c r="D95" s="250"/>
      <c r="E95" s="180">
        <f>SI1_EQ_Cl3_Audit_Animals!B17</f>
        <v>2</v>
      </c>
      <c r="F95" s="183">
        <f>SI1_EQ_Cl3_Audit_Animals!B17</f>
        <v>2</v>
      </c>
      <c r="G95" s="208">
        <f>MAX(SI1_EQ_Cl3_Audit_Animals!B17)</f>
        <v>2</v>
      </c>
    </row>
    <row r="96" spans="2:7" ht="16.5" thickBot="1" x14ac:dyDescent="0.3">
      <c r="B96" s="159" t="s">
        <v>21</v>
      </c>
      <c r="C96" s="251" t="s">
        <v>213</v>
      </c>
      <c r="D96" s="252"/>
      <c r="E96" s="178">
        <f>MEDIAN(SI1_EQ_Cl3_Audit_Animals!B20:H20)</f>
        <v>0</v>
      </c>
      <c r="F96" s="181">
        <f>AVERAGE(SI1_EQ_Cl3_Audit_Animals!B20:H20)</f>
        <v>0.2857142857142857</v>
      </c>
      <c r="G96" s="210">
        <f>MAX(SI1_EQ_Cl3_Audit_Animals!B20:H20)</f>
        <v>2</v>
      </c>
    </row>
    <row r="97" spans="2:7" ht="15.75" x14ac:dyDescent="0.25">
      <c r="C97" s="255" t="s">
        <v>272</v>
      </c>
      <c r="D97" s="256"/>
      <c r="E97" s="179">
        <f>MEDIAN(SI1_EQ_Cl3_Audit_Animals!B21:H21)</f>
        <v>3</v>
      </c>
      <c r="F97" s="182">
        <f>AVERAGE(SI1_EQ_Cl3_Audit_Animals!B21:H21)</f>
        <v>3</v>
      </c>
      <c r="G97" s="211">
        <f>MAX(SI1_EQ_Cl3_Audit_Animals!B21:H21)</f>
        <v>3</v>
      </c>
    </row>
    <row r="98" spans="2:7" ht="15.75" x14ac:dyDescent="0.25">
      <c r="C98" s="255" t="s">
        <v>276</v>
      </c>
      <c r="D98" s="256"/>
      <c r="E98" s="179">
        <f>MEDIAN(SI1_EQ_Cl3_Audit_Animals!B22:H22)</f>
        <v>3</v>
      </c>
      <c r="F98" s="182">
        <f>AVERAGE(SI1_EQ_Cl3_Audit_Animals!B22:H22)</f>
        <v>3</v>
      </c>
      <c r="G98" s="211">
        <f>MAX(SI1_EQ_Cl3_Audit_Animals!B22:H22)</f>
        <v>3</v>
      </c>
    </row>
    <row r="99" spans="2:7" ht="15.75" x14ac:dyDescent="0.25">
      <c r="C99" s="255" t="s">
        <v>60</v>
      </c>
      <c r="D99" s="256"/>
      <c r="E99" s="179">
        <f>MEDIAN(SI1_EQ_Cl3_Audit_Animals!B23:H23)</f>
        <v>3</v>
      </c>
      <c r="F99" s="182">
        <f>AVERAGE(SI1_EQ_Cl3_Audit_Animals!B23:H23)</f>
        <v>3</v>
      </c>
      <c r="G99" s="211">
        <f>MAX(SI1_EQ_Cl3_Audit_Animals!B23:H23)</f>
        <v>3</v>
      </c>
    </row>
    <row r="100" spans="2:7" ht="15.75" x14ac:dyDescent="0.25">
      <c r="C100" s="255" t="s">
        <v>214</v>
      </c>
      <c r="D100" s="256"/>
      <c r="E100" s="179">
        <f>MEDIAN(SI1_EQ_Cl3_Audit_Animals!B24:H24)</f>
        <v>3</v>
      </c>
      <c r="F100" s="182">
        <f>AVERAGE(SI1_EQ_Cl3_Audit_Animals!B24:H24)</f>
        <v>3</v>
      </c>
      <c r="G100" s="211">
        <f>MAX(SI1_EQ_Cl3_Audit_Animals!B24:H24)</f>
        <v>3</v>
      </c>
    </row>
    <row r="101" spans="2:7" ht="16.5" thickBot="1" x14ac:dyDescent="0.3">
      <c r="C101" s="253" t="s">
        <v>22</v>
      </c>
      <c r="D101" s="254"/>
      <c r="E101" s="180">
        <f>MEDIAN(SI1_EQ_Cl3_Audit_Animals!B25:H25)</f>
        <v>3</v>
      </c>
      <c r="F101" s="183">
        <f>AVERAGE(SI1_EQ_Cl3_Audit_Animals!B25:H25)</f>
        <v>3</v>
      </c>
      <c r="G101" s="208">
        <f>MAX(SI1_EQ_Cl3_Audit_Animals!B25:H25)</f>
        <v>3</v>
      </c>
    </row>
    <row r="103" spans="2:7" ht="15.75" x14ac:dyDescent="0.25">
      <c r="B103" s="151" t="s">
        <v>174</v>
      </c>
      <c r="E103" s="192">
        <f>MEDIAN(E86:E101)</f>
        <v>2.5</v>
      </c>
      <c r="F103" s="192">
        <f>AVERAGE(F86:F101)</f>
        <v>1.7785714285714285</v>
      </c>
    </row>
    <row r="105" spans="2:7" ht="16.5" thickBot="1" x14ac:dyDescent="0.3">
      <c r="B105" s="68" t="s">
        <v>95</v>
      </c>
      <c r="C105" s="69"/>
      <c r="D105" s="70"/>
      <c r="E105" s="172"/>
      <c r="F105" s="172"/>
      <c r="G105" s="209"/>
    </row>
    <row r="106" spans="2:7" ht="15.75" thickBot="1" x14ac:dyDescent="0.3">
      <c r="E106" s="193" t="s">
        <v>170</v>
      </c>
      <c r="F106" s="193" t="s">
        <v>171</v>
      </c>
      <c r="G106" s="198" t="s">
        <v>179</v>
      </c>
    </row>
    <row r="107" spans="2:7" ht="16.5" thickBot="1" x14ac:dyDescent="0.3">
      <c r="B107" s="190" t="s">
        <v>27</v>
      </c>
      <c r="C107" s="251" t="s">
        <v>215</v>
      </c>
      <c r="D107" s="252"/>
      <c r="E107" s="178">
        <f>MEDIAN(SI1_EQ_Cl3_Audit_Premises!B4:H4)</f>
        <v>2</v>
      </c>
      <c r="F107" s="181">
        <f>AVERAGE(SI1_EQ_Cl3_Audit_Premises!B4:H4)</f>
        <v>2</v>
      </c>
      <c r="G107" s="210">
        <f>MAX(SI1_EQ_Cl3_Audit_Premises!B4:H4)</f>
        <v>3</v>
      </c>
    </row>
    <row r="108" spans="2:7" ht="15.75" x14ac:dyDescent="0.25">
      <c r="C108" s="255" t="s">
        <v>274</v>
      </c>
      <c r="D108" s="256"/>
      <c r="E108" s="179">
        <f>MEDIAN(SI1_EQ_Cl3_Audit_Premises!B5:H5)</f>
        <v>2</v>
      </c>
      <c r="F108" s="182">
        <f>AVERAGE(SI1_EQ_Cl3_Audit_Premises!B5:H5)</f>
        <v>1.8</v>
      </c>
      <c r="G108" s="211">
        <f>MAX(SI1_EQ_Cl3_Audit_Premises!B5:H5)</f>
        <v>3</v>
      </c>
    </row>
    <row r="109" spans="2:7" ht="15.75" x14ac:dyDescent="0.25">
      <c r="C109" s="255" t="s">
        <v>216</v>
      </c>
      <c r="D109" s="256"/>
      <c r="E109" s="179">
        <f>MEDIAN(SI1_EQ_Cl3_Audit_Premises!B6:H6)</f>
        <v>0</v>
      </c>
      <c r="F109" s="182">
        <f>AVERAGE(SI1_EQ_Cl3_Audit_Premises!B6:H6)</f>
        <v>0</v>
      </c>
      <c r="G109" s="211">
        <f>MAX(SI1_EQ_Cl3_Audit_Premises!B6:H6)</f>
        <v>0</v>
      </c>
    </row>
    <row r="110" spans="2:7" ht="16.5" thickBot="1" x14ac:dyDescent="0.3">
      <c r="C110" s="253" t="s">
        <v>68</v>
      </c>
      <c r="D110" s="254"/>
      <c r="E110" s="180">
        <f>MEDIAN(SI1_EQ_Cl3_Audit_Premises!B7:H7)</f>
        <v>3</v>
      </c>
      <c r="F110" s="183">
        <f>AVERAGE(SI1_EQ_Cl3_Audit_Premises!B7:H7)</f>
        <v>3</v>
      </c>
      <c r="G110" s="208">
        <f>MAX(SI1_EQ_Cl3_Audit_Premises!B7:H7)</f>
        <v>3</v>
      </c>
    </row>
    <row r="111" spans="2:7" ht="16.5" thickBot="1" x14ac:dyDescent="0.3">
      <c r="C111" s="65" t="s">
        <v>23</v>
      </c>
      <c r="D111" s="166" t="s">
        <v>217</v>
      </c>
      <c r="E111" s="178">
        <f>MEDIAN(SI1_EQ_Cl3_Audit_Premises!B9:F9)</f>
        <v>0</v>
      </c>
      <c r="F111" s="181">
        <f>AVERAGE(SI1_EQ_Cl3_Audit_Premises!B9:F9)</f>
        <v>0.8</v>
      </c>
      <c r="G111" s="210">
        <f>MAX(SI1_EQ_Cl3_Audit_Premises!B9:F9)</f>
        <v>2</v>
      </c>
    </row>
    <row r="112" spans="2:7" ht="15.75" x14ac:dyDescent="0.25">
      <c r="D112" s="165" t="s">
        <v>218</v>
      </c>
      <c r="E112" s="179">
        <f>MEDIAN(SI1_EQ_Cl3_Audit_Premises!B10:F10)</f>
        <v>0</v>
      </c>
      <c r="F112" s="182">
        <f>AVERAGE(SI1_EQ_Cl3_Audit_Premises!B10:F10)</f>
        <v>0.4</v>
      </c>
      <c r="G112" s="211">
        <f>MAX(SI1_EQ_Cl3_Audit_Premises!B10:F10)</f>
        <v>2</v>
      </c>
    </row>
    <row r="113" spans="2:7" ht="15.75" x14ac:dyDescent="0.25">
      <c r="D113" s="165" t="s">
        <v>258</v>
      </c>
      <c r="E113" s="179">
        <f>MEDIAN(SI1_EQ_Cl3_Audit_Premises!B11:F11)</f>
        <v>0</v>
      </c>
      <c r="F113" s="182">
        <f>AVERAGE(SI1_EQ_Cl3_Audit_Premises!B11:F11)</f>
        <v>0</v>
      </c>
      <c r="G113" s="211">
        <f>MAX(SI1_EQ_Cl3_Audit_Premises!B11:F11)</f>
        <v>0</v>
      </c>
    </row>
    <row r="114" spans="2:7" ht="16.5" thickBot="1" x14ac:dyDescent="0.3">
      <c r="D114" s="163" t="s">
        <v>220</v>
      </c>
      <c r="E114" s="180">
        <f>MEDIAN(SI1_EQ_Cl3_Audit_Premises!B12:F12)</f>
        <v>0</v>
      </c>
      <c r="F114" s="183">
        <f>AVERAGE(SI1_EQ_Cl3_Audit_Premises!B12:F12)</f>
        <v>0</v>
      </c>
      <c r="G114" s="208">
        <f>MAX(SI1_EQ_Cl3_Audit_Premises!B12:F12)</f>
        <v>0</v>
      </c>
    </row>
    <row r="115" spans="2:7" ht="16.5" thickBot="1" x14ac:dyDescent="0.3">
      <c r="C115" s="65" t="s">
        <v>222</v>
      </c>
      <c r="D115" s="167" t="s">
        <v>223</v>
      </c>
      <c r="E115" s="194">
        <f>SI1_EQ_Cl3_Audit_Premises!B14</f>
        <v>3</v>
      </c>
      <c r="F115" s="206">
        <f>SI1_EQ_Cl3_Audit_Premises!B14</f>
        <v>3</v>
      </c>
      <c r="G115" s="214">
        <f>MAX(SI1_EQ_Cl3_Audit_Premises!B14)</f>
        <v>3</v>
      </c>
    </row>
    <row r="116" spans="2:7" ht="16.5" thickBot="1" x14ac:dyDescent="0.3">
      <c r="C116" s="77" t="s">
        <v>24</v>
      </c>
      <c r="D116" s="166" t="s">
        <v>25</v>
      </c>
      <c r="E116" s="178">
        <f>MEDIAN(SI1_EQ_Cl3_Audit_Premises!B16:F16)</f>
        <v>0</v>
      </c>
      <c r="F116" s="181">
        <f>AVERAGE(SI1_EQ_Cl3_Audit_Premises!B16:F16)</f>
        <v>1</v>
      </c>
      <c r="G116" s="210">
        <f>MAX(SI1_EQ_Cl3_Audit_Premises!B16:F16)</f>
        <v>3</v>
      </c>
    </row>
    <row r="117" spans="2:7" ht="15.75" x14ac:dyDescent="0.25">
      <c r="D117" s="165" t="s">
        <v>26</v>
      </c>
      <c r="E117" s="179">
        <f>MEDIAN(SI1_EQ_Cl3_Audit_Premises!B17:F17)</f>
        <v>0</v>
      </c>
      <c r="F117" s="182">
        <f>AVERAGE(SI1_EQ_Cl3_Audit_Premises!B17:F17)</f>
        <v>0.4</v>
      </c>
      <c r="G117" s="211">
        <f>MAX(SI1_EQ_Cl3_Audit_Premises!B17:F17)</f>
        <v>2</v>
      </c>
    </row>
    <row r="118" spans="2:7" x14ac:dyDescent="0.25">
      <c r="D118" s="164" t="s">
        <v>12</v>
      </c>
      <c r="E118" s="179">
        <f>MEDIAN(SI1_EQ_Cl3_Audit_Premises!B18:F18)</f>
        <v>0</v>
      </c>
      <c r="F118" s="182">
        <f>AVERAGE(SI1_EQ_Cl3_Audit_Premises!B18:F18)</f>
        <v>0</v>
      </c>
      <c r="G118" s="211">
        <f>MAX(SI1_EQ_Cl3_Audit_Premises!B18)</f>
        <v>0</v>
      </c>
    </row>
    <row r="119" spans="2:7" ht="16.5" thickBot="1" x14ac:dyDescent="0.3">
      <c r="D119" s="163" t="s">
        <v>96</v>
      </c>
      <c r="E119" s="180">
        <f>MEDIAN(SI1_EQ_Cl3_Audit_Premises!B19:F19)</f>
        <v>0</v>
      </c>
      <c r="F119" s="183">
        <f>AVERAGE(SI1_EQ_Cl3_Audit_Premises!B19:F19)</f>
        <v>0</v>
      </c>
      <c r="G119" s="208">
        <f>MAX(SI1_EQ_Cl3_Audit_Premises!B19)</f>
        <v>0</v>
      </c>
    </row>
    <row r="120" spans="2:7" ht="16.5" thickBot="1" x14ac:dyDescent="0.3">
      <c r="C120" s="77" t="s">
        <v>226</v>
      </c>
      <c r="D120" s="162" t="s">
        <v>224</v>
      </c>
      <c r="E120" s="178">
        <f>MEDIAN(SI1_EQ_Cl3_Audit_Premises!B21:F21)</f>
        <v>0</v>
      </c>
      <c r="F120" s="181">
        <f>AVERAGE(SI1_EQ_Cl3_Audit_Premises!B21:F21)</f>
        <v>0.2</v>
      </c>
      <c r="G120" s="215">
        <f>MAX(SI1_EQ_Cl3_Audit_Premises!B21:F21)</f>
        <v>1</v>
      </c>
    </row>
    <row r="121" spans="2:7" ht="15.75" thickBot="1" x14ac:dyDescent="0.3">
      <c r="D121" s="161" t="s">
        <v>225</v>
      </c>
      <c r="E121" s="180">
        <f>MEDIAN(SI1_EQ_Cl3_Audit_Premises!B22:F22)</f>
        <v>3</v>
      </c>
      <c r="F121" s="183">
        <f>AVERAGE(SI1_EQ_Cl3_Audit_Premises!B22:F22)</f>
        <v>3</v>
      </c>
      <c r="G121" s="208" t="s">
        <v>180</v>
      </c>
    </row>
    <row r="122" spans="2:7" s="205" customFormat="1" ht="32.25" thickBot="1" x14ac:dyDescent="0.3">
      <c r="C122" s="94" t="s">
        <v>143</v>
      </c>
      <c r="D122" s="168" t="s">
        <v>110</v>
      </c>
      <c r="E122" s="194">
        <f>MEDIAN(SI1_EQ_Cl3_Audit_Premises!B24)</f>
        <v>0</v>
      </c>
      <c r="F122" s="206">
        <f>AVERAGE(SI1_EQ_Cl3_Audit_Premises!B24)</f>
        <v>0</v>
      </c>
      <c r="G122" s="216" t="s">
        <v>180</v>
      </c>
    </row>
    <row r="123" spans="2:7" ht="16.5" thickBot="1" x14ac:dyDescent="0.3">
      <c r="B123" s="93" t="s">
        <v>105</v>
      </c>
      <c r="C123" s="160" t="s">
        <v>106</v>
      </c>
      <c r="D123" s="48" t="s">
        <v>111</v>
      </c>
      <c r="E123" s="178">
        <f>MEDIAN(SI1_EQ_Cl3_Audit_Premises!B28)</f>
        <v>0</v>
      </c>
      <c r="F123" s="181">
        <f>AVERAGE(SI1_EQ_Cl3_Audit_Premises!B28:B38)</f>
        <v>0.81818181818181823</v>
      </c>
      <c r="G123" s="210" t="s">
        <v>180</v>
      </c>
    </row>
    <row r="124" spans="2:7" ht="15.75" x14ac:dyDescent="0.25">
      <c r="D124" s="49" t="s">
        <v>29</v>
      </c>
      <c r="E124" s="179">
        <f>MEDIAN(SI1_EQ_Cl3_Audit_Premises!B29)</f>
        <v>0</v>
      </c>
      <c r="F124" s="182">
        <f>AVERAGE(SI1_EQ_Cl3_Audit_Premises!B29:B39)</f>
        <v>0.9</v>
      </c>
      <c r="G124" s="211" t="s">
        <v>180</v>
      </c>
    </row>
    <row r="125" spans="2:7" ht="15.75" x14ac:dyDescent="0.25">
      <c r="D125" s="49" t="s">
        <v>116</v>
      </c>
      <c r="E125" s="179">
        <f>MEDIAN(SI1_EQ_Cl3_Audit_Premises!B30)</f>
        <v>0</v>
      </c>
      <c r="F125" s="182">
        <f>AVERAGE(SI1_EQ_Cl3_Audit_Premises!B30:B40)</f>
        <v>0.9</v>
      </c>
      <c r="G125" s="211" t="s">
        <v>180</v>
      </c>
    </row>
    <row r="126" spans="2:7" ht="15.75" x14ac:dyDescent="0.25">
      <c r="D126" s="49" t="s">
        <v>117</v>
      </c>
      <c r="E126" s="179">
        <f>MEDIAN(SI1_EQ_Cl3_Audit_Premises!B31)</f>
        <v>2</v>
      </c>
      <c r="F126" s="182">
        <f>AVERAGE(SI1_EQ_Cl3_Audit_Premises!B31:B41)</f>
        <v>1.1000000000000001</v>
      </c>
      <c r="G126" s="211" t="s">
        <v>180</v>
      </c>
    </row>
    <row r="127" spans="2:7" ht="15.75" x14ac:dyDescent="0.25">
      <c r="D127" s="49" t="s">
        <v>107</v>
      </c>
      <c r="E127" s="179">
        <f>MEDIAN(SI1_EQ_Cl3_Audit_Premises!B32)</f>
        <v>2</v>
      </c>
      <c r="F127" s="182">
        <f>AVERAGE(SI1_EQ_Cl3_Audit_Premises!B32:B42)</f>
        <v>0.9</v>
      </c>
      <c r="G127" s="211" t="s">
        <v>180</v>
      </c>
    </row>
    <row r="128" spans="2:7" ht="15.75" x14ac:dyDescent="0.25">
      <c r="D128" s="49" t="s">
        <v>67</v>
      </c>
      <c r="E128" s="179">
        <f>MEDIAN(SI1_EQ_Cl3_Audit_Premises!B33)</f>
        <v>0</v>
      </c>
      <c r="F128" s="182">
        <f>AVERAGE(SI1_EQ_Cl3_Audit_Premises!B33:B43)</f>
        <v>0.8</v>
      </c>
      <c r="G128" s="211" t="s">
        <v>180</v>
      </c>
    </row>
    <row r="129" spans="3:7" ht="15.75" x14ac:dyDescent="0.25">
      <c r="D129" s="49" t="s">
        <v>151</v>
      </c>
      <c r="E129" s="179">
        <f>MEDIAN(SI1_EQ_Cl3_Audit_Premises!B34)</f>
        <v>0</v>
      </c>
      <c r="F129" s="182">
        <f>AVERAGE(SI1_EQ_Cl3_Audit_Premises!B34:B44)</f>
        <v>0.8</v>
      </c>
      <c r="G129" s="211" t="s">
        <v>180</v>
      </c>
    </row>
    <row r="130" spans="3:7" ht="15.75" x14ac:dyDescent="0.25">
      <c r="D130" s="49" t="s">
        <v>227</v>
      </c>
      <c r="E130" s="179">
        <f>MEDIAN(SI1_EQ_Cl3_Audit_Premises!B35)</f>
        <v>0</v>
      </c>
      <c r="F130" s="182">
        <f>AVERAGE(SI1_EQ_Cl3_Audit_Premises!B35:B45)</f>
        <v>0.9</v>
      </c>
      <c r="G130" s="211" t="s">
        <v>180</v>
      </c>
    </row>
    <row r="131" spans="3:7" ht="15.75" x14ac:dyDescent="0.25">
      <c r="D131" s="49" t="s">
        <v>123</v>
      </c>
      <c r="E131" s="179">
        <f>MEDIAN(SI1_EQ_Cl3_Audit_Premises!B36)</f>
        <v>1</v>
      </c>
      <c r="F131" s="182">
        <f>AVERAGE(SI1_EQ_Cl3_Audit_Premises!B36:B46)</f>
        <v>1.2</v>
      </c>
      <c r="G131" s="211" t="s">
        <v>180</v>
      </c>
    </row>
    <row r="132" spans="3:7" ht="15.75" x14ac:dyDescent="0.25">
      <c r="D132" s="49" t="s">
        <v>28</v>
      </c>
      <c r="E132" s="179">
        <f>MEDIAN(SI1_EQ_Cl3_Audit_Premises!B37)</f>
        <v>1</v>
      </c>
      <c r="F132" s="182">
        <f>AVERAGE(SI1_EQ_Cl3_Audit_Premises!B37:B47)</f>
        <v>1.2222222222222223</v>
      </c>
      <c r="G132" s="211" t="s">
        <v>180</v>
      </c>
    </row>
    <row r="133" spans="3:7" ht="16.5" thickBot="1" x14ac:dyDescent="0.3">
      <c r="D133" s="57" t="s">
        <v>228</v>
      </c>
      <c r="E133" s="195">
        <f>MEDIAN(SI1_EQ_Cl3_Audit_Premises!B38)</f>
        <v>3</v>
      </c>
      <c r="F133" s="207">
        <f>AVERAGE(SI1_EQ_Cl3_Audit_Premises!B38:B48)</f>
        <v>1.4444444444444444</v>
      </c>
      <c r="G133" s="208" t="s">
        <v>180</v>
      </c>
    </row>
    <row r="134" spans="3:7" ht="16.5" thickBot="1" x14ac:dyDescent="0.3">
      <c r="C134" s="92" t="s">
        <v>108</v>
      </c>
      <c r="D134" s="48" t="s">
        <v>118</v>
      </c>
      <c r="E134" s="178">
        <f>MEDIAN(SI1_EQ_Cl3_Audit_Premises!B40)</f>
        <v>0</v>
      </c>
      <c r="F134" s="181">
        <f>AVERAGE(SI1_EQ_Cl3_Audit_Premises!B40)</f>
        <v>0</v>
      </c>
      <c r="G134" s="215" t="s">
        <v>180</v>
      </c>
    </row>
    <row r="135" spans="3:7" ht="15.75" x14ac:dyDescent="0.25">
      <c r="D135" s="49" t="s">
        <v>85</v>
      </c>
      <c r="E135" s="179">
        <f>MEDIAN(SI1_EQ_Cl3_Audit_Premises!B41)</f>
        <v>2</v>
      </c>
      <c r="F135" s="182">
        <f>AVERAGE(SI1_EQ_Cl3_Audit_Premises!B41)</f>
        <v>2</v>
      </c>
      <c r="G135" s="211" t="s">
        <v>180</v>
      </c>
    </row>
    <row r="136" spans="3:7" ht="15.75" x14ac:dyDescent="0.25">
      <c r="D136" s="49" t="s">
        <v>119</v>
      </c>
      <c r="E136" s="179">
        <f>MEDIAN(SI1_EQ_Cl3_Audit_Premises!B42)</f>
        <v>0</v>
      </c>
      <c r="F136" s="182">
        <f>AVERAGE(SI1_EQ_Cl3_Audit_Premises!B42)</f>
        <v>0</v>
      </c>
      <c r="G136" s="211" t="s">
        <v>180</v>
      </c>
    </row>
    <row r="137" spans="3:7" ht="15.75" x14ac:dyDescent="0.25">
      <c r="D137" s="49" t="s">
        <v>84</v>
      </c>
      <c r="E137" s="179">
        <f>MEDIAN(SI1_EQ_Cl3_Audit_Premises!B43)</f>
        <v>1</v>
      </c>
      <c r="F137" s="182">
        <f>AVERAGE(SI1_EQ_Cl3_Audit_Premises!B43)</f>
        <v>1</v>
      </c>
      <c r="G137" s="211" t="s">
        <v>180</v>
      </c>
    </row>
    <row r="138" spans="3:7" ht="15.75" x14ac:dyDescent="0.25">
      <c r="D138" s="49" t="s">
        <v>109</v>
      </c>
      <c r="E138" s="179">
        <f>MEDIAN(SI1_EQ_Cl3_Audit_Premises!B44)</f>
        <v>0</v>
      </c>
      <c r="F138" s="182">
        <f>AVERAGE(SI1_EQ_Cl3_Audit_Premises!B44)</f>
        <v>0</v>
      </c>
      <c r="G138" s="211" t="s">
        <v>180</v>
      </c>
    </row>
    <row r="139" spans="3:7" ht="15.75" x14ac:dyDescent="0.25">
      <c r="D139" s="49" t="s">
        <v>28</v>
      </c>
      <c r="E139" s="179">
        <f>MEDIAN(SI1_EQ_Cl3_Audit_Premises!B45)</f>
        <v>1</v>
      </c>
      <c r="F139" s="182">
        <f>AVERAGE(SI1_EQ_Cl3_Audit_Premises!B45)</f>
        <v>1</v>
      </c>
      <c r="G139" s="211" t="s">
        <v>180</v>
      </c>
    </row>
    <row r="140" spans="3:7" ht="16.5" thickBot="1" x14ac:dyDescent="0.3">
      <c r="D140" s="50" t="s">
        <v>229</v>
      </c>
      <c r="E140" s="180">
        <f>MEDIAN(SI1_EQ_Cl3_Audit_Premises!B46)</f>
        <v>3</v>
      </c>
      <c r="F140" s="183">
        <f>AVERAGE(SI1_EQ_Cl3_Audit_Premises!B46)</f>
        <v>3</v>
      </c>
      <c r="G140" s="208" t="s">
        <v>180</v>
      </c>
    </row>
    <row r="141" spans="3:7" ht="16.5" thickBot="1" x14ac:dyDescent="0.3">
      <c r="C141" s="92" t="s">
        <v>124</v>
      </c>
      <c r="D141" s="48" t="s">
        <v>120</v>
      </c>
      <c r="E141" s="178">
        <f>MEDIAN(SI1_EQ_Cl3_Audit_Premises!B48)</f>
        <v>3</v>
      </c>
      <c r="F141" s="181">
        <f>AVERAGE(SI1_EQ_Cl3_Audit_Premises!B48)</f>
        <v>3</v>
      </c>
      <c r="G141" s="215" t="s">
        <v>180</v>
      </c>
    </row>
    <row r="142" spans="3:7" ht="15.75" x14ac:dyDescent="0.25">
      <c r="D142" s="49" t="s">
        <v>86</v>
      </c>
      <c r="E142" s="179">
        <f>MEDIAN(SI1_EQ_Cl3_Audit_Premises!B49)</f>
        <v>2</v>
      </c>
      <c r="F142" s="182">
        <f>AVERAGE(SI1_EQ_Cl3_Audit_Premises!B49)</f>
        <v>2</v>
      </c>
      <c r="G142" s="211" t="s">
        <v>180</v>
      </c>
    </row>
    <row r="143" spans="3:7" ht="15.75" x14ac:dyDescent="0.25">
      <c r="D143" s="49" t="s">
        <v>121</v>
      </c>
      <c r="E143" s="179">
        <f>MEDIAN(SI1_EQ_Cl3_Audit_Premises!B50)</f>
        <v>0</v>
      </c>
      <c r="F143" s="182">
        <f>AVERAGE(SI1_EQ_Cl3_Audit_Premises!B50)</f>
        <v>0</v>
      </c>
      <c r="G143" s="211" t="s">
        <v>180</v>
      </c>
    </row>
    <row r="144" spans="3:7" ht="15.75" x14ac:dyDescent="0.25">
      <c r="D144" s="49" t="s">
        <v>87</v>
      </c>
      <c r="E144" s="179">
        <f>MEDIAN(SI1_EQ_Cl3_Audit_Premises!B51)</f>
        <v>2</v>
      </c>
      <c r="F144" s="182">
        <f>AVERAGE(SI1_EQ_Cl3_Audit_Premises!B51)</f>
        <v>2</v>
      </c>
      <c r="G144" s="211" t="s">
        <v>180</v>
      </c>
    </row>
    <row r="145" spans="3:7" ht="15.75" x14ac:dyDescent="0.25">
      <c r="D145" s="49" t="s">
        <v>122</v>
      </c>
      <c r="E145" s="179">
        <f>MEDIAN(SI1_EQ_Cl3_Audit_Premises!B52)</f>
        <v>3</v>
      </c>
      <c r="F145" s="182">
        <f>AVERAGE(SI1_EQ_Cl3_Audit_Premises!B52)</f>
        <v>3</v>
      </c>
      <c r="G145" s="211" t="s">
        <v>180</v>
      </c>
    </row>
    <row r="146" spans="3:7" ht="15.75" x14ac:dyDescent="0.25">
      <c r="D146" s="49" t="s">
        <v>28</v>
      </c>
      <c r="E146" s="179">
        <f>MEDIAN(SI1_EQ_Cl3_Audit_Premises!B53)</f>
        <v>1</v>
      </c>
      <c r="F146" s="182">
        <f>AVERAGE(SI1_EQ_Cl3_Audit_Premises!B53)</f>
        <v>1</v>
      </c>
      <c r="G146" s="211" t="s">
        <v>180</v>
      </c>
    </row>
    <row r="147" spans="3:7" ht="16.5" thickBot="1" x14ac:dyDescent="0.3">
      <c r="D147" s="50" t="s">
        <v>230</v>
      </c>
      <c r="E147" s="180">
        <f>MEDIAN(SI1_EQ_Cl3_Audit_Premises!B54)</f>
        <v>3</v>
      </c>
      <c r="F147" s="183">
        <f>AVERAGE(SI1_EQ_Cl3_Audit_Premises!B54)</f>
        <v>3</v>
      </c>
      <c r="G147" s="208" t="s">
        <v>180</v>
      </c>
    </row>
    <row r="148" spans="3:7" ht="16.5" thickBot="1" x14ac:dyDescent="0.3">
      <c r="C148" s="92" t="s">
        <v>133</v>
      </c>
      <c r="D148" s="48" t="s">
        <v>129</v>
      </c>
      <c r="E148" s="178">
        <f>MEDIAN(SI1_EQ_Cl3_Audit_Premises!B56)</f>
        <v>1</v>
      </c>
      <c r="F148" s="181">
        <f>AVERAGE(SI1_EQ_Cl3_Audit_Premises!B56)</f>
        <v>1</v>
      </c>
      <c r="G148" s="215" t="s">
        <v>180</v>
      </c>
    </row>
    <row r="149" spans="3:7" ht="15.75" x14ac:dyDescent="0.25">
      <c r="D149" s="49" t="s">
        <v>134</v>
      </c>
      <c r="E149" s="179">
        <f>MEDIAN(SI1_EQ_Cl3_Audit_Premises!B57)</f>
        <v>1</v>
      </c>
      <c r="F149" s="182">
        <f>AVERAGE(SI1_EQ_Cl3_Audit_Premises!B57)</f>
        <v>1</v>
      </c>
      <c r="G149" s="211" t="s">
        <v>180</v>
      </c>
    </row>
    <row r="150" spans="3:7" ht="15.75" x14ac:dyDescent="0.25">
      <c r="D150" s="49" t="s">
        <v>130</v>
      </c>
      <c r="E150" s="179">
        <f>MEDIAN(SI1_EQ_Cl3_Audit_Premises!B58)</f>
        <v>1</v>
      </c>
      <c r="F150" s="182">
        <f>AVERAGE(SI1_EQ_Cl3_Audit_Premises!B58)</f>
        <v>1</v>
      </c>
      <c r="G150" s="211" t="s">
        <v>180</v>
      </c>
    </row>
    <row r="151" spans="3:7" ht="15.75" x14ac:dyDescent="0.25">
      <c r="D151" s="49" t="s">
        <v>131</v>
      </c>
      <c r="E151" s="179">
        <f>MEDIAN(SI1_EQ_Cl3_Audit_Premises!B59)</f>
        <v>1</v>
      </c>
      <c r="F151" s="182">
        <f>AVERAGE(SI1_EQ_Cl3_Audit_Premises!B59)</f>
        <v>1</v>
      </c>
      <c r="G151" s="211" t="s">
        <v>180</v>
      </c>
    </row>
    <row r="152" spans="3:7" ht="15.75" x14ac:dyDescent="0.25">
      <c r="D152" s="49" t="s">
        <v>132</v>
      </c>
      <c r="E152" s="179">
        <f>MEDIAN(SI1_EQ_Cl3_Audit_Premises!B60)</f>
        <v>0</v>
      </c>
      <c r="F152" s="182">
        <f>AVERAGE(SI1_EQ_Cl3_Audit_Premises!B60)</f>
        <v>0</v>
      </c>
      <c r="G152" s="211" t="s">
        <v>180</v>
      </c>
    </row>
    <row r="153" spans="3:7" ht="15.75" x14ac:dyDescent="0.25">
      <c r="D153" s="49" t="s">
        <v>28</v>
      </c>
      <c r="E153" s="179">
        <f>MEDIAN(SI1_EQ_Cl3_Audit_Premises!B61)</f>
        <v>1</v>
      </c>
      <c r="F153" s="182">
        <f>AVERAGE(SI1_EQ_Cl3_Audit_Premises!B61)</f>
        <v>1</v>
      </c>
      <c r="G153" s="211" t="s">
        <v>180</v>
      </c>
    </row>
    <row r="154" spans="3:7" ht="16.5" thickBot="1" x14ac:dyDescent="0.3">
      <c r="D154" s="57" t="s">
        <v>231</v>
      </c>
      <c r="E154" s="195">
        <f>MEDIAN(SI1_EQ_Cl3_Audit_Premises!B62)</f>
        <v>3</v>
      </c>
      <c r="F154" s="207">
        <f>AVERAGE(SI1_EQ_Cl3_Audit_Premises!B62)</f>
        <v>3</v>
      </c>
      <c r="G154" s="208" t="s">
        <v>180</v>
      </c>
    </row>
    <row r="155" spans="3:7" ht="16.5" thickBot="1" x14ac:dyDescent="0.3">
      <c r="C155" s="92" t="s">
        <v>135</v>
      </c>
      <c r="D155" s="48" t="s">
        <v>33</v>
      </c>
      <c r="E155" s="178">
        <f>MEDIAN(SI1_EQ_Cl3_Audit_Premises!B64)</f>
        <v>0</v>
      </c>
      <c r="F155" s="181">
        <f>AVERAGE(SI1_EQ_Cl3_Audit_Premises!B64)</f>
        <v>0</v>
      </c>
      <c r="G155" s="215" t="s">
        <v>180</v>
      </c>
    </row>
    <row r="156" spans="3:7" ht="15.75" x14ac:dyDescent="0.25">
      <c r="D156" s="49" t="s">
        <v>126</v>
      </c>
      <c r="E156" s="179">
        <f>MEDIAN(SI1_EQ_Cl3_Audit_Premises!B65)</f>
        <v>2</v>
      </c>
      <c r="F156" s="182">
        <f>AVERAGE(SI1_EQ_Cl3_Audit_Premises!B65)</f>
        <v>2</v>
      </c>
      <c r="G156" s="211" t="s">
        <v>180</v>
      </c>
    </row>
    <row r="157" spans="3:7" ht="15.75" x14ac:dyDescent="0.25">
      <c r="D157" s="49" t="s">
        <v>34</v>
      </c>
      <c r="E157" s="179">
        <f>MEDIAN(SI1_EQ_Cl3_Audit_Premises!B66)</f>
        <v>3</v>
      </c>
      <c r="F157" s="182">
        <f>AVERAGE(SI1_EQ_Cl3_Audit_Premises!B66)</f>
        <v>3</v>
      </c>
      <c r="G157" s="211" t="s">
        <v>180</v>
      </c>
    </row>
    <row r="158" spans="3:7" ht="15.75" x14ac:dyDescent="0.25">
      <c r="D158" s="49" t="s">
        <v>127</v>
      </c>
      <c r="E158" s="179">
        <f>MEDIAN(SI1_EQ_Cl3_Audit_Premises!B67)</f>
        <v>1</v>
      </c>
      <c r="F158" s="182">
        <f>AVERAGE(SI1_EQ_Cl3_Audit_Premises!B67)</f>
        <v>1</v>
      </c>
      <c r="G158" s="211" t="s">
        <v>180</v>
      </c>
    </row>
    <row r="159" spans="3:7" ht="15.75" x14ac:dyDescent="0.25">
      <c r="D159" s="49" t="s">
        <v>128</v>
      </c>
      <c r="E159" s="179">
        <f>MEDIAN(SI1_EQ_Cl3_Audit_Premises!B68)</f>
        <v>0</v>
      </c>
      <c r="F159" s="182">
        <f>AVERAGE(SI1_EQ_Cl3_Audit_Premises!B68)</f>
        <v>0</v>
      </c>
      <c r="G159" s="211" t="s">
        <v>180</v>
      </c>
    </row>
    <row r="160" spans="3:7" ht="15.75" x14ac:dyDescent="0.25">
      <c r="D160" s="49" t="s">
        <v>28</v>
      </c>
      <c r="E160" s="179">
        <f>MEDIAN(SI1_EQ_Cl3_Audit_Premises!B69)</f>
        <v>1</v>
      </c>
      <c r="F160" s="182">
        <f>AVERAGE(SI1_EQ_Cl3_Audit_Premises!B69)</f>
        <v>1</v>
      </c>
      <c r="G160" s="211" t="s">
        <v>180</v>
      </c>
    </row>
    <row r="161" spans="3:7" ht="16.5" thickBot="1" x14ac:dyDescent="0.3">
      <c r="D161" s="50" t="s">
        <v>259</v>
      </c>
      <c r="E161" s="180">
        <f>MEDIAN(SI1_EQ_Cl3_Audit_Premises!B70)</f>
        <v>3</v>
      </c>
      <c r="F161" s="183">
        <f>AVERAGE(SI1_EQ_Cl3_Audit_Premises!B70)</f>
        <v>3</v>
      </c>
      <c r="G161" s="208" t="s">
        <v>180</v>
      </c>
    </row>
    <row r="162" spans="3:7" ht="16.5" thickBot="1" x14ac:dyDescent="0.3">
      <c r="C162" s="65" t="s">
        <v>30</v>
      </c>
      <c r="D162" s="48" t="s">
        <v>31</v>
      </c>
      <c r="E162" s="178">
        <f>MEDIAN(SI1_EQ_Cl3_Audit_Premises!B72)</f>
        <v>1</v>
      </c>
      <c r="F162" s="181">
        <f>AVERAGE(SI1_EQ_Cl3_Audit_Premises!B72)</f>
        <v>1</v>
      </c>
      <c r="G162" s="215" t="s">
        <v>180</v>
      </c>
    </row>
    <row r="163" spans="3:7" ht="15.75" x14ac:dyDescent="0.25">
      <c r="D163" s="49" t="s">
        <v>138</v>
      </c>
      <c r="E163" s="179">
        <f>MEDIAN(SI1_EQ_Cl3_Audit_Premises!B73)</f>
        <v>1</v>
      </c>
      <c r="F163" s="182">
        <f>AVERAGE(SI1_EQ_Cl3_Audit_Premises!B73)</f>
        <v>1</v>
      </c>
      <c r="G163" s="211" t="s">
        <v>180</v>
      </c>
    </row>
    <row r="164" spans="3:7" ht="15.75" x14ac:dyDescent="0.25">
      <c r="D164" s="49" t="s">
        <v>32</v>
      </c>
      <c r="E164" s="179">
        <f>MEDIAN(SI1_EQ_Cl3_Audit_Premises!B74)</f>
        <v>3</v>
      </c>
      <c r="F164" s="182">
        <f>AVERAGE(SI1_EQ_Cl3_Audit_Premises!B74)</f>
        <v>3</v>
      </c>
      <c r="G164" s="211" t="s">
        <v>180</v>
      </c>
    </row>
    <row r="165" spans="3:7" ht="15.75" x14ac:dyDescent="0.25">
      <c r="D165" s="49" t="s">
        <v>139</v>
      </c>
      <c r="E165" s="179">
        <f>MEDIAN(SI1_EQ_Cl3_Audit_Premises!B75)</f>
        <v>3</v>
      </c>
      <c r="F165" s="182">
        <f>AVERAGE(SI1_EQ_Cl3_Audit_Premises!B75)</f>
        <v>3</v>
      </c>
      <c r="G165" s="211" t="s">
        <v>180</v>
      </c>
    </row>
    <row r="166" spans="3:7" ht="15.75" x14ac:dyDescent="0.25">
      <c r="D166" s="49" t="s">
        <v>140</v>
      </c>
      <c r="E166" s="179">
        <f>MEDIAN(SI1_EQ_Cl3_Audit_Premises!B76)</f>
        <v>3</v>
      </c>
      <c r="F166" s="182">
        <f>AVERAGE(SI1_EQ_Cl3_Audit_Premises!B76)</f>
        <v>3</v>
      </c>
      <c r="G166" s="211" t="s">
        <v>180</v>
      </c>
    </row>
    <row r="167" spans="3:7" ht="15.75" x14ac:dyDescent="0.25">
      <c r="D167" s="49" t="s">
        <v>28</v>
      </c>
      <c r="E167" s="179">
        <f>MEDIAN(SI1_EQ_Cl3_Audit_Premises!B77)</f>
        <v>1</v>
      </c>
      <c r="F167" s="182">
        <f>AVERAGE(SI1_EQ_Cl3_Audit_Premises!B77)</f>
        <v>1</v>
      </c>
      <c r="G167" s="211" t="s">
        <v>180</v>
      </c>
    </row>
    <row r="168" spans="3:7" ht="16.5" thickBot="1" x14ac:dyDescent="0.3">
      <c r="D168" s="50" t="s">
        <v>233</v>
      </c>
      <c r="E168" s="180">
        <f>MEDIAN(SI1_EQ_Cl3_Audit_Premises!B78)</f>
        <v>3</v>
      </c>
      <c r="F168" s="183">
        <f>AVERAGE(SI1_EQ_Cl3_Audit_Premises!B78)</f>
        <v>3</v>
      </c>
      <c r="G168" s="208" t="s">
        <v>180</v>
      </c>
    </row>
    <row r="169" spans="3:7" ht="16.5" thickBot="1" x14ac:dyDescent="0.3">
      <c r="C169" s="65" t="s">
        <v>65</v>
      </c>
      <c r="D169" s="48" t="s">
        <v>136</v>
      </c>
      <c r="E169" s="178">
        <f>MEDIAN(SI1_EQ_Cl3_Audit_Premises!B80)</f>
        <v>3</v>
      </c>
      <c r="F169" s="181">
        <f>AVERAGE(SI1_EQ_Cl3_Audit_Premises!B80)</f>
        <v>3</v>
      </c>
      <c r="G169" s="211" t="s">
        <v>180</v>
      </c>
    </row>
    <row r="170" spans="3:7" ht="15.75" x14ac:dyDescent="0.25">
      <c r="D170" s="49" t="s">
        <v>137</v>
      </c>
      <c r="E170" s="179">
        <f>MEDIAN(SI1_EQ_Cl3_Audit_Premises!B81)</f>
        <v>3</v>
      </c>
      <c r="F170" s="182">
        <f>AVERAGE(SI1_EQ_Cl3_Audit_Premises!B81)</f>
        <v>3</v>
      </c>
      <c r="G170" s="211" t="s">
        <v>180</v>
      </c>
    </row>
    <row r="171" spans="3:7" ht="16.5" thickBot="1" x14ac:dyDescent="0.3">
      <c r="D171" s="50" t="s">
        <v>234</v>
      </c>
      <c r="E171" s="180">
        <f>MEDIAN(SI1_EQ_Cl3_Audit_Premises!B82)</f>
        <v>3</v>
      </c>
      <c r="F171" s="183">
        <f>AVERAGE(SI1_EQ_Cl3_Audit_Premises!B82)</f>
        <v>3</v>
      </c>
      <c r="G171" s="208" t="s">
        <v>180</v>
      </c>
    </row>
    <row r="172" spans="3:7" ht="15.75" x14ac:dyDescent="0.25">
      <c r="C172" s="257" t="s">
        <v>147</v>
      </c>
      <c r="D172" s="169" t="s">
        <v>148</v>
      </c>
      <c r="E172" s="178">
        <f>MEDIAN(SI1_EQ_Cl3_Audit_Premises!B84)</f>
        <v>0</v>
      </c>
      <c r="F172" s="181">
        <f>AVERAGE(SI1_EQ_Cl3_Audit_Premises!B84)</f>
        <v>0</v>
      </c>
      <c r="G172" s="215" t="s">
        <v>180</v>
      </c>
    </row>
    <row r="173" spans="3:7" ht="16.5" thickBot="1" x14ac:dyDescent="0.3">
      <c r="C173" s="258"/>
      <c r="D173" s="49" t="s">
        <v>112</v>
      </c>
      <c r="E173" s="179">
        <f>MEDIAN(SI1_EQ_Cl3_Audit_Premises!B85)</f>
        <v>1</v>
      </c>
      <c r="F173" s="182">
        <f>AVERAGE(SI1_EQ_Cl3_Audit_Premises!B85)</f>
        <v>1</v>
      </c>
      <c r="G173" s="211" t="s">
        <v>180</v>
      </c>
    </row>
    <row r="174" spans="3:7" ht="15.75" x14ac:dyDescent="0.25">
      <c r="D174" s="49" t="s">
        <v>113</v>
      </c>
      <c r="E174" s="179">
        <f>MEDIAN(SI1_EQ_Cl3_Audit_Premises!B86)</f>
        <v>3</v>
      </c>
      <c r="F174" s="182">
        <f>AVERAGE(SI1_EQ_Cl3_Audit_Premises!B86)</f>
        <v>3</v>
      </c>
      <c r="G174" s="211" t="s">
        <v>180</v>
      </c>
    </row>
    <row r="175" spans="3:7" ht="15.75" x14ac:dyDescent="0.25">
      <c r="D175" s="49" t="s">
        <v>114</v>
      </c>
      <c r="E175" s="179">
        <f>MEDIAN(SI1_EQ_Cl3_Audit_Premises!B87)</f>
        <v>1</v>
      </c>
      <c r="F175" s="182">
        <f>AVERAGE(SI1_EQ_Cl3_Audit_Premises!B87)</f>
        <v>1</v>
      </c>
      <c r="G175" s="211" t="s">
        <v>180</v>
      </c>
    </row>
    <row r="176" spans="3:7" ht="15.75" x14ac:dyDescent="0.25">
      <c r="D176" s="49" t="s">
        <v>115</v>
      </c>
      <c r="E176" s="179">
        <f>MEDIAN(SI1_EQ_Cl3_Audit_Premises!B88)</f>
        <v>0</v>
      </c>
      <c r="F176" s="182">
        <f>AVERAGE(SI1_EQ_Cl3_Audit_Premises!B88)</f>
        <v>0</v>
      </c>
      <c r="G176" s="211" t="s">
        <v>180</v>
      </c>
    </row>
    <row r="177" spans="2:9" ht="15.75" x14ac:dyDescent="0.25">
      <c r="D177" s="49" t="s">
        <v>28</v>
      </c>
      <c r="E177" s="179">
        <f>MEDIAN(SI1_EQ_Cl3_Audit_Premises!B89)</f>
        <v>1</v>
      </c>
      <c r="F177" s="182">
        <f>AVERAGE(SI1_EQ_Cl3_Audit_Premises!B89)</f>
        <v>1</v>
      </c>
      <c r="G177" s="211" t="s">
        <v>180</v>
      </c>
    </row>
    <row r="178" spans="2:9" ht="16.5" thickBot="1" x14ac:dyDescent="0.3">
      <c r="D178" s="50" t="s">
        <v>260</v>
      </c>
      <c r="E178" s="180">
        <f>MEDIAN(SI1_EQ_Cl3_Audit_Premises!B90)</f>
        <v>3</v>
      </c>
      <c r="F178" s="183">
        <f>AVERAGE(SI1_EQ_Cl3_Audit_Premises!B90)</f>
        <v>3</v>
      </c>
      <c r="G178" s="208" t="s">
        <v>180</v>
      </c>
    </row>
    <row r="180" spans="2:9" ht="15.75" x14ac:dyDescent="0.25">
      <c r="B180" s="151" t="s">
        <v>175</v>
      </c>
      <c r="E180" s="192">
        <f>MEDIAN(E107:E178)</f>
        <v>1</v>
      </c>
      <c r="F180" s="192">
        <f>AVERAGE(F107:F178)</f>
        <v>1.3692340067340067</v>
      </c>
    </row>
    <row r="182" spans="2:9" ht="16.5" thickBot="1" x14ac:dyDescent="0.3">
      <c r="B182" s="68" t="s">
        <v>100</v>
      </c>
      <c r="C182" s="69"/>
      <c r="D182" s="70"/>
      <c r="E182" s="173"/>
      <c r="F182" s="173"/>
      <c r="G182" s="209"/>
      <c r="H182" s="196"/>
      <c r="I182" s="196"/>
    </row>
    <row r="183" spans="2:9" ht="15.75" thickBot="1" x14ac:dyDescent="0.3">
      <c r="E183" s="193" t="s">
        <v>170</v>
      </c>
      <c r="F183" s="193" t="s">
        <v>171</v>
      </c>
      <c r="G183" s="198" t="s">
        <v>179</v>
      </c>
    </row>
    <row r="184" spans="2:9" ht="16.5" thickBot="1" x14ac:dyDescent="0.3">
      <c r="B184" s="170" t="s">
        <v>97</v>
      </c>
      <c r="C184" s="263" t="s">
        <v>261</v>
      </c>
      <c r="D184" s="264"/>
      <c r="E184" s="178">
        <f>MEDIAN('SI1EQ_Cl3_Audit_Waste '!B5:J5)</f>
        <v>0</v>
      </c>
      <c r="F184" s="181">
        <f>AVERAGE('SI1EQ_Cl3_Audit_Waste '!B5:J5)</f>
        <v>0</v>
      </c>
      <c r="G184" s="210">
        <f>MAX('SI1EQ_Cl3_Audit_Waste '!B5:J5)</f>
        <v>0</v>
      </c>
    </row>
    <row r="185" spans="2:9" x14ac:dyDescent="0.25">
      <c r="C185" s="261" t="s">
        <v>236</v>
      </c>
      <c r="D185" s="262"/>
      <c r="E185" s="179">
        <f>MEDIAN('SI1EQ_Cl3_Audit_Waste '!B6:J6)</f>
        <v>3</v>
      </c>
      <c r="F185" s="182">
        <f>AVERAGE('SI1EQ_Cl3_Audit_Waste '!B6:J6)</f>
        <v>3</v>
      </c>
      <c r="G185" s="211">
        <f>MAX('SI1EQ_Cl3_Audit_Waste '!B6:J6)</f>
        <v>3</v>
      </c>
    </row>
    <row r="186" spans="2:9" x14ac:dyDescent="0.25">
      <c r="C186" s="261" t="s">
        <v>75</v>
      </c>
      <c r="D186" s="262"/>
      <c r="E186" s="179">
        <f>MEDIAN('SI1EQ_Cl3_Audit_Waste '!B7:J7)</f>
        <v>0</v>
      </c>
      <c r="F186" s="182">
        <f>AVERAGE('SI1EQ_Cl3_Audit_Waste '!B7:J7)</f>
        <v>0</v>
      </c>
      <c r="G186" s="211">
        <f>MAX('SI1EQ_Cl3_Audit_Waste '!B7:J7)</f>
        <v>0</v>
      </c>
    </row>
    <row r="187" spans="2:9" ht="15.75" thickBot="1" x14ac:dyDescent="0.3">
      <c r="C187" s="259" t="s">
        <v>237</v>
      </c>
      <c r="D187" s="260"/>
      <c r="E187" s="180">
        <f>MEDIAN('SI1EQ_Cl3_Audit_Waste '!B8:J8)</f>
        <v>0</v>
      </c>
      <c r="F187" s="183">
        <f>AVERAGE('SI1EQ_Cl3_Audit_Waste '!B8:J8)</f>
        <v>1.3333333333333333</v>
      </c>
      <c r="G187" s="208">
        <f>MAX('SI1EQ_Cl3_Audit_Waste '!B8:J8)</f>
        <v>3</v>
      </c>
    </row>
    <row r="188" spans="2:9" ht="16.5" thickBot="1" x14ac:dyDescent="0.3">
      <c r="B188" s="170" t="s">
        <v>98</v>
      </c>
      <c r="C188" s="263" t="s">
        <v>238</v>
      </c>
      <c r="D188" s="264"/>
      <c r="E188" s="178">
        <f>MEDIAN('SI1EQ_Cl3_Audit_Waste '!B10:J10)</f>
        <v>3</v>
      </c>
      <c r="F188" s="181">
        <f>AVERAGE('SI1EQ_Cl3_Audit_Waste '!B10:J10)</f>
        <v>3</v>
      </c>
      <c r="G188" s="210">
        <f>MAX('SI1EQ_Cl3_Audit_Waste '!B10:J10)</f>
        <v>3</v>
      </c>
    </row>
    <row r="189" spans="2:9" x14ac:dyDescent="0.25">
      <c r="C189" s="261" t="s">
        <v>239</v>
      </c>
      <c r="D189" s="262"/>
      <c r="E189" s="179">
        <f>MEDIAN('SI1EQ_Cl3_Audit_Waste '!B11:J11)</f>
        <v>3</v>
      </c>
      <c r="F189" s="182">
        <f>AVERAGE('SI1EQ_Cl3_Audit_Waste '!B11:J11)</f>
        <v>3</v>
      </c>
      <c r="G189" s="211">
        <f>MAX('SI1EQ_Cl3_Audit_Waste '!B11:J11)</f>
        <v>3</v>
      </c>
    </row>
    <row r="190" spans="2:9" ht="15.75" thickBot="1" x14ac:dyDescent="0.3">
      <c r="C190" s="259" t="s">
        <v>36</v>
      </c>
      <c r="D190" s="260"/>
      <c r="E190" s="180">
        <f>MEDIAN('SI1EQ_Cl3_Audit_Waste '!B12:J12)</f>
        <v>3</v>
      </c>
      <c r="F190" s="183">
        <f>AVERAGE('SI1EQ_Cl3_Audit_Waste '!B12:J12)</f>
        <v>3</v>
      </c>
      <c r="G190" s="208">
        <f>MAX('SI1EQ_Cl3_Audit_Waste '!B12:J12)</f>
        <v>3</v>
      </c>
    </row>
    <row r="191" spans="2:9" ht="16.5" thickBot="1" x14ac:dyDescent="0.3">
      <c r="B191" s="170" t="s">
        <v>99</v>
      </c>
      <c r="C191" s="263" t="s">
        <v>240</v>
      </c>
      <c r="D191" s="264"/>
      <c r="E191" s="178">
        <f>MEDIAN('SI1EQ_Cl3_Audit_Waste '!B14:J14)</f>
        <v>2</v>
      </c>
      <c r="F191" s="181">
        <f>AVERAGE('SI1EQ_Cl3_Audit_Waste '!B14:J14)</f>
        <v>1.6666666666666667</v>
      </c>
      <c r="G191" s="210">
        <f>MAX('SI1EQ_Cl3_Audit_Waste '!B14:J14)</f>
        <v>3</v>
      </c>
    </row>
    <row r="192" spans="2:9" ht="15.75" thickBot="1" x14ac:dyDescent="0.3">
      <c r="C192" s="259" t="s">
        <v>37</v>
      </c>
      <c r="D192" s="260"/>
      <c r="E192" s="180">
        <f>MEDIAN('SI1EQ_Cl3_Audit_Waste '!B15:J15)</f>
        <v>0</v>
      </c>
      <c r="F192" s="183">
        <f>AVERAGE('SI1EQ_Cl3_Audit_Waste '!B15:J15)</f>
        <v>1</v>
      </c>
      <c r="G192" s="208">
        <f>MAX('SI1EQ_Cl3_Audit_Waste '!B15:J15)</f>
        <v>3</v>
      </c>
    </row>
    <row r="193" spans="2:7" ht="15.75" thickBot="1" x14ac:dyDescent="0.3">
      <c r="B193" s="133" t="s">
        <v>27</v>
      </c>
      <c r="C193" s="263" t="s">
        <v>38</v>
      </c>
      <c r="D193" s="264"/>
      <c r="E193" s="178">
        <f>MEDIAN('SI1EQ_Cl3_Audit_Waste '!B17:J17)</f>
        <v>3</v>
      </c>
      <c r="F193" s="181">
        <f>AVERAGE('SI1EQ_Cl3_Audit_Waste '!B17:J17)</f>
        <v>2</v>
      </c>
      <c r="G193" s="210">
        <f>MAX('SI1EQ_Cl3_Audit_Waste '!B17:J17)</f>
        <v>3</v>
      </c>
    </row>
    <row r="194" spans="2:7" x14ac:dyDescent="0.25">
      <c r="C194" s="269" t="s">
        <v>241</v>
      </c>
      <c r="D194" s="270"/>
      <c r="E194" s="179">
        <f>MEDIAN('SI1EQ_Cl3_Audit_Waste '!B18:J18)</f>
        <v>0</v>
      </c>
      <c r="F194" s="182">
        <f>AVERAGE('SI1EQ_Cl3_Audit_Waste '!B18:J18)</f>
        <v>0</v>
      </c>
      <c r="G194" s="211">
        <f>MAX('SI1EQ_Cl3_Audit_Waste '!B18:J18)</f>
        <v>0</v>
      </c>
    </row>
    <row r="195" spans="2:7" ht="16.5" thickBot="1" x14ac:dyDescent="0.3">
      <c r="C195" s="267" t="s">
        <v>242</v>
      </c>
      <c r="D195" s="268"/>
      <c r="E195" s="180">
        <f>MEDIAN('SI1EQ_Cl3_Audit_Waste '!B19:J19)</f>
        <v>0</v>
      </c>
      <c r="F195" s="183">
        <f>AVERAGE('SI1EQ_Cl3_Audit_Waste '!B19:J19)</f>
        <v>0</v>
      </c>
      <c r="G195" s="208">
        <f>MAX('SI1EQ_Cl3_Audit_Waste '!B19:J19)</f>
        <v>0</v>
      </c>
    </row>
    <row r="197" spans="2:7" ht="15.75" x14ac:dyDescent="0.25">
      <c r="B197" s="151" t="s">
        <v>176</v>
      </c>
      <c r="E197" s="192">
        <f>MEDIAN(E184:E195)</f>
        <v>1</v>
      </c>
      <c r="F197" s="192">
        <f>AVERAGE(F184:F195)</f>
        <v>1.5</v>
      </c>
    </row>
    <row r="199" spans="2:7" ht="16.5" thickBot="1" x14ac:dyDescent="0.3">
      <c r="B199" s="68" t="s">
        <v>101</v>
      </c>
      <c r="C199" s="69"/>
      <c r="D199" s="69"/>
      <c r="E199" s="173"/>
      <c r="F199" s="173"/>
      <c r="G199" s="209"/>
    </row>
    <row r="200" spans="2:7" ht="15.75" thickBot="1" x14ac:dyDescent="0.3">
      <c r="E200" s="177" t="s">
        <v>170</v>
      </c>
      <c r="F200" s="177" t="s">
        <v>171</v>
      </c>
      <c r="G200" s="198" t="s">
        <v>179</v>
      </c>
    </row>
    <row r="201" spans="2:7" ht="16.5" thickBot="1" x14ac:dyDescent="0.3">
      <c r="B201" s="147" t="s">
        <v>39</v>
      </c>
      <c r="C201" s="191" t="s">
        <v>27</v>
      </c>
      <c r="D201" s="48" t="s">
        <v>243</v>
      </c>
      <c r="E201" s="222">
        <f>MEDIAN(SI1_EQ_Cl3_Audit_Equipment!B5:B14)</f>
        <v>0</v>
      </c>
      <c r="F201" s="181">
        <f>AVERAGE(SI1_EQ_Cl3_Audit_Equipment!B5)</f>
        <v>0</v>
      </c>
      <c r="G201" s="210" t="s">
        <v>180</v>
      </c>
    </row>
    <row r="202" spans="2:7" ht="15.75" x14ac:dyDescent="0.25">
      <c r="D202" s="49" t="s">
        <v>152</v>
      </c>
      <c r="E202" s="220">
        <f>MEDIAN(SI1_EQ_Cl3_Audit_Equipment!B6:B15)</f>
        <v>0</v>
      </c>
      <c r="F202" s="182">
        <f>AVERAGE(SI1_EQ_Cl3_Audit_Equipment!B6)</f>
        <v>0</v>
      </c>
      <c r="G202" s="211" t="s">
        <v>180</v>
      </c>
    </row>
    <row r="203" spans="2:7" ht="15.75" x14ac:dyDescent="0.25">
      <c r="D203" s="49" t="s">
        <v>40</v>
      </c>
      <c r="E203" s="220">
        <f>MEDIAN(SI1_EQ_Cl3_Audit_Equipment!B7:B16)</f>
        <v>0</v>
      </c>
      <c r="F203" s="182">
        <f>AVERAGE(SI1_EQ_Cl3_Audit_Equipment!B7)</f>
        <v>0</v>
      </c>
      <c r="G203" s="211" t="s">
        <v>180</v>
      </c>
    </row>
    <row r="204" spans="2:7" ht="15.75" x14ac:dyDescent="0.25">
      <c r="D204" s="49" t="s">
        <v>244</v>
      </c>
      <c r="E204" s="220">
        <f>MEDIAN(SI1_EQ_Cl3_Audit_Equipment!B8:B17)</f>
        <v>0</v>
      </c>
      <c r="F204" s="182">
        <f>AVERAGE(SI1_EQ_Cl3_Audit_Equipment!B8)</f>
        <v>2</v>
      </c>
      <c r="G204" s="211" t="s">
        <v>180</v>
      </c>
    </row>
    <row r="205" spans="2:7" ht="15.75" x14ac:dyDescent="0.25">
      <c r="D205" s="49" t="s">
        <v>245</v>
      </c>
      <c r="E205" s="220">
        <f>MEDIAN(SI1_EQ_Cl3_Audit_Equipment!B9:B18)</f>
        <v>0</v>
      </c>
      <c r="F205" s="182">
        <f>AVERAGE(SI1_EQ_Cl3_Audit_Equipment!B9)</f>
        <v>2</v>
      </c>
      <c r="G205" s="211" t="s">
        <v>180</v>
      </c>
    </row>
    <row r="206" spans="2:7" ht="15.75" x14ac:dyDescent="0.25">
      <c r="D206" s="49" t="s">
        <v>246</v>
      </c>
      <c r="E206" s="220">
        <f>MEDIAN(SI1_EQ_Cl3_Audit_Equipment!B10:B19)</f>
        <v>0</v>
      </c>
      <c r="F206" s="182">
        <f>AVERAGE(SI1_EQ_Cl3_Audit_Equipment!B10)</f>
        <v>0</v>
      </c>
      <c r="G206" s="211" t="s">
        <v>180</v>
      </c>
    </row>
    <row r="207" spans="2:7" ht="15.75" x14ac:dyDescent="0.25">
      <c r="D207" s="49" t="s">
        <v>88</v>
      </c>
      <c r="E207" s="220">
        <f>MEDIAN(SI1_EQ_Cl3_Audit_Equipment!B11:B20)</f>
        <v>0</v>
      </c>
      <c r="F207" s="182">
        <f>AVERAGE(SI1_EQ_Cl3_Audit_Equipment!B11)</f>
        <v>0</v>
      </c>
      <c r="G207" s="211" t="s">
        <v>180</v>
      </c>
    </row>
    <row r="208" spans="2:7" ht="15.75" x14ac:dyDescent="0.25">
      <c r="D208" s="49" t="s">
        <v>89</v>
      </c>
      <c r="E208" s="220">
        <f>MEDIAN(SI1_EQ_Cl3_Audit_Equipment!B12:B21)</f>
        <v>0</v>
      </c>
      <c r="F208" s="182">
        <f>AVERAGE(SI1_EQ_Cl3_Audit_Equipment!B12)</f>
        <v>0</v>
      </c>
      <c r="G208" s="211" t="s">
        <v>180</v>
      </c>
    </row>
    <row r="209" spans="3:7" ht="15.75" x14ac:dyDescent="0.25">
      <c r="D209" s="49" t="s">
        <v>41</v>
      </c>
      <c r="E209" s="220">
        <f>MEDIAN(SI1_EQ_Cl3_Audit_Equipment!B13:B22)</f>
        <v>0</v>
      </c>
      <c r="F209" s="182">
        <f>AVERAGE(SI1_EQ_Cl3_Audit_Equipment!B13)</f>
        <v>0</v>
      </c>
      <c r="G209" s="211" t="s">
        <v>180</v>
      </c>
    </row>
    <row r="210" spans="3:7" ht="16.5" thickBot="1" x14ac:dyDescent="0.3">
      <c r="D210" s="57" t="s">
        <v>90</v>
      </c>
      <c r="E210" s="221">
        <f>MEDIAN(SI1_EQ_Cl3_Audit_Equipment!B14:B23)</f>
        <v>0</v>
      </c>
      <c r="F210" s="183">
        <f>AVERAGE(SI1_EQ_Cl3_Audit_Equipment!B14)</f>
        <v>0</v>
      </c>
      <c r="G210" s="208" t="s">
        <v>180</v>
      </c>
    </row>
    <row r="211" spans="3:7" ht="16.5" thickBot="1" x14ac:dyDescent="0.3">
      <c r="C211" s="191" t="s">
        <v>153</v>
      </c>
      <c r="D211" s="48" t="s">
        <v>162</v>
      </c>
      <c r="E211" s="222">
        <f>MEDIAN(SI1_EQ_Cl3_Audit_Equipment!B16)</f>
        <v>0</v>
      </c>
      <c r="F211" s="181">
        <f>AVERAGE(SI1_EQ_Cl3_Audit_Equipment!B16)</f>
        <v>0</v>
      </c>
      <c r="G211" s="210" t="s">
        <v>180</v>
      </c>
    </row>
    <row r="212" spans="3:7" ht="15.75" x14ac:dyDescent="0.25">
      <c r="D212" s="49" t="s">
        <v>160</v>
      </c>
      <c r="E212" s="220">
        <f>MEDIAN(SI1_EQ_Cl3_Audit_Equipment!B17)</f>
        <v>0</v>
      </c>
      <c r="F212" s="182">
        <f>AVERAGE(SI1_EQ_Cl3_Audit_Equipment!B17)</f>
        <v>0</v>
      </c>
      <c r="G212" s="211" t="s">
        <v>180</v>
      </c>
    </row>
    <row r="213" spans="3:7" ht="15.75" x14ac:dyDescent="0.25">
      <c r="D213" s="49" t="s">
        <v>42</v>
      </c>
      <c r="E213" s="220">
        <f>MEDIAN(SI1_EQ_Cl3_Audit_Equipment!B18)</f>
        <v>0</v>
      </c>
      <c r="F213" s="182">
        <f>AVERAGE(SI1_EQ_Cl3_Audit_Equipment!B18)</f>
        <v>0</v>
      </c>
      <c r="G213" s="211" t="s">
        <v>180</v>
      </c>
    </row>
    <row r="214" spans="3:7" ht="15.75" x14ac:dyDescent="0.25">
      <c r="D214" s="49" t="s">
        <v>91</v>
      </c>
      <c r="E214" s="220">
        <f>MEDIAN(SI1_EQ_Cl3_Audit_Equipment!B19)</f>
        <v>1</v>
      </c>
      <c r="F214" s="182">
        <f>AVERAGE(SI1_EQ_Cl3_Audit_Equipment!B19)</f>
        <v>1</v>
      </c>
      <c r="G214" s="211" t="s">
        <v>180</v>
      </c>
    </row>
    <row r="215" spans="3:7" ht="15.75" x14ac:dyDescent="0.25">
      <c r="D215" s="171" t="s">
        <v>247</v>
      </c>
      <c r="E215" s="220">
        <f>MEDIAN(SI1_EQ_Cl3_Audit_Equipment!B20)</f>
        <v>0</v>
      </c>
      <c r="F215" s="182">
        <f>AVERAGE(SI1_EQ_Cl3_Audit_Equipment!B20)</f>
        <v>0</v>
      </c>
      <c r="G215" s="211" t="s">
        <v>180</v>
      </c>
    </row>
    <row r="216" spans="3:7" ht="15.75" x14ac:dyDescent="0.25">
      <c r="D216" s="49" t="s">
        <v>43</v>
      </c>
      <c r="E216" s="220">
        <f>MEDIAN(SI1_EQ_Cl3_Audit_Equipment!B21)</f>
        <v>0</v>
      </c>
      <c r="F216" s="182">
        <f>AVERAGE(SI1_EQ_Cl3_Audit_Equipment!B21)</f>
        <v>0</v>
      </c>
      <c r="G216" s="211" t="s">
        <v>180</v>
      </c>
    </row>
    <row r="217" spans="3:7" ht="15.75" x14ac:dyDescent="0.25">
      <c r="D217" s="49" t="s">
        <v>154</v>
      </c>
      <c r="E217" s="220">
        <f>MEDIAN(SI1_EQ_Cl3_Audit_Equipment!B22)</f>
        <v>0</v>
      </c>
      <c r="F217" s="182">
        <f>AVERAGE(SI1_EQ_Cl3_Audit_Equipment!B22)</f>
        <v>0</v>
      </c>
      <c r="G217" s="211" t="s">
        <v>180</v>
      </c>
    </row>
    <row r="218" spans="3:7" ht="15.75" x14ac:dyDescent="0.25">
      <c r="D218" s="49" t="s">
        <v>161</v>
      </c>
      <c r="E218" s="220">
        <f>MEDIAN(SI1_EQ_Cl3_Audit_Equipment!B23)</f>
        <v>0</v>
      </c>
      <c r="F218" s="182">
        <f>AVERAGE(SI1_EQ_Cl3_Audit_Equipment!B23)</f>
        <v>0</v>
      </c>
      <c r="G218" s="211" t="s">
        <v>180</v>
      </c>
    </row>
    <row r="219" spans="3:7" ht="15.75" x14ac:dyDescent="0.25">
      <c r="D219" s="49" t="s">
        <v>163</v>
      </c>
      <c r="E219" s="220">
        <f>MEDIAN(SI1_EQ_Cl3_Audit_Equipment!B24)</f>
        <v>1</v>
      </c>
      <c r="F219" s="182">
        <f>AVERAGE(SI1_EQ_Cl3_Audit_Equipment!B24)</f>
        <v>1</v>
      </c>
      <c r="G219" s="211" t="s">
        <v>180</v>
      </c>
    </row>
    <row r="220" spans="3:7" ht="15.75" x14ac:dyDescent="0.25">
      <c r="D220" s="49" t="s">
        <v>44</v>
      </c>
      <c r="E220" s="220">
        <f>MEDIAN(SI1_EQ_Cl3_Audit_Equipment!B25)</f>
        <v>1</v>
      </c>
      <c r="F220" s="182">
        <f>AVERAGE(SI1_EQ_Cl3_Audit_Equipment!B25)</f>
        <v>1</v>
      </c>
      <c r="G220" s="211" t="s">
        <v>180</v>
      </c>
    </row>
    <row r="221" spans="3:7" ht="15.75" x14ac:dyDescent="0.25">
      <c r="D221" s="49" t="s">
        <v>155</v>
      </c>
      <c r="E221" s="220">
        <f>MEDIAN(SI1_EQ_Cl3_Audit_Equipment!B26)</f>
        <v>0</v>
      </c>
      <c r="F221" s="182">
        <f>AVERAGE(SI1_EQ_Cl3_Audit_Equipment!B26)</f>
        <v>0</v>
      </c>
      <c r="G221" s="211" t="s">
        <v>180</v>
      </c>
    </row>
    <row r="222" spans="3:7" ht="15.75" x14ac:dyDescent="0.25">
      <c r="D222" s="49" t="s">
        <v>45</v>
      </c>
      <c r="E222" s="220">
        <f>MEDIAN(SI1_EQ_Cl3_Audit_Equipment!B27)</f>
        <v>3</v>
      </c>
      <c r="F222" s="182">
        <f>AVERAGE(SI1_EQ_Cl3_Audit_Equipment!B27)</f>
        <v>3</v>
      </c>
      <c r="G222" s="211" t="s">
        <v>180</v>
      </c>
    </row>
    <row r="223" spans="3:7" ht="15.75" x14ac:dyDescent="0.25">
      <c r="D223" s="49" t="s">
        <v>92</v>
      </c>
      <c r="E223" s="220">
        <f>MEDIAN(SI1_EQ_Cl3_Audit_Equipment!B28)</f>
        <v>0</v>
      </c>
      <c r="F223" s="182">
        <f>AVERAGE(SI1_EQ_Cl3_Audit_Equipment!B28)</f>
        <v>0</v>
      </c>
      <c r="G223" s="211" t="s">
        <v>180</v>
      </c>
    </row>
    <row r="224" spans="3:7" ht="15.75" x14ac:dyDescent="0.25">
      <c r="D224" s="49" t="s">
        <v>248</v>
      </c>
      <c r="E224" s="220">
        <f>MEDIAN(SI1_EQ_Cl3_Audit_Equipment!B29)</f>
        <v>3</v>
      </c>
      <c r="F224" s="182">
        <f>AVERAGE(SI1_EQ_Cl3_Audit_Equipment!B29)</f>
        <v>3</v>
      </c>
      <c r="G224" s="211" t="s">
        <v>180</v>
      </c>
    </row>
    <row r="225" spans="2:7" ht="16.5" thickBot="1" x14ac:dyDescent="0.3">
      <c r="D225" s="50" t="s">
        <v>249</v>
      </c>
      <c r="E225" s="223">
        <f>MEDIAN(SI1_EQ_Cl3_Audit_Equipment!B30)</f>
        <v>3</v>
      </c>
      <c r="F225" s="207">
        <f>AVERAGE(SI1_EQ_Cl3_Audit_Equipment!B30)</f>
        <v>3</v>
      </c>
      <c r="G225" s="208" t="s">
        <v>180</v>
      </c>
    </row>
    <row r="226" spans="2:7" ht="16.5" thickBot="1" x14ac:dyDescent="0.3">
      <c r="B226" s="189" t="s">
        <v>156</v>
      </c>
      <c r="C226" s="245" t="s">
        <v>250</v>
      </c>
      <c r="D226" s="272"/>
      <c r="E226" s="178">
        <f>MEDIAN(SI1_EQ_Cl3_Audit_Equipment!B33)</f>
        <v>0</v>
      </c>
      <c r="F226" s="181">
        <f>AVERAGE(SI1_EQ_Cl3_Audit_Equipment!B33)</f>
        <v>0</v>
      </c>
      <c r="G226" s="210" t="s">
        <v>180</v>
      </c>
    </row>
    <row r="227" spans="2:7" ht="16.5" thickBot="1" x14ac:dyDescent="0.3">
      <c r="C227" s="249" t="s">
        <v>251</v>
      </c>
      <c r="D227" s="271"/>
      <c r="E227" s="180">
        <f>MEDIAN(SI1_EQ_Cl3_Audit_Equipment!B34)</f>
        <v>2</v>
      </c>
      <c r="F227" s="183">
        <f>AVERAGE(SI1_EQ_Cl3_Audit_Equipment!B34)</f>
        <v>2</v>
      </c>
      <c r="G227" s="208" t="s">
        <v>180</v>
      </c>
    </row>
    <row r="228" spans="2:7" ht="16.5" thickBot="1" x14ac:dyDescent="0.3">
      <c r="B228" s="189" t="s">
        <v>46</v>
      </c>
      <c r="C228" s="265" t="s">
        <v>252</v>
      </c>
      <c r="D228" s="266"/>
      <c r="E228" s="194">
        <f>MEDIAN(SI1_EQ_Cl3_Audit_Equipment!B37)</f>
        <v>0</v>
      </c>
      <c r="F228" s="206">
        <f>AVERAGE(SI1_EQ_Cl3_Audit_Equipment!B37)</f>
        <v>0</v>
      </c>
      <c r="G228" s="214" t="s">
        <v>180</v>
      </c>
    </row>
    <row r="230" spans="2:7" ht="15.75" x14ac:dyDescent="0.25">
      <c r="B230" s="151" t="s">
        <v>177</v>
      </c>
      <c r="E230" s="192">
        <f>MEDIAN(E201:E228)</f>
        <v>0</v>
      </c>
      <c r="F230" s="192">
        <f>AVERAGE(F201:F228)</f>
        <v>0.6428571428571429</v>
      </c>
    </row>
    <row r="234" spans="2:7" x14ac:dyDescent="0.25">
      <c r="B234" s="184" t="s">
        <v>178</v>
      </c>
      <c r="C234" s="185" t="s">
        <v>170</v>
      </c>
    </row>
    <row r="235" spans="2:7" x14ac:dyDescent="0.25">
      <c r="B235" s="186" t="s">
        <v>182</v>
      </c>
      <c r="C235" s="12">
        <f>E51</f>
        <v>0</v>
      </c>
    </row>
    <row r="236" spans="2:7" x14ac:dyDescent="0.25">
      <c r="B236" s="30" t="s">
        <v>183</v>
      </c>
      <c r="C236" s="12">
        <f>E82</f>
        <v>0</v>
      </c>
    </row>
    <row r="237" spans="2:7" x14ac:dyDescent="0.25">
      <c r="B237" s="30" t="s">
        <v>184</v>
      </c>
      <c r="C237" s="12">
        <f>E103</f>
        <v>2.5</v>
      </c>
    </row>
    <row r="238" spans="2:7" x14ac:dyDescent="0.25">
      <c r="B238" s="30" t="s">
        <v>185</v>
      </c>
      <c r="C238" s="12">
        <f>E180</f>
        <v>1</v>
      </c>
    </row>
    <row r="239" spans="2:7" x14ac:dyDescent="0.25">
      <c r="B239" s="30" t="s">
        <v>186</v>
      </c>
      <c r="C239" s="12">
        <f>E197</f>
        <v>1</v>
      </c>
    </row>
    <row r="240" spans="2:7" x14ac:dyDescent="0.25">
      <c r="B240" s="30" t="s">
        <v>187</v>
      </c>
      <c r="C240" s="12">
        <f>E230</f>
        <v>0</v>
      </c>
    </row>
    <row r="241" spans="2:3" x14ac:dyDescent="0.25">
      <c r="C241" s="34"/>
    </row>
    <row r="242" spans="2:3" x14ac:dyDescent="0.25">
      <c r="B242" s="184" t="s">
        <v>178</v>
      </c>
      <c r="C242" s="187" t="s">
        <v>171</v>
      </c>
    </row>
    <row r="243" spans="2:3" x14ac:dyDescent="0.25">
      <c r="B243" s="186" t="s">
        <v>182</v>
      </c>
      <c r="C243" s="12">
        <f>F51</f>
        <v>0.73207384403036568</v>
      </c>
    </row>
    <row r="244" spans="2:3" x14ac:dyDescent="0.25">
      <c r="B244" s="30" t="s">
        <v>183</v>
      </c>
      <c r="C244" s="12">
        <f>F82</f>
        <v>0.75</v>
      </c>
    </row>
    <row r="245" spans="2:3" x14ac:dyDescent="0.25">
      <c r="B245" s="30" t="s">
        <v>184</v>
      </c>
      <c r="C245" s="12">
        <f>F103</f>
        <v>1.7785714285714285</v>
      </c>
    </row>
    <row r="246" spans="2:3" x14ac:dyDescent="0.25">
      <c r="B246" s="30" t="s">
        <v>185</v>
      </c>
      <c r="C246" s="12">
        <f>F180</f>
        <v>1.3692340067340067</v>
      </c>
    </row>
    <row r="247" spans="2:3" x14ac:dyDescent="0.25">
      <c r="B247" s="30" t="s">
        <v>186</v>
      </c>
      <c r="C247" s="12">
        <f>F197</f>
        <v>1.5</v>
      </c>
    </row>
    <row r="248" spans="2:3" x14ac:dyDescent="0.25">
      <c r="B248" s="30" t="s">
        <v>187</v>
      </c>
      <c r="C248" s="12">
        <f>F230</f>
        <v>0.6428571428571429</v>
      </c>
    </row>
  </sheetData>
  <mergeCells count="55">
    <mergeCell ref="C228:D228"/>
    <mergeCell ref="C195:D195"/>
    <mergeCell ref="C194:D194"/>
    <mergeCell ref="C193:D193"/>
    <mergeCell ref="C227:D227"/>
    <mergeCell ref="C226:D226"/>
    <mergeCell ref="C190:D190"/>
    <mergeCell ref="C189:D189"/>
    <mergeCell ref="C188:D188"/>
    <mergeCell ref="C192:D192"/>
    <mergeCell ref="C191:D191"/>
    <mergeCell ref="C172:C173"/>
    <mergeCell ref="C187:D187"/>
    <mergeCell ref="C186:D186"/>
    <mergeCell ref="C185:D185"/>
    <mergeCell ref="C184:D184"/>
    <mergeCell ref="C96:D96"/>
    <mergeCell ref="C110:D110"/>
    <mergeCell ref="C109:D109"/>
    <mergeCell ref="C108:D108"/>
    <mergeCell ref="C107:D107"/>
    <mergeCell ref="C101:D101"/>
    <mergeCell ref="C100:D100"/>
    <mergeCell ref="C99:D99"/>
    <mergeCell ref="C98:D98"/>
    <mergeCell ref="C97:D97"/>
    <mergeCell ref="C90:D90"/>
    <mergeCell ref="C91:D91"/>
    <mergeCell ref="C92:D92"/>
    <mergeCell ref="C95:D95"/>
    <mergeCell ref="C94:D94"/>
    <mergeCell ref="C93:D93"/>
    <mergeCell ref="C65:D65"/>
    <mergeCell ref="C86:D86"/>
    <mergeCell ref="C87:D87"/>
    <mergeCell ref="C88:D88"/>
    <mergeCell ref="C89:D89"/>
    <mergeCell ref="C66:C71"/>
    <mergeCell ref="C72:C77"/>
    <mergeCell ref="C78:C80"/>
    <mergeCell ref="C4:C8"/>
    <mergeCell ref="C9:C12"/>
    <mergeCell ref="C13:C14"/>
    <mergeCell ref="C15:C19"/>
    <mergeCell ref="C20:C22"/>
    <mergeCell ref="C23:C25"/>
    <mergeCell ref="C26:C29"/>
    <mergeCell ref="C30:C33"/>
    <mergeCell ref="C34:C37"/>
    <mergeCell ref="C38:C41"/>
    <mergeCell ref="C42:C45"/>
    <mergeCell ref="C46:C49"/>
    <mergeCell ref="C55:C58"/>
    <mergeCell ref="C59:C61"/>
    <mergeCell ref="C62:C64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SI1_EQ_Cl3_Audit_Persons</vt:lpstr>
      <vt:lpstr>SI1_EQ_Cl3_Audit_Behavior</vt:lpstr>
      <vt:lpstr>SI1_EQ_Cl3_Audit_Animals</vt:lpstr>
      <vt:lpstr>SI1_EQ_Cl3_Audit_Premises</vt:lpstr>
      <vt:lpstr>SI1EQ_Cl3_Audit_Waste </vt:lpstr>
      <vt:lpstr>SI1_EQ_Cl3_Audit_Equipment</vt:lpstr>
      <vt:lpstr>Score per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Humblet Marie-France (Epse Machado Barrera)</dc:creator>
  <cp:lastModifiedBy>Humblet Marie-France</cp:lastModifiedBy>
  <cp:lastPrinted>2017-12-04T15:26:37Z</cp:lastPrinted>
  <dcterms:created xsi:type="dcterms:W3CDTF">2014-05-21T08:04:06Z</dcterms:created>
  <dcterms:modified xsi:type="dcterms:W3CDTF">2023-02-01T10:50:36Z</dcterms:modified>
</cp:coreProperties>
</file>