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\\fmvmi-epidsf02.fmv.uliege.be\DataEpid\perso\u180517\ARTICLES-CONGRES\MF_Articles 1er auteur\2022_Article_Bios_Checklists\2023_Article_Bios_Checklists_V3\Supplementary Information_V3\"/>
    </mc:Choice>
  </mc:AlternateContent>
  <bookViews>
    <workbookView xWindow="0" yWindow="0" windowWidth="28800" windowHeight="12450" firstSheet="2" activeTab="6"/>
  </bookViews>
  <sheets>
    <sheet name="SI4_Viro_Audit_Persons" sheetId="7" r:id="rId1"/>
    <sheet name="SI4_Viro_Audit_Behavior" sheetId="8" r:id="rId2"/>
    <sheet name="SI4_Viro_Audit_Samples" sheetId="9" r:id="rId3"/>
    <sheet name="SI4_Viro_Audit_Premises" sheetId="10" r:id="rId4"/>
    <sheet name="SI4_Viro_Audit_Waste" sheetId="11" r:id="rId5"/>
    <sheet name="SI4_Viro_Audit_Equipment" sheetId="12" r:id="rId6"/>
    <sheet name="Score per category" sheetId="13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1" i="13" l="1"/>
  <c r="G72" i="13"/>
  <c r="G73" i="13"/>
  <c r="G71" i="13"/>
  <c r="G69" i="13"/>
  <c r="G70" i="13"/>
  <c r="G68" i="13"/>
  <c r="G66" i="13"/>
  <c r="G67" i="13"/>
  <c r="G65" i="13"/>
  <c r="G63" i="13"/>
  <c r="G64" i="13"/>
  <c r="G62" i="13"/>
  <c r="G55" i="13"/>
  <c r="G56" i="13"/>
  <c r="G57" i="13"/>
  <c r="G58" i="13"/>
  <c r="G59" i="13"/>
  <c r="G60" i="13"/>
  <c r="G61" i="13"/>
  <c r="G54" i="13"/>
  <c r="G46" i="13"/>
  <c r="G47" i="13"/>
  <c r="G48" i="13"/>
  <c r="G49" i="13"/>
  <c r="G50" i="13"/>
  <c r="G51" i="13"/>
  <c r="G52" i="13"/>
  <c r="G53" i="13"/>
  <c r="G45" i="13"/>
  <c r="G32" i="13"/>
  <c r="G33" i="13"/>
  <c r="G34" i="13"/>
  <c r="G35" i="13"/>
  <c r="G36" i="13"/>
  <c r="G37" i="13"/>
  <c r="G38" i="13"/>
  <c r="G31" i="13"/>
  <c r="G27" i="13"/>
  <c r="G28" i="13"/>
  <c r="G29" i="13"/>
  <c r="G30" i="13"/>
  <c r="G26" i="13"/>
  <c r="G25" i="13"/>
  <c r="G24" i="13"/>
  <c r="G21" i="13"/>
  <c r="G22" i="13"/>
  <c r="G23" i="13"/>
  <c r="G20" i="13"/>
  <c r="G18" i="13"/>
  <c r="G19" i="13"/>
  <c r="G17" i="13"/>
  <c r="G12" i="13"/>
  <c r="G13" i="13"/>
  <c r="G14" i="13"/>
  <c r="G15" i="13"/>
  <c r="G16" i="13"/>
  <c r="G11" i="13"/>
  <c r="G6" i="13"/>
  <c r="G7" i="13"/>
  <c r="G8" i="13"/>
  <c r="G9" i="13"/>
  <c r="G10" i="13"/>
  <c r="G5" i="13"/>
  <c r="C153" i="13" l="1"/>
  <c r="C152" i="13"/>
  <c r="C151" i="13"/>
  <c r="F134" i="13"/>
  <c r="E134" i="13"/>
  <c r="F120" i="13"/>
  <c r="E140" i="13"/>
  <c r="E139" i="13"/>
  <c r="E138" i="13"/>
  <c r="F141" i="13"/>
  <c r="F143" i="13" s="1"/>
  <c r="E141" i="13"/>
  <c r="E132" i="13"/>
  <c r="E131" i="13"/>
  <c r="E130" i="13"/>
  <c r="E129" i="13"/>
  <c r="E128" i="13"/>
  <c r="E125" i="13"/>
  <c r="E126" i="13"/>
  <c r="E127" i="13"/>
  <c r="E124" i="13"/>
  <c r="E116" i="13"/>
  <c r="E117" i="13"/>
  <c r="E118" i="13"/>
  <c r="E115" i="13"/>
  <c r="E110" i="13"/>
  <c r="E111" i="13"/>
  <c r="E112" i="13"/>
  <c r="E113" i="13"/>
  <c r="E114" i="13"/>
  <c r="E109" i="13"/>
  <c r="E104" i="13"/>
  <c r="E105" i="13"/>
  <c r="E106" i="13"/>
  <c r="E107" i="13"/>
  <c r="E108" i="13"/>
  <c r="E103" i="13"/>
  <c r="E102" i="13"/>
  <c r="E101" i="13"/>
  <c r="E97" i="13"/>
  <c r="E98" i="13"/>
  <c r="E99" i="13"/>
  <c r="E100" i="13"/>
  <c r="E96" i="13"/>
  <c r="E95" i="13"/>
  <c r="E94" i="13"/>
  <c r="F37" i="13"/>
  <c r="F38" i="13"/>
  <c r="F36" i="13"/>
  <c r="E37" i="13"/>
  <c r="E38" i="13"/>
  <c r="E36" i="13"/>
  <c r="F86" i="13"/>
  <c r="F87" i="13"/>
  <c r="F88" i="13"/>
  <c r="F85" i="13"/>
  <c r="F84" i="13"/>
  <c r="F81" i="13"/>
  <c r="F82" i="13"/>
  <c r="F83" i="13"/>
  <c r="F80" i="13"/>
  <c r="E86" i="13"/>
  <c r="E87" i="13"/>
  <c r="E88" i="13"/>
  <c r="E85" i="13"/>
  <c r="E84" i="13"/>
  <c r="E81" i="13"/>
  <c r="E82" i="13"/>
  <c r="E83" i="13"/>
  <c r="E80" i="13"/>
  <c r="E143" i="13" l="1"/>
  <c r="C154" i="13" s="1"/>
  <c r="E120" i="13"/>
  <c r="E90" i="13"/>
  <c r="F90" i="13"/>
  <c r="F74" i="13"/>
  <c r="E74" i="13"/>
  <c r="F72" i="13"/>
  <c r="F73" i="13"/>
  <c r="F71" i="13"/>
  <c r="E72" i="13"/>
  <c r="E73" i="13"/>
  <c r="E71" i="13"/>
  <c r="F69" i="13"/>
  <c r="F70" i="13"/>
  <c r="F68" i="13"/>
  <c r="E69" i="13"/>
  <c r="E70" i="13"/>
  <c r="E68" i="13"/>
  <c r="F66" i="13"/>
  <c r="F67" i="13"/>
  <c r="F65" i="13"/>
  <c r="E66" i="13"/>
  <c r="E67" i="13"/>
  <c r="E65" i="13"/>
  <c r="F63" i="13"/>
  <c r="F64" i="13"/>
  <c r="F62" i="13"/>
  <c r="E63" i="13"/>
  <c r="E64" i="13"/>
  <c r="E62" i="13"/>
  <c r="F55" i="13"/>
  <c r="F56" i="13"/>
  <c r="F57" i="13"/>
  <c r="F58" i="13"/>
  <c r="F59" i="13"/>
  <c r="F60" i="13"/>
  <c r="F45" i="13" s="1"/>
  <c r="F61" i="13"/>
  <c r="F54" i="13"/>
  <c r="E55" i="13"/>
  <c r="E56" i="13"/>
  <c r="E57" i="13"/>
  <c r="E58" i="13"/>
  <c r="E59" i="13"/>
  <c r="E60" i="13"/>
  <c r="E61" i="13"/>
  <c r="E54" i="13"/>
  <c r="F46" i="13"/>
  <c r="F47" i="13"/>
  <c r="F48" i="13"/>
  <c r="F49" i="13"/>
  <c r="F50" i="13"/>
  <c r="F51" i="13"/>
  <c r="F52" i="13"/>
  <c r="F53" i="13"/>
  <c r="E46" i="13"/>
  <c r="E47" i="13"/>
  <c r="E48" i="13"/>
  <c r="E49" i="13"/>
  <c r="E50" i="13"/>
  <c r="E51" i="13"/>
  <c r="E52" i="13"/>
  <c r="E53" i="13"/>
  <c r="E45" i="13"/>
  <c r="F44" i="13"/>
  <c r="E44" i="13"/>
  <c r="F32" i="13"/>
  <c r="F33" i="13"/>
  <c r="F34" i="13"/>
  <c r="F35" i="13"/>
  <c r="F31" i="13"/>
  <c r="E35" i="13"/>
  <c r="E34" i="13"/>
  <c r="E33" i="13"/>
  <c r="E32" i="13"/>
  <c r="E31" i="13"/>
  <c r="F30" i="13"/>
  <c r="F29" i="13"/>
  <c r="F28" i="13"/>
  <c r="F27" i="13"/>
  <c r="F26" i="13"/>
  <c r="F25" i="13"/>
  <c r="F24" i="13"/>
  <c r="E30" i="13"/>
  <c r="E29" i="13"/>
  <c r="E28" i="13"/>
  <c r="E27" i="13"/>
  <c r="E26" i="13"/>
  <c r="E25" i="13"/>
  <c r="E24" i="13"/>
  <c r="F21" i="13"/>
  <c r="F22" i="13"/>
  <c r="F23" i="13"/>
  <c r="F20" i="13"/>
  <c r="E21" i="13"/>
  <c r="E22" i="13"/>
  <c r="E23" i="13"/>
  <c r="E20" i="13"/>
  <c r="F18" i="13"/>
  <c r="F19" i="13"/>
  <c r="F17" i="13"/>
  <c r="E19" i="13"/>
  <c r="E18" i="13"/>
  <c r="E17" i="13"/>
  <c r="F12" i="13"/>
  <c r="F13" i="13"/>
  <c r="F14" i="13"/>
  <c r="F15" i="13"/>
  <c r="F16" i="13"/>
  <c r="F11" i="13"/>
  <c r="E12" i="13"/>
  <c r="E13" i="13"/>
  <c r="E14" i="13"/>
  <c r="E15" i="13"/>
  <c r="E16" i="13"/>
  <c r="E11" i="13"/>
  <c r="F6" i="13"/>
  <c r="F7" i="13"/>
  <c r="F8" i="13"/>
  <c r="F9" i="13"/>
  <c r="F10" i="13"/>
  <c r="F5" i="13"/>
  <c r="E6" i="13"/>
  <c r="E7" i="13"/>
  <c r="E8" i="13"/>
  <c r="E9" i="13"/>
  <c r="E10" i="13"/>
  <c r="E5" i="13"/>
  <c r="F76" i="13" l="1"/>
  <c r="E76" i="13"/>
  <c r="C150" i="13" s="1"/>
  <c r="E40" i="13"/>
  <c r="C149" i="13" s="1"/>
  <c r="F40" i="13"/>
</calcChain>
</file>

<file path=xl/sharedStrings.xml><?xml version="1.0" encoding="utf-8"?>
<sst xmlns="http://schemas.openxmlformats.org/spreadsheetml/2006/main" count="504" uniqueCount="170">
  <si>
    <t>Score</t>
  </si>
  <si>
    <t>Clothing and equipment</t>
  </si>
  <si>
    <t>Students</t>
  </si>
  <si>
    <t>PERSONS</t>
  </si>
  <si>
    <t>Scientific and technical staff</t>
  </si>
  <si>
    <t>Preparation procedure for people</t>
  </si>
  <si>
    <t>Movements of people</t>
  </si>
  <si>
    <t>Exit procedures for people</t>
  </si>
  <si>
    <t>Instructions to students before starting practical works</t>
  </si>
  <si>
    <t>General</t>
  </si>
  <si>
    <t>BVM3 students</t>
  </si>
  <si>
    <t>Smoking in the lab</t>
  </si>
  <si>
    <t>Chewing in the lab</t>
  </si>
  <si>
    <t>Use of cell phone in the lab</t>
  </si>
  <si>
    <t>Labcoat buttoned up correctly</t>
  </si>
  <si>
    <t xml:space="preserve">Handling only in the presence of supervising staff </t>
  </si>
  <si>
    <t>Lab</t>
  </si>
  <si>
    <t>Hands constantly remaining in the safety cabinet during handling</t>
  </si>
  <si>
    <t>Hand washing method</t>
  </si>
  <si>
    <t>Movements</t>
  </si>
  <si>
    <t>In the event of an accident</t>
  </si>
  <si>
    <t>Samples</t>
  </si>
  <si>
    <t>Storage of samples in a specific freezer/refrigerator</t>
  </si>
  <si>
    <t>Storage of samples in specific freezer/fridge after practical works</t>
  </si>
  <si>
    <t>In the event of an accidental spill</t>
  </si>
  <si>
    <t xml:space="preserve">Cleaning and disinfection of work surfaces before practical works </t>
  </si>
  <si>
    <t>Cleaning and disinfection of work surfaces at the end of practical works (supervising staff)</t>
  </si>
  <si>
    <t>Cleaning and disinfection</t>
  </si>
  <si>
    <t>Standard disinfectant(s) used for surfaces</t>
  </si>
  <si>
    <t>Disinfectant contact time</t>
  </si>
  <si>
    <t>Waste management</t>
  </si>
  <si>
    <t>B2 60L-containers</t>
  </si>
  <si>
    <t>Presence of B2 60L-containers</t>
  </si>
  <si>
    <t>Correct use of B2 containers</t>
  </si>
  <si>
    <t>Liquid chemical waste</t>
  </si>
  <si>
    <t>B1 containers</t>
  </si>
  <si>
    <t>Presence of B1 containers</t>
  </si>
  <si>
    <t>Correct use of B1 containers</t>
  </si>
  <si>
    <t>Containers for household waste</t>
  </si>
  <si>
    <t>Presence of a container for household waste</t>
  </si>
  <si>
    <t>EQUIPMENT</t>
  </si>
  <si>
    <t>Lab equipment</t>
  </si>
  <si>
    <t>Preparation procedure for equipment</t>
  </si>
  <si>
    <t>Cleaning and disinfection of equipment before the beginning of the practical work</t>
  </si>
  <si>
    <t>Movements of equipment</t>
  </si>
  <si>
    <t>NA*</t>
  </si>
  <si>
    <t>0*</t>
  </si>
  <si>
    <t xml:space="preserve"> </t>
  </si>
  <si>
    <t>*No handling, observation only</t>
  </si>
  <si>
    <t xml:space="preserve">*No handling, theoretical part </t>
  </si>
  <si>
    <t>Exiting the lab with labcoat and/or gloves on</t>
  </si>
  <si>
    <t xml:space="preserve">Getting out of the lab after putting a new pair of gloves </t>
  </si>
  <si>
    <t>Laundry method for re-usable labcoats if other</t>
  </si>
  <si>
    <t>Everybody upon leaving PW, and those who handled, after removing gloves also</t>
  </si>
  <si>
    <t>Instructions given before and during the PW</t>
  </si>
  <si>
    <t>Hood of the biosafety cabinet kept low during handling</t>
  </si>
  <si>
    <t xml:space="preserve">* Use of cell phone after hand washing and disinfection </t>
  </si>
  <si>
    <t xml:space="preserve">*No handling in the biosafety cabinet during the 1st session ; 2nd session : 2/3 of students handled </t>
  </si>
  <si>
    <t>*No handling - theoretical part</t>
  </si>
  <si>
    <t xml:space="preserve">The supervisor tells the students to go wash their hands </t>
  </si>
  <si>
    <t xml:space="preserve">*No handling </t>
  </si>
  <si>
    <t xml:space="preserve">Dress and equipment worn to exit the lab </t>
  </si>
  <si>
    <t>Leaving the lab during the practical works session</t>
  </si>
  <si>
    <t>Respect of clean zones on the benc</t>
  </si>
  <si>
    <t>NA</t>
  </si>
  <si>
    <t>No accidental spill</t>
  </si>
  <si>
    <t>Preparation procedure for premises</t>
  </si>
  <si>
    <t>Exit procedure for premises</t>
  </si>
  <si>
    <t>All analysis equipment ready on each bench before the beginning of the practical work</t>
  </si>
  <si>
    <t>After each session of practical works</t>
  </si>
  <si>
    <t xml:space="preserve">Material brought outside the lab </t>
  </si>
  <si>
    <t>N</t>
  </si>
  <si>
    <t xml:space="preserve">N </t>
  </si>
  <si>
    <t>SAMPLES</t>
  </si>
  <si>
    <t>PREMISES</t>
  </si>
  <si>
    <t>WASTE MANAGEMENT</t>
  </si>
  <si>
    <t>Median score</t>
  </si>
  <si>
    <t>Mean score</t>
  </si>
  <si>
    <t xml:space="preserve">Disinfection of lab surfaces </t>
  </si>
  <si>
    <t>Lab surfaces disinfection method</t>
  </si>
  <si>
    <t>General - surfaces (others than bench and biosafety cabinet)</t>
  </si>
  <si>
    <t>Standard disinfectant(s) used for bench and biosafety cabinet</t>
  </si>
  <si>
    <t>Bench and biosafety cabinet disinfection method</t>
  </si>
  <si>
    <t>Anteroom handwashing station</t>
  </si>
  <si>
    <t>Disinfection frequency of the anteroom handwashing station</t>
  </si>
  <si>
    <t>Disinfection method of the anteroom handwashing station</t>
  </si>
  <si>
    <t>Standard disinfectant(s) used the anteroom handwashing station</t>
  </si>
  <si>
    <t>Bench (including the sink) and biosafety cabinet</t>
  </si>
  <si>
    <t>Frequency of labcoats laundry</t>
  </si>
  <si>
    <t xml:space="preserve">Compliance of labcoats laundry with recommandations </t>
  </si>
  <si>
    <t>Private company (industrial washing procedure)</t>
  </si>
  <si>
    <t>Frequency of surface disinfection</t>
  </si>
  <si>
    <t>Standard disinfectant(s) used for surfaces : Incidin</t>
  </si>
  <si>
    <t xml:space="preserve">Disinfection of bench and biosafety cabinet </t>
  </si>
  <si>
    <t>Frequency of bench and biosafety cabinet disinfection</t>
  </si>
  <si>
    <t>Disinfection of the anteroom handwashing station</t>
  </si>
  <si>
    <t>Cleaning company (ISS)</t>
  </si>
  <si>
    <t>Plastic file containing documents necessary to perform PW ready on each bench before the beginning of the practical work</t>
  </si>
  <si>
    <t>GLOBAL SCORE FOR "PERSONS"</t>
  </si>
  <si>
    <t>GLOBAL SCORE FOR SAMPLES</t>
  </si>
  <si>
    <t>GLOBAL SCORE FOR PREMISES</t>
  </si>
  <si>
    <t>GLOBAL SCORE FOR WASTE MANAGEMENT</t>
  </si>
  <si>
    <t>GLOBAL SCORE FOR EQUIPMENT</t>
  </si>
  <si>
    <t>GLOBAL SCORES</t>
  </si>
  <si>
    <t>Maximum score</t>
  </si>
  <si>
    <r>
      <t>Persons</t>
    </r>
    <r>
      <rPr>
        <sz val="11"/>
        <color theme="1"/>
        <rFont val="Calibri"/>
        <family val="2"/>
      </rPr>
      <t>ͣ</t>
    </r>
  </si>
  <si>
    <r>
      <t>Samples</t>
    </r>
    <r>
      <rPr>
        <sz val="11"/>
        <color theme="1"/>
        <rFont val="Calibri"/>
        <family val="2"/>
      </rPr>
      <t>ͩ</t>
    </r>
  </si>
  <si>
    <r>
      <t>Premises</t>
    </r>
    <r>
      <rPr>
        <sz val="11"/>
        <color theme="1"/>
        <rFont val="Calibri"/>
        <family val="2"/>
      </rPr>
      <t>ͤ</t>
    </r>
  </si>
  <si>
    <r>
      <t>Waste management</t>
    </r>
    <r>
      <rPr>
        <sz val="11"/>
        <color theme="1"/>
        <rFont val="Calibri"/>
        <family val="2"/>
      </rPr>
      <t>ͪ</t>
    </r>
  </si>
  <si>
    <r>
      <t>Equipment</t>
    </r>
    <r>
      <rPr>
        <sz val="11"/>
        <color theme="1"/>
        <rFont val="Calibri"/>
        <family val="2"/>
      </rPr>
      <t>ͥ</t>
    </r>
  </si>
  <si>
    <r>
      <t>Behavior</t>
    </r>
    <r>
      <rPr>
        <sz val="11"/>
        <color theme="1"/>
        <rFont val="Calibri"/>
        <family val="2"/>
      </rPr>
      <t>ͣ</t>
    </r>
  </si>
  <si>
    <t>Wearing of a single-use lab coat</t>
  </si>
  <si>
    <t>Wearing closed shoes</t>
  </si>
  <si>
    <t>No wearing of jewelry (except watch)</t>
  </si>
  <si>
    <t>Wearing no accessories</t>
  </si>
  <si>
    <t>Way of wearing the white cotton labcoat and labcoat cleanliness</t>
  </si>
  <si>
    <t>Long hair tied up</t>
  </si>
  <si>
    <t>Wearing disposable gloves</t>
  </si>
  <si>
    <t>Place where the labcoat is put on</t>
  </si>
  <si>
    <t>Place where disposable gloves are put on</t>
  </si>
  <si>
    <t xml:space="preserve">Storage place for personal belongings (others than pen and calculator) </t>
  </si>
  <si>
    <t>Place where PPE is put on</t>
  </si>
  <si>
    <t>Way of glove disposal</t>
  </si>
  <si>
    <t>Hand hygiene method</t>
  </si>
  <si>
    <t xml:space="preserve">Place where labcoat is removed </t>
  </si>
  <si>
    <t>Hand hygiene place</t>
  </si>
  <si>
    <t>Hand hygiene upon leaving the practical works</t>
  </si>
  <si>
    <t>Management of laundry of re-usable labcoat</t>
  </si>
  <si>
    <t>Instructions given to students before starting practical works</t>
  </si>
  <si>
    <t>No smoking in the lab</t>
  </si>
  <si>
    <t>No chewing in the lab</t>
  </si>
  <si>
    <t xml:space="preserve">No consumption of food and drinks </t>
  </si>
  <si>
    <t>No use of cell phone in the lab</t>
  </si>
  <si>
    <t>No pets in the lab</t>
  </si>
  <si>
    <t xml:space="preserve">Place of food and drinks consumption </t>
  </si>
  <si>
    <t>Hand hygiene</t>
  </si>
  <si>
    <t>Hand hygiene after glove removal</t>
  </si>
  <si>
    <t>Hand hygiene upon leaving the activity</t>
  </si>
  <si>
    <t>Frequency of exiting the lab during the practical works session</t>
  </si>
  <si>
    <t>Method of sample identification</t>
  </si>
  <si>
    <t>Mode of sample transportation</t>
  </si>
  <si>
    <t>Waste container used for samples</t>
  </si>
  <si>
    <t>Person(s) in charge of its management</t>
  </si>
  <si>
    <t>Spill kit available in the lab</t>
  </si>
  <si>
    <t>Procedure in the event of an acciental spill</t>
  </si>
  <si>
    <t>Method of hand hygiene after decontamination</t>
  </si>
  <si>
    <t>Biosafety level written on the lab door</t>
  </si>
  <si>
    <t>For hand hygiene (anteroom)</t>
  </si>
  <si>
    <t>Location of hand hygiene poster(s)</t>
  </si>
  <si>
    <t>Availability of soap for handwashing</t>
  </si>
  <si>
    <t>Availability of paper for hand drying</t>
  </si>
  <si>
    <t>Availability of disinfectant</t>
  </si>
  <si>
    <t>Presence of a waste container for hand drying paper</t>
  </si>
  <si>
    <t>Type of PPE worn during the disinfection process</t>
  </si>
  <si>
    <t>Presence of B2 waste poster(s)</t>
  </si>
  <si>
    <t>Cleanliness of the external part of B2 containers</t>
  </si>
  <si>
    <t>Disposal of liquid chemical waste</t>
  </si>
  <si>
    <t xml:space="preserve">Presence of poster(s) on waste management </t>
  </si>
  <si>
    <t>Presence of a container for household waste in the lab</t>
  </si>
  <si>
    <t>Not in the lab, but in the anteroom (for hand drying paper)</t>
  </si>
  <si>
    <t>Place where labcoat is removed</t>
  </si>
  <si>
    <t>Compliance of labcoats laundry with recommandations</t>
  </si>
  <si>
    <t>Place of food and drinks consumption</t>
  </si>
  <si>
    <t>Presence of a pet on site</t>
  </si>
  <si>
    <t>In case of eye projection, use of the lab eye-washer</t>
  </si>
  <si>
    <t>Dress and equipment</t>
  </si>
  <si>
    <t>BEHAVIOR</t>
  </si>
  <si>
    <t xml:space="preserve">Visibility of color lines </t>
  </si>
  <si>
    <t>GLOBAL SCORE FOR BEHAVIOR</t>
  </si>
  <si>
    <t>Respect of clean zones on the bench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</si>
</sst>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2"/>
      <color theme="0"/>
      <name val="Times New Roman"/>
      <family val="1"/>
    </font>
    <font>
      <sz val="12"/>
      <color theme="0"/>
      <name val="Times New Roman"/>
      <family val="1"/>
    </font>
    <font>
      <sz val="12"/>
      <color rgb="FF0000FF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0"/>
      <name val="Times New Roman"/>
      <family val="1"/>
    </font>
    <font>
      <sz val="11"/>
      <color theme="0"/>
      <name val="Times New Roman"/>
      <family val="1"/>
    </font>
    <font>
      <sz val="11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00FF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4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Fill="1"/>
    <xf numFmtId="0" fontId="2" fillId="0" borderId="0" xfId="0" applyFont="1"/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/>
    </xf>
    <xf numFmtId="0" fontId="2" fillId="0" borderId="8" xfId="0" applyFont="1" applyBorder="1"/>
    <xf numFmtId="0" fontId="2" fillId="0" borderId="0" xfId="0" applyFont="1" applyFill="1" applyBorder="1"/>
    <xf numFmtId="0" fontId="1" fillId="2" borderId="19" xfId="0" applyFont="1" applyFill="1" applyBorder="1" applyAlignment="1"/>
    <xf numFmtId="0" fontId="3" fillId="3" borderId="19" xfId="0" applyFont="1" applyFill="1" applyBorder="1"/>
    <xf numFmtId="0" fontId="5" fillId="5" borderId="0" xfId="0" applyFont="1" applyFill="1"/>
    <xf numFmtId="0" fontId="2" fillId="0" borderId="0" xfId="0" applyFont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6" borderId="0" xfId="0" applyFont="1" applyFill="1"/>
    <xf numFmtId="0" fontId="5" fillId="6" borderId="0" xfId="0" applyFont="1" applyFill="1"/>
    <xf numFmtId="0" fontId="5" fillId="6" borderId="0" xfId="0" applyFont="1" applyFill="1" applyAlignment="1">
      <alignment horizontal="center" vertical="center"/>
    </xf>
    <xf numFmtId="0" fontId="2" fillId="0" borderId="20" xfId="0" applyFont="1" applyFill="1" applyBorder="1" applyAlignment="1">
      <alignment horizontal="left"/>
    </xf>
    <xf numFmtId="0" fontId="3" fillId="3" borderId="19" xfId="0" applyFont="1" applyFill="1" applyBorder="1" applyAlignment="1">
      <alignment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8" xfId="0" applyFont="1" applyBorder="1" applyAlignment="1">
      <alignment vertical="top" wrapText="1"/>
    </xf>
    <xf numFmtId="0" fontId="2" fillId="0" borderId="24" xfId="0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2" fillId="0" borderId="19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0" borderId="9" xfId="0" applyFont="1" applyBorder="1"/>
    <xf numFmtId="0" fontId="2" fillId="0" borderId="10" xfId="0" applyFont="1" applyBorder="1"/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1" fillId="4" borderId="19" xfId="0" applyFont="1" applyFill="1" applyBorder="1" applyAlignment="1">
      <alignment wrapText="1"/>
    </xf>
    <xf numFmtId="0" fontId="2" fillId="0" borderId="0" xfId="0" applyFont="1" applyFill="1" applyBorder="1" applyAlignment="1">
      <alignment horizontal="left"/>
    </xf>
    <xf numFmtId="0" fontId="1" fillId="2" borderId="19" xfId="0" applyFont="1" applyFill="1" applyBorder="1"/>
    <xf numFmtId="0" fontId="2" fillId="2" borderId="10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23" xfId="0" applyFont="1" applyFill="1" applyBorder="1" applyAlignment="1">
      <alignment vertical="top" wrapText="1"/>
    </xf>
    <xf numFmtId="0" fontId="2" fillId="0" borderId="24" xfId="0" applyFont="1" applyFill="1" applyBorder="1" applyAlignment="1">
      <alignment vertical="top" wrapText="1"/>
    </xf>
    <xf numFmtId="0" fontId="6" fillId="0" borderId="9" xfId="0" applyFont="1" applyBorder="1"/>
    <xf numFmtId="0" fontId="6" fillId="0" borderId="0" xfId="0" applyFont="1"/>
    <xf numFmtId="0" fontId="6" fillId="0" borderId="20" xfId="0" applyFont="1" applyFill="1" applyBorder="1" applyAlignment="1">
      <alignment horizontal="left" vertical="center"/>
    </xf>
    <xf numFmtId="0" fontId="6" fillId="0" borderId="20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4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0" fontId="6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2" fillId="0" borderId="15" xfId="0" applyFont="1" applyBorder="1" applyAlignment="1">
      <alignment wrapText="1"/>
    </xf>
    <xf numFmtId="0" fontId="2" fillId="0" borderId="34" xfId="0" applyFont="1" applyBorder="1" applyAlignment="1">
      <alignment horizontal="center"/>
    </xf>
    <xf numFmtId="0" fontId="1" fillId="2" borderId="19" xfId="0" applyFont="1" applyFill="1" applyBorder="1" applyAlignment="1">
      <alignment vertical="center"/>
    </xf>
    <xf numFmtId="0" fontId="2" fillId="0" borderId="19" xfId="0" applyFont="1" applyBorder="1"/>
    <xf numFmtId="0" fontId="1" fillId="2" borderId="8" xfId="0" applyFont="1" applyFill="1" applyBorder="1" applyAlignment="1">
      <alignment horizontal="left" vertical="top" wrapText="1"/>
    </xf>
    <xf numFmtId="0" fontId="1" fillId="2" borderId="18" xfId="0" applyFont="1" applyFill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center"/>
    </xf>
    <xf numFmtId="0" fontId="1" fillId="2" borderId="1" xfId="0" applyFont="1" applyFill="1" applyBorder="1" applyAlignment="1"/>
    <xf numFmtId="0" fontId="1" fillId="2" borderId="35" xfId="0" applyFont="1" applyFill="1" applyBorder="1" applyAlignment="1">
      <alignment horizontal="center" vertical="center"/>
    </xf>
    <xf numFmtId="0" fontId="4" fillId="5" borderId="0" xfId="0" applyFont="1" applyFill="1"/>
    <xf numFmtId="0" fontId="5" fillId="5" borderId="0" xfId="0" applyFont="1" applyFill="1" applyAlignment="1">
      <alignment horizontal="center"/>
    </xf>
    <xf numFmtId="20" fontId="2" fillId="0" borderId="0" xfId="0" applyNumberFormat="1" applyFont="1"/>
    <xf numFmtId="0" fontId="2" fillId="0" borderId="19" xfId="0" applyFont="1" applyBorder="1" applyAlignment="1">
      <alignment vertical="top" wrapText="1"/>
    </xf>
    <xf numFmtId="0" fontId="1" fillId="4" borderId="2" xfId="0" applyFont="1" applyFill="1" applyBorder="1" applyAlignment="1">
      <alignment wrapText="1"/>
    </xf>
    <xf numFmtId="0" fontId="3" fillId="3" borderId="2" xfId="0" applyFont="1" applyFill="1" applyBorder="1"/>
    <xf numFmtId="0" fontId="2" fillId="0" borderId="27" xfId="0" applyFont="1" applyFill="1" applyBorder="1" applyAlignment="1">
      <alignment vertical="top" wrapText="1"/>
    </xf>
    <xf numFmtId="0" fontId="2" fillId="0" borderId="28" xfId="0" applyFont="1" applyBorder="1" applyAlignment="1">
      <alignment vertical="top" wrapText="1"/>
    </xf>
    <xf numFmtId="0" fontId="2" fillId="0" borderId="29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33" xfId="0" applyFont="1" applyBorder="1" applyAlignment="1">
      <alignment vertical="top" wrapText="1"/>
    </xf>
    <xf numFmtId="0" fontId="6" fillId="0" borderId="0" xfId="0" applyFont="1" applyFill="1" applyBorder="1"/>
    <xf numFmtId="0" fontId="2" fillId="0" borderId="37" xfId="0" applyFont="1" applyFill="1" applyBorder="1" applyAlignment="1">
      <alignment horizontal="left" wrapText="1"/>
    </xf>
    <xf numFmtId="0" fontId="2" fillId="0" borderId="23" xfId="0" applyFont="1" applyFill="1" applyBorder="1" applyAlignment="1">
      <alignment horizontal="left" wrapText="1"/>
    </xf>
    <xf numFmtId="0" fontId="2" fillId="0" borderId="24" xfId="0" applyFont="1" applyFill="1" applyBorder="1" applyAlignment="1">
      <alignment horizontal="left" wrapText="1"/>
    </xf>
    <xf numFmtId="0" fontId="2" fillId="0" borderId="25" xfId="0" applyFont="1" applyFill="1" applyBorder="1"/>
    <xf numFmtId="0" fontId="1" fillId="4" borderId="2" xfId="0" applyFont="1" applyFill="1" applyBorder="1" applyAlignment="1">
      <alignment horizontal="left" wrapText="1"/>
    </xf>
    <xf numFmtId="0" fontId="2" fillId="0" borderId="26" xfId="0" applyFont="1" applyFill="1" applyBorder="1" applyAlignment="1">
      <alignment horizontal="left" wrapText="1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2" fillId="0" borderId="19" xfId="0" applyFont="1" applyBorder="1" applyAlignment="1">
      <alignment vertical="top"/>
    </xf>
    <xf numFmtId="0" fontId="1" fillId="2" borderId="16" xfId="0" applyFont="1" applyFill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4" fillId="9" borderId="0" xfId="0" applyFont="1" applyFill="1" applyBorder="1" applyAlignment="1">
      <alignment vertical="top" wrapText="1"/>
    </xf>
    <xf numFmtId="0" fontId="2" fillId="0" borderId="29" xfId="0" applyFont="1" applyBorder="1" applyAlignment="1">
      <alignment vertical="top"/>
    </xf>
    <xf numFmtId="0" fontId="2" fillId="0" borderId="30" xfId="0" applyFont="1" applyBorder="1" applyAlignment="1">
      <alignment vertical="top" wrapText="1"/>
    </xf>
    <xf numFmtId="0" fontId="2" fillId="0" borderId="30" xfId="0" applyFont="1" applyBorder="1" applyAlignment="1">
      <alignment vertical="top"/>
    </xf>
    <xf numFmtId="0" fontId="2" fillId="0" borderId="28" xfId="0" applyFont="1" applyBorder="1" applyAlignment="1">
      <alignment vertical="top"/>
    </xf>
    <xf numFmtId="0" fontId="2" fillId="0" borderId="16" xfId="0" applyFont="1" applyBorder="1" applyAlignment="1">
      <alignment horizontal="left" vertical="top" wrapText="1"/>
    </xf>
    <xf numFmtId="0" fontId="3" fillId="3" borderId="19" xfId="0" applyFont="1" applyFill="1" applyBorder="1" applyAlignment="1">
      <alignment horizontal="left" vertical="top" wrapText="1"/>
    </xf>
    <xf numFmtId="0" fontId="1" fillId="4" borderId="19" xfId="0" applyFont="1" applyFill="1" applyBorder="1" applyAlignment="1">
      <alignment horizontal="left" vertical="top" wrapText="1"/>
    </xf>
    <xf numFmtId="0" fontId="1" fillId="4" borderId="19" xfId="0" applyFont="1" applyFill="1" applyBorder="1" applyAlignment="1">
      <alignment horizontal="left" wrapText="1"/>
    </xf>
    <xf numFmtId="0" fontId="1" fillId="2" borderId="19" xfId="0" applyFont="1" applyFill="1" applyBorder="1" applyAlignment="1">
      <alignment horizontal="left" vertical="top" wrapText="1"/>
    </xf>
    <xf numFmtId="0" fontId="2" fillId="0" borderId="32" xfId="0" applyFont="1" applyBorder="1"/>
    <xf numFmtId="0" fontId="2" fillId="0" borderId="36" xfId="0" applyFont="1" applyBorder="1"/>
    <xf numFmtId="0" fontId="2" fillId="0" borderId="32" xfId="0" applyFont="1" applyBorder="1" applyAlignment="1">
      <alignment horizontal="center"/>
    </xf>
    <xf numFmtId="0" fontId="2" fillId="0" borderId="36" xfId="0" applyFont="1" applyFill="1" applyBorder="1" applyAlignment="1">
      <alignment horizontal="center"/>
    </xf>
    <xf numFmtId="0" fontId="2" fillId="0" borderId="40" xfId="0" applyFont="1" applyBorder="1"/>
    <xf numFmtId="0" fontId="2" fillId="0" borderId="40" xfId="0" applyFont="1" applyBorder="1" applyAlignment="1">
      <alignment horizontal="center" vertical="top"/>
    </xf>
    <xf numFmtId="0" fontId="2" fillId="0" borderId="36" xfId="0" applyFont="1" applyBorder="1" applyAlignment="1">
      <alignment horizontal="center"/>
    </xf>
    <xf numFmtId="0" fontId="2" fillId="0" borderId="36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6" xfId="0" applyFont="1" applyFill="1" applyBorder="1"/>
    <xf numFmtId="0" fontId="2" fillId="0" borderId="32" xfId="0" applyFont="1" applyBorder="1" applyAlignment="1">
      <alignment vertical="top" wrapText="1"/>
    </xf>
    <xf numFmtId="0" fontId="2" fillId="0" borderId="40" xfId="0" applyFont="1" applyBorder="1" applyAlignment="1">
      <alignment vertical="top" wrapText="1"/>
    </xf>
    <xf numFmtId="0" fontId="2" fillId="0" borderId="36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7" xfId="0" applyFont="1" applyBorder="1" applyAlignment="1">
      <alignment vertical="top" wrapText="1"/>
    </xf>
    <xf numFmtId="0" fontId="2" fillId="0" borderId="40" xfId="0" applyFont="1" applyFill="1" applyBorder="1" applyAlignment="1">
      <alignment vertical="top" wrapText="1"/>
    </xf>
    <xf numFmtId="0" fontId="2" fillId="0" borderId="40" xfId="0" applyFont="1" applyBorder="1" applyAlignment="1">
      <alignment horizontal="center"/>
    </xf>
    <xf numFmtId="0" fontId="1" fillId="2" borderId="19" xfId="0" applyFont="1" applyFill="1" applyBorder="1" applyAlignment="1">
      <alignment vertical="top" wrapText="1"/>
    </xf>
    <xf numFmtId="0" fontId="2" fillId="0" borderId="36" xfId="0" applyFont="1" applyFill="1" applyBorder="1" applyAlignment="1">
      <alignment vertical="top" wrapText="1"/>
    </xf>
    <xf numFmtId="0" fontId="2" fillId="0" borderId="40" xfId="0" applyFont="1" applyFill="1" applyBorder="1" applyAlignment="1">
      <alignment horizontal="center"/>
    </xf>
    <xf numFmtId="0" fontId="2" fillId="7" borderId="19" xfId="0" applyFont="1" applyFill="1" applyBorder="1" applyAlignment="1">
      <alignment horizontal="center" vertical="center"/>
    </xf>
    <xf numFmtId="0" fontId="2" fillId="7" borderId="10" xfId="0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/>
    </xf>
    <xf numFmtId="0" fontId="2" fillId="0" borderId="3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7" borderId="16" xfId="0" applyFont="1" applyFill="1" applyBorder="1" applyAlignment="1">
      <alignment horizontal="center" vertical="center"/>
    </xf>
    <xf numFmtId="0" fontId="2" fillId="8" borderId="16" xfId="0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3" borderId="1" xfId="0" applyFont="1" applyFill="1" applyBorder="1" applyAlignment="1">
      <alignment vertical="center"/>
    </xf>
    <xf numFmtId="0" fontId="3" fillId="3" borderId="37" xfId="0" applyFont="1" applyFill="1" applyBorder="1" applyAlignment="1">
      <alignment vertical="top" wrapText="1"/>
    </xf>
    <xf numFmtId="0" fontId="2" fillId="0" borderId="0" xfId="0" applyFont="1" applyBorder="1" applyAlignment="1">
      <alignment vertical="top"/>
    </xf>
    <xf numFmtId="0" fontId="2" fillId="0" borderId="40" xfId="0" applyFont="1" applyBorder="1" applyAlignment="1">
      <alignment vertical="top"/>
    </xf>
    <xf numFmtId="0" fontId="3" fillId="3" borderId="16" xfId="0" applyFont="1" applyFill="1" applyBorder="1" applyAlignment="1">
      <alignment vertical="top" wrapText="1"/>
    </xf>
    <xf numFmtId="0" fontId="3" fillId="3" borderId="1" xfId="0" applyFont="1" applyFill="1" applyBorder="1"/>
    <xf numFmtId="0" fontId="2" fillId="0" borderId="36" xfId="0" applyFont="1" applyBorder="1" applyAlignment="1">
      <alignment vertical="top"/>
    </xf>
    <xf numFmtId="0" fontId="2" fillId="0" borderId="37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7" borderId="32" xfId="0" applyFont="1" applyFill="1" applyBorder="1" applyAlignment="1">
      <alignment horizontal="center"/>
    </xf>
    <xf numFmtId="0" fontId="2" fillId="8" borderId="32" xfId="0" applyFont="1" applyFill="1" applyBorder="1" applyAlignment="1">
      <alignment horizontal="center"/>
    </xf>
    <xf numFmtId="0" fontId="2" fillId="7" borderId="16" xfId="0" applyFont="1" applyFill="1" applyBorder="1" applyAlignment="1">
      <alignment horizontal="center"/>
    </xf>
    <xf numFmtId="0" fontId="2" fillId="8" borderId="16" xfId="0" applyFont="1" applyFill="1" applyBorder="1" applyAlignment="1">
      <alignment horizontal="center"/>
    </xf>
    <xf numFmtId="0" fontId="2" fillId="0" borderId="32" xfId="0" applyFont="1" applyBorder="1" applyAlignment="1">
      <alignment vertical="top"/>
    </xf>
    <xf numFmtId="0" fontId="2" fillId="0" borderId="1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36" xfId="0" applyFont="1" applyBorder="1" applyAlignment="1">
      <alignment horizontal="center" vertical="top"/>
    </xf>
    <xf numFmtId="0" fontId="3" fillId="3" borderId="16" xfId="0" applyFont="1" applyFill="1" applyBorder="1"/>
    <xf numFmtId="0" fontId="6" fillId="0" borderId="16" xfId="0" applyFont="1" applyBorder="1" applyAlignment="1">
      <alignment vertical="top" wrapText="1"/>
    </xf>
    <xf numFmtId="0" fontId="3" fillId="3" borderId="37" xfId="0" applyFont="1" applyFill="1" applyBorder="1" applyAlignment="1">
      <alignment horizontal="left" vertical="top" wrapText="1"/>
    </xf>
    <xf numFmtId="0" fontId="2" fillId="0" borderId="32" xfId="0" applyFont="1" applyFill="1" applyBorder="1" applyAlignment="1">
      <alignment vertical="top" wrapText="1"/>
    </xf>
    <xf numFmtId="0" fontId="3" fillId="3" borderId="16" xfId="0" applyFont="1" applyFill="1" applyBorder="1" applyAlignment="1">
      <alignment horizontal="left" vertical="top" wrapText="1"/>
    </xf>
    <xf numFmtId="0" fontId="1" fillId="2" borderId="16" xfId="0" applyFont="1" applyFill="1" applyBorder="1" applyAlignment="1">
      <alignment wrapText="1"/>
    </xf>
    <xf numFmtId="0" fontId="2" fillId="0" borderId="16" xfId="0" applyFont="1" applyBorder="1" applyAlignment="1">
      <alignment horizontal="center" vertical="top"/>
    </xf>
    <xf numFmtId="0" fontId="1" fillId="2" borderId="1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top" wrapText="1"/>
    </xf>
    <xf numFmtId="0" fontId="1" fillId="2" borderId="11" xfId="0" applyFont="1" applyFill="1" applyBorder="1" applyAlignment="1">
      <alignment horizontal="left" vertical="top" wrapText="1"/>
    </xf>
    <xf numFmtId="0" fontId="1" fillId="2" borderId="35" xfId="0" applyFont="1" applyFill="1" applyBorder="1" applyAlignment="1">
      <alignment horizontal="center" vertical="top" wrapText="1"/>
    </xf>
    <xf numFmtId="0" fontId="2" fillId="0" borderId="32" xfId="0" applyFont="1" applyFill="1" applyBorder="1" applyAlignment="1">
      <alignment horizontal="left" wrapText="1"/>
    </xf>
    <xf numFmtId="0" fontId="2" fillId="0" borderId="40" xfId="0" applyFont="1" applyFill="1" applyBorder="1" applyAlignment="1">
      <alignment horizontal="left" wrapText="1"/>
    </xf>
    <xf numFmtId="0" fontId="2" fillId="0" borderId="32" xfId="0" applyFont="1" applyFill="1" applyBorder="1" applyAlignment="1">
      <alignment horizontal="center" wrapText="1"/>
    </xf>
    <xf numFmtId="0" fontId="2" fillId="0" borderId="40" xfId="0" applyFont="1" applyFill="1" applyBorder="1" applyAlignment="1">
      <alignment horizontal="center" wrapText="1"/>
    </xf>
    <xf numFmtId="0" fontId="2" fillId="0" borderId="36" xfId="0" applyFont="1" applyFill="1" applyBorder="1" applyAlignment="1">
      <alignment horizontal="center" wrapText="1"/>
    </xf>
    <xf numFmtId="0" fontId="2" fillId="0" borderId="11" xfId="0" applyFont="1" applyBorder="1"/>
    <xf numFmtId="0" fontId="2" fillId="0" borderId="35" xfId="0" applyFont="1" applyBorder="1" applyAlignment="1">
      <alignment horizontal="center"/>
    </xf>
    <xf numFmtId="0" fontId="1" fillId="4" borderId="16" xfId="0" applyFont="1" applyFill="1" applyBorder="1" applyAlignment="1">
      <alignment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4" borderId="16" xfId="0" applyFont="1" applyFill="1" applyBorder="1" applyAlignment="1">
      <alignment horizontal="center"/>
    </xf>
    <xf numFmtId="0" fontId="2" fillId="0" borderId="16" xfId="0" applyFont="1" applyBorder="1" applyAlignment="1">
      <alignment vertical="top" wrapText="1"/>
    </xf>
    <xf numFmtId="0" fontId="7" fillId="5" borderId="0" xfId="0" applyFont="1" applyFill="1" applyAlignment="1">
      <alignment horizontal="center"/>
    </xf>
    <xf numFmtId="2" fontId="7" fillId="5" borderId="0" xfId="0" applyNumberFormat="1" applyFont="1" applyFill="1" applyAlignment="1">
      <alignment horizontal="center"/>
    </xf>
    <xf numFmtId="0" fontId="7" fillId="0" borderId="0" xfId="0" applyFont="1"/>
    <xf numFmtId="0" fontId="7" fillId="0" borderId="0" xfId="0" applyFont="1" applyFill="1" applyAlignment="1">
      <alignment horizontal="center"/>
    </xf>
    <xf numFmtId="2" fontId="8" fillId="0" borderId="16" xfId="0" applyNumberFormat="1" applyFont="1" applyBorder="1" applyAlignment="1">
      <alignment horizontal="center"/>
    </xf>
    <xf numFmtId="0" fontId="7" fillId="0" borderId="0" xfId="0" applyFont="1" applyFill="1"/>
    <xf numFmtId="2" fontId="7" fillId="0" borderId="4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2" fontId="7" fillId="0" borderId="5" xfId="0" applyNumberFormat="1" applyFont="1" applyBorder="1" applyAlignment="1">
      <alignment horizontal="center"/>
    </xf>
    <xf numFmtId="2" fontId="7" fillId="0" borderId="6" xfId="0" applyNumberFormat="1" applyFont="1" applyBorder="1" applyAlignment="1">
      <alignment horizontal="center"/>
    </xf>
    <xf numFmtId="2" fontId="7" fillId="0" borderId="7" xfId="0" applyNumberFormat="1" applyFont="1" applyBorder="1" applyAlignment="1">
      <alignment horizontal="center"/>
    </xf>
    <xf numFmtId="2" fontId="7" fillId="0" borderId="28" xfId="0" applyNumberFormat="1" applyFont="1" applyBorder="1" applyAlignment="1">
      <alignment horizontal="center"/>
    </xf>
    <xf numFmtId="2" fontId="7" fillId="0" borderId="29" xfId="0" applyNumberFormat="1" applyFont="1" applyBorder="1" applyAlignment="1">
      <alignment horizontal="center"/>
    </xf>
    <xf numFmtId="2" fontId="7" fillId="0" borderId="33" xfId="0" applyNumberFormat="1" applyFont="1" applyBorder="1" applyAlignment="1">
      <alignment horizontal="center"/>
    </xf>
    <xf numFmtId="2" fontId="7" fillId="0" borderId="30" xfId="0" applyNumberFormat="1" applyFont="1" applyBorder="1" applyAlignment="1">
      <alignment horizontal="center"/>
    </xf>
    <xf numFmtId="2" fontId="7" fillId="0" borderId="16" xfId="0" applyNumberFormat="1" applyFont="1" applyBorder="1" applyAlignment="1">
      <alignment horizontal="center"/>
    </xf>
    <xf numFmtId="2" fontId="7" fillId="0" borderId="0" xfId="0" applyNumberFormat="1" applyFont="1"/>
    <xf numFmtId="2" fontId="9" fillId="9" borderId="16" xfId="0" applyNumberFormat="1" applyFont="1" applyFill="1" applyBorder="1" applyAlignment="1">
      <alignment horizontal="center"/>
    </xf>
    <xf numFmtId="2" fontId="9" fillId="9" borderId="10" xfId="0" applyNumberFormat="1" applyFont="1" applyFill="1" applyBorder="1" applyAlignment="1">
      <alignment horizontal="center"/>
    </xf>
    <xf numFmtId="2" fontId="8" fillId="0" borderId="32" xfId="0" applyNumberFormat="1" applyFont="1" applyBorder="1" applyAlignment="1">
      <alignment horizontal="center"/>
    </xf>
    <xf numFmtId="2" fontId="7" fillId="0" borderId="36" xfId="0" applyNumberFormat="1" applyFont="1" applyBorder="1" applyAlignment="1">
      <alignment horizontal="center"/>
    </xf>
    <xf numFmtId="2" fontId="7" fillId="0" borderId="0" xfId="0" applyNumberFormat="1" applyFont="1" applyBorder="1" applyAlignment="1">
      <alignment horizontal="center"/>
    </xf>
    <xf numFmtId="2" fontId="9" fillId="9" borderId="0" xfId="0" applyNumberFormat="1" applyFont="1" applyFill="1" applyAlignment="1">
      <alignment horizontal="center"/>
    </xf>
    <xf numFmtId="2" fontId="7" fillId="0" borderId="31" xfId="0" applyNumberFormat="1" applyFont="1" applyBorder="1" applyAlignment="1">
      <alignment horizontal="center"/>
    </xf>
    <xf numFmtId="2" fontId="7" fillId="0" borderId="16" xfId="0" applyNumberFormat="1" applyFont="1" applyBorder="1" applyAlignment="1">
      <alignment horizontal="center" vertical="center"/>
    </xf>
    <xf numFmtId="2" fontId="7" fillId="0" borderId="28" xfId="0" applyNumberFormat="1" applyFont="1" applyBorder="1" applyAlignment="1">
      <alignment horizontal="center" vertical="center"/>
    </xf>
    <xf numFmtId="2" fontId="7" fillId="0" borderId="30" xfId="0" applyNumberFormat="1" applyFont="1" applyBorder="1" applyAlignment="1">
      <alignment horizontal="center" vertical="center"/>
    </xf>
    <xf numFmtId="0" fontId="9" fillId="9" borderId="3" xfId="0" applyFont="1" applyFill="1" applyBorder="1"/>
    <xf numFmtId="0" fontId="9" fillId="9" borderId="3" xfId="0" applyFont="1" applyFill="1" applyBorder="1" applyAlignment="1">
      <alignment horizontal="center"/>
    </xf>
    <xf numFmtId="2" fontId="7" fillId="0" borderId="0" xfId="0" applyNumberFormat="1" applyFont="1" applyAlignment="1">
      <alignment horizontal="center"/>
    </xf>
    <xf numFmtId="0" fontId="7" fillId="0" borderId="3" xfId="0" applyFont="1" applyBorder="1" applyAlignment="1">
      <alignment horizontal="left"/>
    </xf>
    <xf numFmtId="0" fontId="7" fillId="0" borderId="3" xfId="0" applyFont="1" applyBorder="1" applyAlignment="1">
      <alignment horizontal="center"/>
    </xf>
    <xf numFmtId="0" fontId="7" fillId="0" borderId="3" xfId="0" applyFont="1" applyBorder="1"/>
    <xf numFmtId="0" fontId="10" fillId="9" borderId="3" xfId="0" applyFont="1" applyFill="1" applyBorder="1" applyAlignment="1">
      <alignment horizontal="center"/>
    </xf>
    <xf numFmtId="2" fontId="7" fillId="0" borderId="21" xfId="0" applyNumberFormat="1" applyFont="1" applyBorder="1" applyAlignment="1">
      <alignment horizontal="center"/>
    </xf>
    <xf numFmtId="2" fontId="7" fillId="0" borderId="43" xfId="0" applyNumberFormat="1" applyFont="1" applyBorder="1" applyAlignment="1">
      <alignment horizontal="center"/>
    </xf>
    <xf numFmtId="2" fontId="7" fillId="0" borderId="22" xfId="0" applyNumberFormat="1" applyFont="1" applyBorder="1" applyAlignment="1">
      <alignment horizontal="center"/>
    </xf>
    <xf numFmtId="2" fontId="7" fillId="0" borderId="44" xfId="0" applyNumberFormat="1" applyFont="1" applyBorder="1" applyAlignment="1">
      <alignment horizontal="center"/>
    </xf>
    <xf numFmtId="2" fontId="7" fillId="0" borderId="23" xfId="0" applyNumberFormat="1" applyFont="1" applyBorder="1" applyAlignment="1">
      <alignment horizontal="center"/>
    </xf>
    <xf numFmtId="2" fontId="7" fillId="0" borderId="24" xfId="0" applyNumberFormat="1" applyFont="1" applyBorder="1" applyAlignment="1">
      <alignment horizontal="center"/>
    </xf>
    <xf numFmtId="2" fontId="7" fillId="0" borderId="27" xfId="0" applyNumberFormat="1" applyFont="1" applyBorder="1" applyAlignment="1">
      <alignment horizontal="center"/>
    </xf>
    <xf numFmtId="2" fontId="7" fillId="0" borderId="25" xfId="0" applyNumberFormat="1" applyFont="1" applyBorder="1" applyAlignment="1">
      <alignment horizontal="center"/>
    </xf>
    <xf numFmtId="2" fontId="7" fillId="0" borderId="19" xfId="0" applyNumberFormat="1" applyFont="1" applyBorder="1" applyAlignment="1">
      <alignment horizontal="center"/>
    </xf>
    <xf numFmtId="2" fontId="8" fillId="0" borderId="19" xfId="0" applyNumberFormat="1" applyFont="1" applyBorder="1" applyAlignment="1">
      <alignment horizontal="center"/>
    </xf>
    <xf numFmtId="0" fontId="8" fillId="0" borderId="16" xfId="0" applyFont="1" applyFill="1" applyBorder="1"/>
    <xf numFmtId="0" fontId="7" fillId="0" borderId="28" xfId="0" applyFont="1" applyBorder="1"/>
    <xf numFmtId="0" fontId="7" fillId="0" borderId="29" xfId="0" applyFont="1" applyBorder="1"/>
    <xf numFmtId="0" fontId="7" fillId="0" borderId="30" xfId="0" applyFont="1" applyBorder="1"/>
    <xf numFmtId="0" fontId="7" fillId="0" borderId="16" xfId="0" applyFont="1" applyBorder="1"/>
    <xf numFmtId="0" fontId="7" fillId="0" borderId="32" xfId="0" applyFont="1" applyBorder="1"/>
    <xf numFmtId="0" fontId="7" fillId="0" borderId="16" xfId="0" applyFont="1" applyBorder="1" applyAlignment="1">
      <alignment horizontal="right"/>
    </xf>
    <xf numFmtId="2" fontId="7" fillId="0" borderId="2" xfId="0" applyNumberFormat="1" applyFont="1" applyBorder="1" applyAlignment="1">
      <alignment horizontal="center"/>
    </xf>
    <xf numFmtId="0" fontId="8" fillId="0" borderId="32" xfId="0" applyFont="1" applyFill="1" applyBorder="1"/>
    <xf numFmtId="0" fontId="7" fillId="0" borderId="31" xfId="0" applyFont="1" applyBorder="1"/>
    <xf numFmtId="2" fontId="7" fillId="0" borderId="45" xfId="0" applyNumberFormat="1" applyFont="1" applyBorder="1" applyAlignment="1">
      <alignment horizontal="center"/>
    </xf>
    <xf numFmtId="2" fontId="7" fillId="0" borderId="46" xfId="0" applyNumberFormat="1" applyFont="1" applyBorder="1" applyAlignment="1">
      <alignment horizontal="center"/>
    </xf>
    <xf numFmtId="2" fontId="7" fillId="0" borderId="47" xfId="0" applyNumberFormat="1" applyFont="1" applyBorder="1" applyAlignment="1">
      <alignment horizontal="center"/>
    </xf>
    <xf numFmtId="2" fontId="7" fillId="0" borderId="9" xfId="0" applyNumberFormat="1" applyFont="1" applyBorder="1" applyAlignment="1">
      <alignment horizontal="center"/>
    </xf>
    <xf numFmtId="0" fontId="7" fillId="0" borderId="28" xfId="0" applyFont="1" applyBorder="1" applyAlignment="1">
      <alignment horizontal="right"/>
    </xf>
    <xf numFmtId="0" fontId="7" fillId="0" borderId="29" xfId="0" applyFont="1" applyBorder="1" applyAlignment="1">
      <alignment horizontal="right"/>
    </xf>
    <xf numFmtId="0" fontId="7" fillId="0" borderId="30" xfId="0" applyFont="1" applyBorder="1" applyAlignment="1">
      <alignment horizontal="right"/>
    </xf>
    <xf numFmtId="2" fontId="7" fillId="0" borderId="26" xfId="0" applyNumberFormat="1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7" fillId="0" borderId="9" xfId="0" applyNumberFormat="1" applyFont="1" applyBorder="1" applyAlignment="1">
      <alignment horizontal="center" vertical="center"/>
    </xf>
    <xf numFmtId="2" fontId="7" fillId="0" borderId="45" xfId="0" applyNumberFormat="1" applyFont="1" applyBorder="1" applyAlignment="1">
      <alignment horizontal="center" vertical="center"/>
    </xf>
    <xf numFmtId="2" fontId="7" fillId="0" borderId="47" xfId="0" applyNumberFormat="1" applyFont="1" applyBorder="1" applyAlignment="1">
      <alignment horizontal="center" vertical="center"/>
    </xf>
    <xf numFmtId="2" fontId="9" fillId="9" borderId="0" xfId="0" applyNumberFormat="1" applyFont="1" applyFill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1" fillId="2" borderId="19" xfId="0" applyFont="1" applyFill="1" applyBorder="1" applyAlignment="1">
      <alignment vertical="top"/>
    </xf>
    <xf numFmtId="0" fontId="3" fillId="3" borderId="19" xfId="0" applyFont="1" applyFill="1" applyBorder="1" applyAlignment="1">
      <alignment vertical="top"/>
    </xf>
    <xf numFmtId="0" fontId="2" fillId="0" borderId="36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2" fontId="7" fillId="0" borderId="28" xfId="0" applyNumberFormat="1" applyFont="1" applyBorder="1" applyAlignment="1">
      <alignment horizontal="center" vertical="top"/>
    </xf>
    <xf numFmtId="2" fontId="7" fillId="0" borderId="23" xfId="0" applyNumberFormat="1" applyFont="1" applyBorder="1" applyAlignment="1">
      <alignment horizontal="center" vertical="top"/>
    </xf>
    <xf numFmtId="0" fontId="7" fillId="0" borderId="28" xfId="0" applyFont="1" applyBorder="1" applyAlignment="1">
      <alignment vertical="top"/>
    </xf>
    <xf numFmtId="2" fontId="7" fillId="0" borderId="29" xfId="0" applyNumberFormat="1" applyFont="1" applyBorder="1" applyAlignment="1">
      <alignment horizontal="center" vertical="top"/>
    </xf>
    <xf numFmtId="2" fontId="7" fillId="0" borderId="24" xfId="0" applyNumberFormat="1" applyFont="1" applyBorder="1" applyAlignment="1">
      <alignment horizontal="center" vertical="top"/>
    </xf>
    <xf numFmtId="0" fontId="7" fillId="0" borderId="29" xfId="0" applyFont="1" applyBorder="1" applyAlignment="1">
      <alignment vertical="top"/>
    </xf>
    <xf numFmtId="2" fontId="7" fillId="0" borderId="33" xfId="0" applyNumberFormat="1" applyFont="1" applyBorder="1" applyAlignment="1">
      <alignment horizontal="center" vertical="top"/>
    </xf>
    <xf numFmtId="2" fontId="7" fillId="0" borderId="27" xfId="0" applyNumberFormat="1" applyFont="1" applyBorder="1" applyAlignment="1">
      <alignment horizontal="center" vertical="top"/>
    </xf>
    <xf numFmtId="0" fontId="7" fillId="0" borderId="30" xfId="0" applyFont="1" applyBorder="1" applyAlignment="1">
      <alignment vertical="top"/>
    </xf>
    <xf numFmtId="2" fontId="7" fillId="0" borderId="23" xfId="0" applyNumberFormat="1" applyFont="1" applyBorder="1" applyAlignment="1">
      <alignment horizontal="center" vertical="center"/>
    </xf>
    <xf numFmtId="0" fontId="7" fillId="0" borderId="28" xfId="0" applyFont="1" applyBorder="1" applyAlignment="1">
      <alignment vertical="center"/>
    </xf>
    <xf numFmtId="2" fontId="7" fillId="0" borderId="29" xfId="0" applyNumberFormat="1" applyFont="1" applyBorder="1" applyAlignment="1">
      <alignment horizontal="center" vertical="center"/>
    </xf>
    <xf numFmtId="2" fontId="7" fillId="0" borderId="24" xfId="0" applyNumberFormat="1" applyFont="1" applyBorder="1" applyAlignment="1">
      <alignment horizontal="center" vertical="center"/>
    </xf>
    <xf numFmtId="0" fontId="7" fillId="0" borderId="29" xfId="0" applyFont="1" applyBorder="1" applyAlignment="1">
      <alignment vertical="center"/>
    </xf>
    <xf numFmtId="0" fontId="1" fillId="2" borderId="16" xfId="0" applyFont="1" applyFill="1" applyBorder="1" applyAlignment="1"/>
    <xf numFmtId="0" fontId="6" fillId="0" borderId="39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0" fontId="6" fillId="0" borderId="34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left" vertical="center" wrapText="1"/>
    </xf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left" vertical="top" wrapText="1"/>
    </xf>
    <xf numFmtId="0" fontId="3" fillId="3" borderId="41" xfId="0" applyFont="1" applyFill="1" applyBorder="1" applyAlignment="1">
      <alignment horizontal="left" vertical="top" wrapText="1"/>
    </xf>
    <xf numFmtId="0" fontId="1" fillId="4" borderId="37" xfId="0" applyFont="1" applyFill="1" applyBorder="1" applyAlignment="1">
      <alignment horizontal="left" wrapText="1"/>
    </xf>
    <xf numFmtId="0" fontId="1" fillId="4" borderId="42" xfId="0" applyFont="1" applyFill="1" applyBorder="1" applyAlignment="1">
      <alignment horizontal="left" wrapText="1"/>
    </xf>
    <xf numFmtId="0" fontId="1" fillId="4" borderId="19" xfId="0" applyFont="1" applyFill="1" applyBorder="1" applyAlignment="1">
      <alignment horizontal="left" wrapText="1"/>
    </xf>
    <xf numFmtId="0" fontId="1" fillId="4" borderId="10" xfId="0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0" fontId="1" fillId="4" borderId="41" xfId="0" applyFont="1" applyFill="1" applyBorder="1" applyAlignment="1">
      <alignment horizontal="left" wrapText="1"/>
    </xf>
    <xf numFmtId="0" fontId="1" fillId="2" borderId="19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20" fontId="1" fillId="2" borderId="19" xfId="0" applyNumberFormat="1" applyFont="1" applyFill="1" applyBorder="1" applyAlignment="1">
      <alignment horizontal="center"/>
    </xf>
    <xf numFmtId="20" fontId="1" fillId="2" borderId="9" xfId="0" applyNumberFormat="1" applyFont="1" applyFill="1" applyBorder="1" applyAlignment="1">
      <alignment horizontal="center"/>
    </xf>
    <xf numFmtId="20" fontId="1" fillId="2" borderId="10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 vertical="top" wrapText="1"/>
    </xf>
    <xf numFmtId="0" fontId="1" fillId="4" borderId="2" xfId="0" applyFont="1" applyFill="1" applyBorder="1" applyAlignment="1">
      <alignment horizontal="left" vertical="top" wrapText="1"/>
    </xf>
    <xf numFmtId="0" fontId="1" fillId="2" borderId="32" xfId="0" applyFont="1" applyFill="1" applyBorder="1" applyAlignment="1">
      <alignment horizontal="left" vertical="top" wrapText="1"/>
    </xf>
    <xf numFmtId="0" fontId="1" fillId="2" borderId="36" xfId="0" applyFont="1" applyFill="1" applyBorder="1" applyAlignment="1">
      <alignment horizontal="left" vertical="top" wrapText="1"/>
    </xf>
    <xf numFmtId="0" fontId="2" fillId="0" borderId="19" xfId="0" applyFont="1" applyBorder="1" applyAlignment="1">
      <alignment horizontal="right" vertical="top" wrapText="1"/>
    </xf>
    <xf numFmtId="0" fontId="2" fillId="0" borderId="14" xfId="0" applyFont="1" applyBorder="1" applyAlignment="1">
      <alignment horizontal="right" vertical="top" wrapText="1"/>
    </xf>
    <xf numFmtId="0" fontId="2" fillId="0" borderId="12" xfId="0" applyFont="1" applyBorder="1" applyAlignment="1">
      <alignment horizontal="right" vertical="top" wrapText="1"/>
    </xf>
    <xf numFmtId="0" fontId="1" fillId="4" borderId="32" xfId="0" applyFont="1" applyFill="1" applyBorder="1" applyAlignment="1">
      <alignment horizontal="left" vertical="center" wrapText="1"/>
    </xf>
    <xf numFmtId="0" fontId="1" fillId="4" borderId="40" xfId="0" applyFont="1" applyFill="1" applyBorder="1" applyAlignment="1">
      <alignment horizontal="left" vertical="center" wrapText="1"/>
    </xf>
    <xf numFmtId="0" fontId="1" fillId="4" borderId="36" xfId="0" applyFont="1" applyFill="1" applyBorder="1" applyAlignment="1">
      <alignment horizontal="left" vertical="center" wrapText="1"/>
    </xf>
    <xf numFmtId="0" fontId="1" fillId="4" borderId="32" xfId="0" applyFont="1" applyFill="1" applyBorder="1" applyAlignment="1">
      <alignment horizontal="left" vertical="top" wrapText="1"/>
    </xf>
    <xf numFmtId="0" fontId="1" fillId="4" borderId="36" xfId="0" applyFont="1" applyFill="1" applyBorder="1" applyAlignment="1">
      <alignment horizontal="left" vertical="top" wrapText="1"/>
    </xf>
    <xf numFmtId="0" fontId="1" fillId="2" borderId="19" xfId="0" applyFont="1" applyFill="1" applyBorder="1" applyAlignment="1">
      <alignment horizontal="left" wrapText="1"/>
    </xf>
    <xf numFmtId="0" fontId="1" fillId="2" borderId="10" xfId="0" applyFont="1" applyFill="1" applyBorder="1" applyAlignment="1">
      <alignment horizontal="left" wrapText="1"/>
    </xf>
    <xf numFmtId="0" fontId="2" fillId="0" borderId="4" xfId="0" applyFont="1" applyBorder="1" applyAlignment="1">
      <alignment horizontal="right" vertical="top" wrapText="1"/>
    </xf>
    <xf numFmtId="0" fontId="2" fillId="0" borderId="21" xfId="0" applyFont="1" applyBorder="1" applyAlignment="1">
      <alignment horizontal="right" vertical="top" wrapText="1"/>
    </xf>
    <xf numFmtId="0" fontId="2" fillId="0" borderId="6" xfId="0" applyFont="1" applyBorder="1" applyAlignment="1">
      <alignment horizontal="right" vertical="top" wrapText="1"/>
    </xf>
    <xf numFmtId="0" fontId="2" fillId="0" borderId="22" xfId="0" applyFont="1" applyBorder="1" applyAlignment="1">
      <alignment horizontal="right" vertical="top" wrapText="1"/>
    </xf>
    <xf numFmtId="0" fontId="2" fillId="0" borderId="9" xfId="0" applyFont="1" applyBorder="1" applyAlignment="1">
      <alignment horizontal="right" vertical="top" wrapText="1"/>
    </xf>
    <xf numFmtId="0" fontId="2" fillId="0" borderId="10" xfId="0" applyFont="1" applyBorder="1" applyAlignment="1">
      <alignment horizontal="right" vertical="top" wrapText="1"/>
    </xf>
    <xf numFmtId="0" fontId="1" fillId="2" borderId="9" xfId="0" applyFont="1" applyFill="1" applyBorder="1" applyAlignment="1">
      <alignment horizontal="left" wrapText="1"/>
    </xf>
    <xf numFmtId="0" fontId="1" fillId="2" borderId="1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00FF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bg1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en-US" sz="1600" b="0">
                <a:solidFill>
                  <a:schemeClr val="bg1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Mean score per category</a:t>
            </a:r>
          </a:p>
        </c:rich>
      </c:tx>
      <c:layout>
        <c:manualLayout>
          <c:xMode val="edge"/>
          <c:yMode val="edge"/>
          <c:x val="3.3112582781456928E-2"/>
          <c:y val="2.4121557454890787E-2"/>
        </c:manualLayout>
      </c:layout>
      <c:overlay val="0"/>
      <c:spPr>
        <a:solidFill>
          <a:schemeClr val="accent2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bg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fr-FR"/>
        </a:p>
      </c:txPr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'Score per category'!$C$156</c:f>
              <c:strCache>
                <c:ptCount val="1"/>
                <c:pt idx="0">
                  <c:v>Mean score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strRef>
              <c:f>'Score per category'!$B$157:$B$162</c:f>
              <c:strCache>
                <c:ptCount val="6"/>
                <c:pt idx="0">
                  <c:v>Personsͣ</c:v>
                </c:pt>
                <c:pt idx="1">
                  <c:v>Behaviorͣ</c:v>
                </c:pt>
                <c:pt idx="2">
                  <c:v>Samplesͩ</c:v>
                </c:pt>
                <c:pt idx="3">
                  <c:v>Premisesͤ</c:v>
                </c:pt>
                <c:pt idx="4">
                  <c:v>Waste managementͪ</c:v>
                </c:pt>
                <c:pt idx="5">
                  <c:v>Equipmentͥ</c:v>
                </c:pt>
              </c:strCache>
            </c:strRef>
          </c:cat>
          <c:val>
            <c:numRef>
              <c:f>'Score per category'!$C$157:$C$162</c:f>
              <c:numCache>
                <c:formatCode>General</c:formatCode>
                <c:ptCount val="6"/>
                <c:pt idx="0">
                  <c:v>7.1428571428571425E-2</c:v>
                </c:pt>
                <c:pt idx="1">
                  <c:v>1.6129032258064516E-2</c:v>
                </c:pt>
                <c:pt idx="2">
                  <c:v>0</c:v>
                </c:pt>
                <c:pt idx="3">
                  <c:v>0.28000000000000003</c:v>
                </c:pt>
                <c:pt idx="4">
                  <c:v>0.33333333333333331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C4-49DC-BFC1-2B1D06CE42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93395728"/>
        <c:axId val="1593396144"/>
      </c:radarChart>
      <c:catAx>
        <c:axId val="159339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fr-FR"/>
          </a:p>
        </c:txPr>
        <c:crossAx val="1593396144"/>
        <c:crosses val="autoZero"/>
        <c:auto val="1"/>
        <c:lblAlgn val="ctr"/>
        <c:lblOffset val="100"/>
        <c:noMultiLvlLbl val="0"/>
      </c:catAx>
      <c:valAx>
        <c:axId val="1593396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fr-FR"/>
          </a:p>
        </c:txPr>
        <c:crossAx val="15933957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bg1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en-US" sz="1600" b="0">
                <a:solidFill>
                  <a:schemeClr val="bg1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Median score per</a:t>
            </a:r>
            <a:r>
              <a:rPr lang="en-US" sz="1600" b="0" baseline="0">
                <a:solidFill>
                  <a:schemeClr val="bg1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category</a:t>
            </a:r>
            <a:endParaRPr lang="en-US" sz="1600" b="0">
              <a:solidFill>
                <a:schemeClr val="bg1"/>
              </a:solidFill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>
        <c:manualLayout>
          <c:xMode val="edge"/>
          <c:yMode val="edge"/>
          <c:x val="3.2564208394668115E-2"/>
          <c:y val="3.2365346143554324E-2"/>
        </c:manualLayout>
      </c:layout>
      <c:overlay val="0"/>
      <c:spPr>
        <a:solidFill>
          <a:schemeClr val="accent2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bg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fr-FR"/>
        </a:p>
      </c:txPr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'Score per category'!$C$148</c:f>
              <c:strCache>
                <c:ptCount val="1"/>
                <c:pt idx="0">
                  <c:v>Median score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strRef>
              <c:f>'Score per category'!$B$149:$B$154</c:f>
              <c:strCache>
                <c:ptCount val="6"/>
                <c:pt idx="0">
                  <c:v>Personsͣ</c:v>
                </c:pt>
                <c:pt idx="1">
                  <c:v>Behaviorͣ</c:v>
                </c:pt>
                <c:pt idx="2">
                  <c:v>Samplesͩ</c:v>
                </c:pt>
                <c:pt idx="3">
                  <c:v>Premisesͤ</c:v>
                </c:pt>
                <c:pt idx="4">
                  <c:v>Waste managementͪ</c:v>
                </c:pt>
                <c:pt idx="5">
                  <c:v>Equipmentͥ</c:v>
                </c:pt>
              </c:strCache>
            </c:strRef>
          </c:cat>
          <c:val>
            <c:numRef>
              <c:f>'Score per category'!$C$149:$C$154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87-467E-9A31-EE653E6545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432895"/>
        <c:axId val="576433311"/>
      </c:radarChart>
      <c:catAx>
        <c:axId val="5764328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fr-FR"/>
          </a:p>
        </c:txPr>
        <c:crossAx val="576433311"/>
        <c:crosses val="autoZero"/>
        <c:auto val="1"/>
        <c:lblAlgn val="ctr"/>
        <c:lblOffset val="100"/>
        <c:noMultiLvlLbl val="0"/>
      </c:catAx>
      <c:valAx>
        <c:axId val="5764333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fr-FR"/>
          </a:p>
        </c:txPr>
        <c:crossAx val="5764328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944870</xdr:colOff>
      <xdr:row>165</xdr:row>
      <xdr:rowOff>2553</xdr:rowOff>
    </xdr:from>
    <xdr:to>
      <xdr:col>7</xdr:col>
      <xdr:colOff>110935</xdr:colOff>
      <xdr:row>187</xdr:row>
      <xdr:rowOff>23553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675820</xdr:colOff>
      <xdr:row>164</xdr:row>
      <xdr:rowOff>166008</xdr:rowOff>
    </xdr:from>
    <xdr:to>
      <xdr:col>3</xdr:col>
      <xdr:colOff>688173</xdr:colOff>
      <xdr:row>186</xdr:row>
      <xdr:rowOff>187008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R61"/>
  <sheetViews>
    <sheetView topLeftCell="A25" zoomScaleNormal="100" workbookViewId="0">
      <selection activeCell="H27" sqref="H27"/>
    </sheetView>
  </sheetViews>
  <sheetFormatPr baseColWidth="10" defaultColWidth="11.42578125" defaultRowHeight="15.75" x14ac:dyDescent="0.25"/>
  <cols>
    <col min="1" max="1" width="50" style="2" customWidth="1"/>
    <col min="2" max="2" width="42.42578125" style="2" customWidth="1"/>
    <col min="3" max="3" width="6.140625" style="2" customWidth="1"/>
    <col min="4" max="13" width="6.140625" style="6" customWidth="1"/>
    <col min="14" max="16" width="6.140625" style="2" customWidth="1"/>
    <col min="17" max="18" width="5.140625" style="2" customWidth="1"/>
    <col min="19" max="16384" width="11.42578125" style="2"/>
  </cols>
  <sheetData>
    <row r="1" spans="1:18" s="4" customFormat="1" x14ac:dyDescent="0.25">
      <c r="A1" s="15" t="s">
        <v>3</v>
      </c>
      <c r="B1" s="16"/>
      <c r="C1" s="17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2"/>
      <c r="Q1" s="2"/>
    </row>
    <row r="2" spans="1:18" s="3" customFormat="1" ht="16.5" thickBot="1" x14ac:dyDescent="0.3">
      <c r="A2" s="49"/>
      <c r="B2" s="50"/>
      <c r="C2" s="51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8"/>
      <c r="Q2" s="8"/>
    </row>
    <row r="3" spans="1:18" s="12" customFormat="1" ht="16.5" thickBot="1" x14ac:dyDescent="0.3">
      <c r="A3" s="56" t="s">
        <v>165</v>
      </c>
      <c r="B3" s="257" t="s">
        <v>71</v>
      </c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8"/>
      <c r="P3" s="2"/>
      <c r="Q3" s="2"/>
      <c r="R3" s="2"/>
    </row>
    <row r="4" spans="1:18" s="8" customFormat="1" ht="16.5" thickBot="1" x14ac:dyDescent="0.3">
      <c r="A4" s="127" t="s">
        <v>2</v>
      </c>
      <c r="B4" s="123">
        <v>1</v>
      </c>
      <c r="C4" s="123">
        <v>2</v>
      </c>
      <c r="D4" s="123">
        <v>3</v>
      </c>
      <c r="E4" s="123">
        <v>4</v>
      </c>
      <c r="F4" s="123">
        <v>5</v>
      </c>
      <c r="G4" s="118">
        <v>6</v>
      </c>
      <c r="H4" s="124">
        <v>7</v>
      </c>
      <c r="I4" s="124">
        <v>8</v>
      </c>
      <c r="J4" s="124">
        <v>9</v>
      </c>
      <c r="K4" s="124">
        <v>10</v>
      </c>
      <c r="L4" s="124">
        <v>11</v>
      </c>
      <c r="M4" s="124">
        <v>12</v>
      </c>
      <c r="N4" s="124">
        <v>13</v>
      </c>
      <c r="O4" s="124">
        <v>14</v>
      </c>
      <c r="P4" s="2"/>
      <c r="Q4" s="2"/>
      <c r="R4" s="2"/>
    </row>
    <row r="5" spans="1:18" x14ac:dyDescent="0.25">
      <c r="A5" s="108" t="s">
        <v>111</v>
      </c>
      <c r="B5" s="125">
        <v>0</v>
      </c>
      <c r="C5" s="114">
        <v>0</v>
      </c>
      <c r="D5" s="114">
        <v>0</v>
      </c>
      <c r="E5" s="117">
        <v>0</v>
      </c>
      <c r="F5" s="114">
        <v>0</v>
      </c>
      <c r="G5" s="121">
        <v>0</v>
      </c>
      <c r="H5" s="114">
        <v>0</v>
      </c>
      <c r="I5" s="114">
        <v>0</v>
      </c>
      <c r="J5" s="114">
        <v>0</v>
      </c>
      <c r="K5" s="114">
        <v>0</v>
      </c>
      <c r="L5" s="114">
        <v>0</v>
      </c>
      <c r="M5" s="114">
        <v>0</v>
      </c>
      <c r="N5" s="114">
        <v>0</v>
      </c>
      <c r="O5" s="114">
        <v>0</v>
      </c>
    </row>
    <row r="6" spans="1:18" x14ac:dyDescent="0.25">
      <c r="A6" s="109" t="s">
        <v>112</v>
      </c>
      <c r="B6" s="125">
        <v>0</v>
      </c>
      <c r="C6" s="114">
        <v>0</v>
      </c>
      <c r="D6" s="114">
        <v>0</v>
      </c>
      <c r="E6" s="114">
        <v>0</v>
      </c>
      <c r="F6" s="114">
        <v>0</v>
      </c>
      <c r="G6" s="121">
        <v>0</v>
      </c>
      <c r="H6" s="114">
        <v>0</v>
      </c>
      <c r="I6" s="114">
        <v>0</v>
      </c>
      <c r="J6" s="114">
        <v>0</v>
      </c>
      <c r="K6" s="114">
        <v>0</v>
      </c>
      <c r="L6" s="114">
        <v>0</v>
      </c>
      <c r="M6" s="114">
        <v>0</v>
      </c>
      <c r="N6" s="114">
        <v>0</v>
      </c>
      <c r="O6" s="114">
        <v>0</v>
      </c>
    </row>
    <row r="7" spans="1:18" x14ac:dyDescent="0.25">
      <c r="A7" s="130" t="s">
        <v>113</v>
      </c>
      <c r="B7" s="125">
        <v>0</v>
      </c>
      <c r="C7" s="114">
        <v>1</v>
      </c>
      <c r="D7" s="114">
        <v>0</v>
      </c>
      <c r="E7" s="114">
        <v>0</v>
      </c>
      <c r="F7" s="114">
        <v>0</v>
      </c>
      <c r="G7" s="121">
        <v>0</v>
      </c>
      <c r="H7" s="114">
        <v>0</v>
      </c>
      <c r="I7" s="114">
        <v>0</v>
      </c>
      <c r="J7" s="114">
        <v>0</v>
      </c>
      <c r="K7" s="114">
        <v>0</v>
      </c>
      <c r="L7" s="114">
        <v>0</v>
      </c>
      <c r="M7" s="114">
        <v>0</v>
      </c>
      <c r="N7" s="114">
        <v>0</v>
      </c>
      <c r="O7" s="114">
        <v>0</v>
      </c>
    </row>
    <row r="8" spans="1:18" ht="15" customHeight="1" x14ac:dyDescent="0.25">
      <c r="A8" s="130" t="s">
        <v>114</v>
      </c>
      <c r="B8" s="125">
        <v>0</v>
      </c>
      <c r="C8" s="114">
        <v>0</v>
      </c>
      <c r="D8" s="114">
        <v>0</v>
      </c>
      <c r="E8" s="114">
        <v>0</v>
      </c>
      <c r="F8" s="114">
        <v>0</v>
      </c>
      <c r="G8" s="121">
        <v>0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</row>
    <row r="9" spans="1:18" x14ac:dyDescent="0.25">
      <c r="A9" s="109" t="s">
        <v>116</v>
      </c>
      <c r="B9" s="125">
        <v>3</v>
      </c>
      <c r="C9" s="114">
        <v>0</v>
      </c>
      <c r="D9" s="114">
        <v>0</v>
      </c>
      <c r="E9" s="114">
        <v>3</v>
      </c>
      <c r="F9" s="114">
        <v>3</v>
      </c>
      <c r="G9" s="121">
        <v>0</v>
      </c>
      <c r="H9" s="114">
        <v>0</v>
      </c>
      <c r="I9" s="114">
        <v>0</v>
      </c>
      <c r="J9" s="114">
        <v>0</v>
      </c>
      <c r="K9" s="114">
        <v>3</v>
      </c>
      <c r="L9" s="114">
        <v>0</v>
      </c>
      <c r="M9" s="114">
        <v>0</v>
      </c>
      <c r="N9" s="114">
        <v>0</v>
      </c>
      <c r="O9" s="114">
        <v>0</v>
      </c>
    </row>
    <row r="10" spans="1:18" ht="16.5" thickBot="1" x14ac:dyDescent="0.3">
      <c r="A10" s="110" t="s">
        <v>117</v>
      </c>
      <c r="B10" s="126">
        <v>0</v>
      </c>
      <c r="C10" s="103">
        <v>0</v>
      </c>
      <c r="D10" s="103" t="s">
        <v>45</v>
      </c>
      <c r="E10" s="103">
        <v>0</v>
      </c>
      <c r="F10" s="103">
        <v>0</v>
      </c>
      <c r="G10" s="122" t="s">
        <v>45</v>
      </c>
      <c r="H10" s="103">
        <v>0</v>
      </c>
      <c r="I10" s="103">
        <v>0</v>
      </c>
      <c r="J10" s="103">
        <v>0</v>
      </c>
      <c r="K10" s="103" t="s">
        <v>45</v>
      </c>
      <c r="L10" s="103">
        <v>0</v>
      </c>
      <c r="M10" s="103">
        <v>0</v>
      </c>
      <c r="N10" s="103">
        <v>0</v>
      </c>
      <c r="O10" s="103" t="s">
        <v>45</v>
      </c>
      <c r="P10" s="18" t="s">
        <v>48</v>
      </c>
    </row>
    <row r="11" spans="1:18" s="8" customFormat="1" ht="16.5" thickBot="1" x14ac:dyDescent="0.3">
      <c r="A11" s="131" t="s">
        <v>4</v>
      </c>
      <c r="B11" s="119">
        <v>1</v>
      </c>
      <c r="C11" s="123">
        <v>2</v>
      </c>
      <c r="D11" s="124">
        <v>3</v>
      </c>
      <c r="E11" s="124">
        <v>4</v>
      </c>
      <c r="F11" s="2"/>
      <c r="G11" s="2"/>
      <c r="H11" s="2"/>
      <c r="I11" s="2"/>
      <c r="J11" s="2"/>
      <c r="K11" s="2"/>
      <c r="L11" s="2"/>
      <c r="M11" s="2"/>
      <c r="N11" s="13"/>
    </row>
    <row r="12" spans="1:18" ht="31.5" x14ac:dyDescent="0.25">
      <c r="A12" s="108" t="s">
        <v>115</v>
      </c>
      <c r="B12" s="125">
        <v>0</v>
      </c>
      <c r="C12" s="114">
        <v>0</v>
      </c>
      <c r="D12" s="114">
        <v>0</v>
      </c>
      <c r="E12" s="114">
        <v>0</v>
      </c>
      <c r="F12" s="2"/>
      <c r="G12" s="2"/>
      <c r="H12" s="2"/>
      <c r="I12" s="2"/>
      <c r="J12" s="2"/>
      <c r="K12" s="2"/>
      <c r="L12" s="2"/>
      <c r="M12" s="2"/>
    </row>
    <row r="13" spans="1:18" x14ac:dyDescent="0.25">
      <c r="A13" s="109" t="s">
        <v>112</v>
      </c>
      <c r="B13" s="125">
        <v>0</v>
      </c>
      <c r="C13" s="114">
        <v>0</v>
      </c>
      <c r="D13" s="114">
        <v>0</v>
      </c>
      <c r="E13" s="114">
        <v>0</v>
      </c>
      <c r="F13" s="2"/>
      <c r="G13" s="2"/>
      <c r="H13" s="2"/>
      <c r="I13" s="2"/>
      <c r="J13" s="2"/>
      <c r="K13" s="2"/>
      <c r="L13" s="2"/>
      <c r="M13" s="2"/>
    </row>
    <row r="14" spans="1:18" ht="15" customHeight="1" x14ac:dyDescent="0.25">
      <c r="A14" s="130" t="s">
        <v>113</v>
      </c>
      <c r="B14" s="125">
        <v>0</v>
      </c>
      <c r="C14" s="114">
        <v>3</v>
      </c>
      <c r="D14" s="114">
        <v>0</v>
      </c>
      <c r="E14" s="114">
        <v>3</v>
      </c>
      <c r="F14" s="2"/>
      <c r="G14" s="2"/>
      <c r="H14" s="2"/>
      <c r="I14" s="2"/>
      <c r="J14" s="2"/>
      <c r="K14" s="2"/>
      <c r="L14" s="2"/>
      <c r="M14" s="2"/>
    </row>
    <row r="15" spans="1:18" ht="15" customHeight="1" x14ac:dyDescent="0.25">
      <c r="A15" s="130" t="s">
        <v>114</v>
      </c>
      <c r="B15" s="125">
        <v>0</v>
      </c>
      <c r="C15" s="114">
        <v>0</v>
      </c>
      <c r="D15" s="114">
        <v>0</v>
      </c>
      <c r="E15" s="114">
        <v>0</v>
      </c>
      <c r="F15" s="2"/>
      <c r="G15" s="2"/>
      <c r="H15" s="2"/>
      <c r="I15" s="2"/>
      <c r="J15" s="2"/>
      <c r="K15" s="2"/>
      <c r="L15" s="2"/>
      <c r="M15" s="2"/>
    </row>
    <row r="16" spans="1:18" ht="15" customHeight="1" x14ac:dyDescent="0.25">
      <c r="A16" s="109" t="s">
        <v>116</v>
      </c>
      <c r="B16" s="125">
        <v>0</v>
      </c>
      <c r="C16" s="114">
        <v>0</v>
      </c>
      <c r="D16" s="114">
        <v>0</v>
      </c>
      <c r="E16" s="114">
        <v>0</v>
      </c>
      <c r="F16" s="2"/>
      <c r="G16" s="2"/>
      <c r="H16" s="2"/>
      <c r="I16" s="2"/>
      <c r="J16" s="2"/>
      <c r="K16" s="2"/>
      <c r="L16" s="2"/>
      <c r="M16" s="2"/>
    </row>
    <row r="17" spans="1:18" ht="15" customHeight="1" thickBot="1" x14ac:dyDescent="0.3">
      <c r="A17" s="110" t="s">
        <v>117</v>
      </c>
      <c r="B17" s="126">
        <v>0</v>
      </c>
      <c r="C17" s="103" t="s">
        <v>45</v>
      </c>
      <c r="D17" s="103">
        <v>0</v>
      </c>
      <c r="E17" s="103" t="s">
        <v>45</v>
      </c>
      <c r="F17" s="18" t="s">
        <v>49</v>
      </c>
      <c r="G17" s="2"/>
      <c r="H17" s="2"/>
      <c r="I17" s="2"/>
      <c r="J17" s="2"/>
      <c r="K17" s="2"/>
      <c r="L17" s="2"/>
      <c r="M17" s="2"/>
    </row>
    <row r="18" spans="1:18" ht="16.5" thickBot="1" x14ac:dyDescent="0.3">
      <c r="A18" s="5"/>
      <c r="C18" s="6"/>
    </row>
    <row r="19" spans="1:18" s="12" customFormat="1" ht="16.5" thickBot="1" x14ac:dyDescent="0.3">
      <c r="A19" s="9" t="s">
        <v>5</v>
      </c>
      <c r="B19" s="259" t="s">
        <v>71</v>
      </c>
      <c r="C19" s="259"/>
      <c r="D19" s="259"/>
      <c r="E19" s="259"/>
      <c r="F19" s="259"/>
      <c r="G19" s="259"/>
      <c r="H19" s="259"/>
      <c r="I19" s="259"/>
      <c r="J19" s="259"/>
      <c r="K19" s="259"/>
      <c r="L19" s="259"/>
      <c r="M19" s="259"/>
      <c r="N19" s="259"/>
      <c r="O19" s="260"/>
      <c r="P19" s="8"/>
      <c r="Q19" s="2"/>
      <c r="R19" s="2"/>
    </row>
    <row r="20" spans="1:18" s="8" customFormat="1" ht="16.5" thickBot="1" x14ac:dyDescent="0.3">
      <c r="A20" s="132" t="s">
        <v>2</v>
      </c>
      <c r="B20" s="138">
        <v>1</v>
      </c>
      <c r="C20" s="138">
        <v>2</v>
      </c>
      <c r="D20" s="138">
        <v>3</v>
      </c>
      <c r="E20" s="138">
        <v>4</v>
      </c>
      <c r="F20" s="138">
        <v>5</v>
      </c>
      <c r="G20" s="138">
        <v>6</v>
      </c>
      <c r="H20" s="139">
        <v>7</v>
      </c>
      <c r="I20" s="139">
        <v>8</v>
      </c>
      <c r="J20" s="139">
        <v>9</v>
      </c>
      <c r="K20" s="139">
        <v>10</v>
      </c>
      <c r="L20" s="139">
        <v>11</v>
      </c>
      <c r="M20" s="139">
        <v>12</v>
      </c>
      <c r="N20" s="139">
        <v>13</v>
      </c>
      <c r="O20" s="139">
        <v>14</v>
      </c>
      <c r="Q20" s="2"/>
      <c r="R20" s="2"/>
    </row>
    <row r="21" spans="1:18" ht="31.5" x14ac:dyDescent="0.25">
      <c r="A21" s="111" t="s">
        <v>120</v>
      </c>
      <c r="B21" s="105">
        <v>0</v>
      </c>
      <c r="C21" s="105">
        <v>0</v>
      </c>
      <c r="D21" s="105">
        <v>0</v>
      </c>
      <c r="E21" s="105">
        <v>0</v>
      </c>
      <c r="F21" s="105">
        <v>0</v>
      </c>
      <c r="G21" s="105">
        <v>0</v>
      </c>
      <c r="H21" s="105">
        <v>0</v>
      </c>
      <c r="I21" s="105">
        <v>0</v>
      </c>
      <c r="J21" s="105">
        <v>0</v>
      </c>
      <c r="K21" s="105">
        <v>0</v>
      </c>
      <c r="L21" s="105">
        <v>0</v>
      </c>
      <c r="M21" s="105">
        <v>0</v>
      </c>
      <c r="N21" s="105">
        <v>0</v>
      </c>
      <c r="O21" s="105">
        <v>0</v>
      </c>
      <c r="P21" s="8"/>
    </row>
    <row r="22" spans="1:18" x14ac:dyDescent="0.25">
      <c r="A22" s="134" t="s">
        <v>118</v>
      </c>
      <c r="B22" s="114">
        <v>0</v>
      </c>
      <c r="C22" s="114">
        <v>0</v>
      </c>
      <c r="D22" s="114">
        <v>0</v>
      </c>
      <c r="E22" s="114">
        <v>0</v>
      </c>
      <c r="F22" s="114">
        <v>0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8"/>
    </row>
    <row r="23" spans="1:18" ht="16.5" thickBot="1" x14ac:dyDescent="0.3">
      <c r="A23" s="135" t="s">
        <v>119</v>
      </c>
      <c r="B23" s="114">
        <v>0</v>
      </c>
      <c r="C23" s="114">
        <v>0</v>
      </c>
      <c r="D23" s="114" t="s">
        <v>45</v>
      </c>
      <c r="E23" s="114">
        <v>0</v>
      </c>
      <c r="F23" s="103">
        <v>0</v>
      </c>
      <c r="G23" s="103" t="s">
        <v>45</v>
      </c>
      <c r="H23" s="103">
        <v>0</v>
      </c>
      <c r="I23" s="103">
        <v>0</v>
      </c>
      <c r="J23" s="103">
        <v>0</v>
      </c>
      <c r="K23" s="103" t="s">
        <v>45</v>
      </c>
      <c r="L23" s="103">
        <v>0</v>
      </c>
      <c r="M23" s="103">
        <v>0</v>
      </c>
      <c r="N23" s="103">
        <v>0</v>
      </c>
      <c r="O23" s="103" t="s">
        <v>45</v>
      </c>
      <c r="P23" s="18" t="s">
        <v>48</v>
      </c>
    </row>
    <row r="24" spans="1:18" s="8" customFormat="1" ht="16.5" thickBot="1" x14ac:dyDescent="0.3">
      <c r="A24" s="128" t="s">
        <v>4</v>
      </c>
      <c r="B24" s="118">
        <v>1</v>
      </c>
      <c r="C24" s="119">
        <v>2</v>
      </c>
      <c r="D24" s="120">
        <v>3</v>
      </c>
      <c r="E24" s="124">
        <v>4</v>
      </c>
      <c r="F24" s="2"/>
      <c r="G24" s="2"/>
      <c r="H24" s="2"/>
      <c r="I24" s="2"/>
      <c r="J24" s="2"/>
      <c r="K24" s="2"/>
      <c r="L24" s="2"/>
      <c r="M24" s="2"/>
    </row>
    <row r="25" spans="1:18" s="8" customFormat="1" x14ac:dyDescent="0.25">
      <c r="A25" s="140" t="s">
        <v>121</v>
      </c>
      <c r="B25" s="234">
        <v>0</v>
      </c>
      <c r="C25" s="99">
        <v>0</v>
      </c>
      <c r="D25" s="141">
        <v>0</v>
      </c>
      <c r="E25" s="99">
        <v>0</v>
      </c>
      <c r="F25" s="2"/>
      <c r="G25" s="2"/>
      <c r="H25" s="2"/>
      <c r="I25" s="2"/>
      <c r="J25" s="2"/>
      <c r="K25" s="2"/>
      <c r="L25" s="2"/>
      <c r="M25" s="2"/>
    </row>
    <row r="26" spans="1:18" ht="31.5" x14ac:dyDescent="0.25">
      <c r="A26" s="109" t="s">
        <v>120</v>
      </c>
      <c r="B26" s="125">
        <v>0</v>
      </c>
      <c r="C26" s="114">
        <v>0</v>
      </c>
      <c r="D26" s="121">
        <v>0</v>
      </c>
      <c r="E26" s="114">
        <v>0</v>
      </c>
      <c r="F26" s="2"/>
      <c r="G26" s="2"/>
      <c r="H26" s="2"/>
      <c r="I26" s="2"/>
      <c r="J26" s="2"/>
      <c r="K26" s="2"/>
      <c r="L26" s="2"/>
      <c r="M26" s="2"/>
    </row>
    <row r="27" spans="1:18" x14ac:dyDescent="0.25">
      <c r="A27" s="130" t="s">
        <v>118</v>
      </c>
      <c r="B27" s="125">
        <v>0</v>
      </c>
      <c r="C27" s="114">
        <v>0</v>
      </c>
      <c r="D27" s="121">
        <v>0</v>
      </c>
      <c r="E27" s="114">
        <v>0</v>
      </c>
      <c r="F27" s="2"/>
      <c r="G27" s="2"/>
      <c r="H27" s="2"/>
      <c r="I27" s="2"/>
      <c r="J27" s="2"/>
      <c r="K27" s="2"/>
      <c r="L27" s="2"/>
      <c r="M27" s="2"/>
      <c r="N27" s="8"/>
      <c r="O27" s="8"/>
      <c r="P27" s="8"/>
      <c r="Q27" s="8"/>
      <c r="R27" s="8"/>
    </row>
    <row r="28" spans="1:18" ht="16.5" thickBot="1" x14ac:dyDescent="0.3">
      <c r="A28" s="133" t="s">
        <v>119</v>
      </c>
      <c r="B28" s="126">
        <v>0</v>
      </c>
      <c r="C28" s="103" t="s">
        <v>45</v>
      </c>
      <c r="D28" s="122">
        <v>0</v>
      </c>
      <c r="E28" s="103" t="s">
        <v>45</v>
      </c>
      <c r="F28" s="18" t="s">
        <v>49</v>
      </c>
      <c r="G28" s="2"/>
      <c r="H28" s="2"/>
      <c r="I28" s="2"/>
      <c r="J28" s="2"/>
      <c r="K28" s="2"/>
      <c r="L28" s="2"/>
      <c r="M28" s="2"/>
      <c r="N28" s="8"/>
      <c r="O28" s="8"/>
      <c r="P28" s="8"/>
      <c r="Q28" s="8"/>
      <c r="R28" s="8"/>
    </row>
    <row r="29" spans="1:18" ht="16.5" thickBot="1" x14ac:dyDescent="0.3">
      <c r="A29" s="5"/>
      <c r="C29" s="6"/>
    </row>
    <row r="30" spans="1:18" s="12" customFormat="1" ht="16.5" thickBot="1" x14ac:dyDescent="0.3">
      <c r="A30" s="9" t="s">
        <v>6</v>
      </c>
      <c r="B30" s="261" t="s">
        <v>71</v>
      </c>
      <c r="C30" s="261"/>
      <c r="D30" s="261"/>
      <c r="E30" s="261"/>
      <c r="F30" s="261"/>
      <c r="G30" s="261"/>
      <c r="H30" s="261"/>
      <c r="I30" s="261"/>
      <c r="J30" s="261"/>
      <c r="K30" s="261"/>
      <c r="L30" s="261"/>
      <c r="M30" s="261"/>
      <c r="N30" s="261"/>
      <c r="O30" s="262"/>
      <c r="P30" s="2"/>
      <c r="Q30" s="2"/>
      <c r="R30" s="2"/>
    </row>
    <row r="31" spans="1:18" s="8" customFormat="1" ht="16.5" thickBot="1" x14ac:dyDescent="0.3">
      <c r="A31" s="10" t="s">
        <v>2</v>
      </c>
      <c r="B31" s="138">
        <v>1</v>
      </c>
      <c r="C31" s="138">
        <v>2</v>
      </c>
      <c r="D31" s="138">
        <v>3</v>
      </c>
      <c r="E31" s="138">
        <v>4</v>
      </c>
      <c r="F31" s="138">
        <v>5</v>
      </c>
      <c r="G31" s="138">
        <v>6</v>
      </c>
      <c r="H31" s="139">
        <v>7</v>
      </c>
      <c r="I31" s="139">
        <v>8</v>
      </c>
      <c r="J31" s="139">
        <v>9</v>
      </c>
      <c r="K31" s="139">
        <v>10</v>
      </c>
      <c r="L31" s="139">
        <v>11</v>
      </c>
      <c r="M31" s="139">
        <v>12</v>
      </c>
      <c r="N31" s="139">
        <v>13</v>
      </c>
      <c r="O31" s="139">
        <v>14</v>
      </c>
      <c r="P31" s="2"/>
      <c r="Q31" s="2"/>
      <c r="R31" s="2"/>
    </row>
    <row r="32" spans="1:18" ht="16.5" thickBot="1" x14ac:dyDescent="0.3">
      <c r="A32" s="27" t="s">
        <v>50</v>
      </c>
      <c r="B32" s="142">
        <v>0</v>
      </c>
      <c r="C32" s="142">
        <v>0</v>
      </c>
      <c r="D32" s="142">
        <v>0</v>
      </c>
      <c r="E32" s="142">
        <v>0</v>
      </c>
      <c r="F32" s="142">
        <v>0</v>
      </c>
      <c r="G32" s="142">
        <v>0</v>
      </c>
      <c r="H32" s="142">
        <v>0</v>
      </c>
      <c r="I32" s="142">
        <v>0</v>
      </c>
      <c r="J32" s="142">
        <v>0</v>
      </c>
      <c r="K32" s="142">
        <v>0</v>
      </c>
      <c r="L32" s="142">
        <v>0</v>
      </c>
      <c r="M32" s="142">
        <v>0</v>
      </c>
      <c r="N32" s="142">
        <v>0</v>
      </c>
      <c r="O32" s="142">
        <v>0</v>
      </c>
    </row>
    <row r="33" spans="1:18" s="8" customFormat="1" ht="16.5" thickBot="1" x14ac:dyDescent="0.3">
      <c r="A33" s="19" t="s">
        <v>4</v>
      </c>
      <c r="B33" s="138">
        <v>1</v>
      </c>
      <c r="C33" s="138">
        <v>2</v>
      </c>
      <c r="D33" s="124">
        <v>3</v>
      </c>
      <c r="E33" s="124">
        <v>4</v>
      </c>
      <c r="F33" s="12"/>
      <c r="G33" s="12"/>
      <c r="H33" s="12"/>
      <c r="I33" s="2"/>
      <c r="J33" s="2"/>
      <c r="K33" s="2"/>
      <c r="L33" s="2"/>
      <c r="M33" s="2"/>
    </row>
    <row r="34" spans="1:18" ht="16.5" thickBot="1" x14ac:dyDescent="0.3">
      <c r="A34" s="27" t="s">
        <v>50</v>
      </c>
      <c r="B34" s="103">
        <v>0</v>
      </c>
      <c r="C34" s="103">
        <v>0</v>
      </c>
      <c r="D34" s="103">
        <v>0</v>
      </c>
      <c r="E34" s="103" t="s">
        <v>46</v>
      </c>
      <c r="F34" s="12" t="s">
        <v>51</v>
      </c>
      <c r="G34" s="12"/>
      <c r="H34" s="12"/>
      <c r="I34" s="2"/>
      <c r="J34" s="2"/>
      <c r="K34" s="2"/>
      <c r="L34" s="2"/>
      <c r="M34" s="2"/>
    </row>
    <row r="35" spans="1:18" ht="16.5" thickBot="1" x14ac:dyDescent="0.3">
      <c r="A35" s="5"/>
      <c r="C35" s="14"/>
      <c r="N35" s="6"/>
      <c r="O35" s="6"/>
      <c r="P35" s="6"/>
      <c r="Q35" s="6"/>
      <c r="R35" s="6"/>
    </row>
    <row r="36" spans="1:18" s="12" customFormat="1" ht="16.5" thickBot="1" x14ac:dyDescent="0.3">
      <c r="A36" s="9" t="s">
        <v>7</v>
      </c>
      <c r="B36" s="259" t="s">
        <v>71</v>
      </c>
      <c r="C36" s="259"/>
      <c r="D36" s="259"/>
      <c r="E36" s="259"/>
      <c r="F36" s="259"/>
      <c r="G36" s="259"/>
      <c r="H36" s="259"/>
      <c r="I36" s="259"/>
      <c r="J36" s="259"/>
      <c r="K36" s="259"/>
      <c r="L36" s="259"/>
      <c r="M36" s="259"/>
      <c r="N36" s="259"/>
      <c r="O36" s="260"/>
      <c r="P36" s="2"/>
      <c r="Q36" s="2"/>
      <c r="R36" s="2"/>
    </row>
    <row r="37" spans="1:18" ht="16.5" thickBot="1" x14ac:dyDescent="0.3">
      <c r="A37" s="144" t="s">
        <v>2</v>
      </c>
      <c r="B37" s="138">
        <v>1</v>
      </c>
      <c r="C37" s="138">
        <v>2</v>
      </c>
      <c r="D37" s="138">
        <v>3</v>
      </c>
      <c r="E37" s="138">
        <v>4</v>
      </c>
      <c r="F37" s="138">
        <v>5</v>
      </c>
      <c r="G37" s="138">
        <v>6</v>
      </c>
      <c r="H37" s="139">
        <v>7</v>
      </c>
      <c r="I37" s="139">
        <v>8</v>
      </c>
      <c r="J37" s="139">
        <v>9</v>
      </c>
      <c r="K37" s="139">
        <v>10</v>
      </c>
      <c r="L37" s="139">
        <v>11</v>
      </c>
      <c r="M37" s="139">
        <v>12</v>
      </c>
      <c r="N37" s="139">
        <v>13</v>
      </c>
      <c r="O37" s="139">
        <v>14</v>
      </c>
    </row>
    <row r="38" spans="1:18" s="8" customFormat="1" x14ac:dyDescent="0.25">
      <c r="A38" s="31" t="s">
        <v>122</v>
      </c>
      <c r="B38" s="114">
        <v>0</v>
      </c>
      <c r="C38" s="114">
        <v>0</v>
      </c>
      <c r="D38" s="114" t="s">
        <v>45</v>
      </c>
      <c r="E38" s="114">
        <v>0</v>
      </c>
      <c r="F38" s="114">
        <v>0</v>
      </c>
      <c r="G38" s="114" t="s">
        <v>45</v>
      </c>
      <c r="H38" s="114">
        <v>0</v>
      </c>
      <c r="I38" s="114">
        <v>0</v>
      </c>
      <c r="J38" s="114">
        <v>0</v>
      </c>
      <c r="K38" s="114" t="s">
        <v>45</v>
      </c>
      <c r="L38" s="114">
        <v>0</v>
      </c>
      <c r="M38" s="114">
        <v>0</v>
      </c>
      <c r="N38" s="114">
        <v>0</v>
      </c>
      <c r="O38" s="114" t="s">
        <v>45</v>
      </c>
      <c r="P38" s="18" t="s">
        <v>48</v>
      </c>
      <c r="Q38" s="2"/>
      <c r="R38" s="2"/>
    </row>
    <row r="39" spans="1:18" s="8" customFormat="1" x14ac:dyDescent="0.25">
      <c r="A39" s="31" t="s">
        <v>124</v>
      </c>
      <c r="B39" s="114">
        <v>0</v>
      </c>
      <c r="C39" s="114">
        <v>0</v>
      </c>
      <c r="D39" s="114">
        <v>0</v>
      </c>
      <c r="E39" s="114">
        <v>0</v>
      </c>
      <c r="F39" s="114">
        <v>0</v>
      </c>
      <c r="G39" s="114">
        <v>0</v>
      </c>
      <c r="H39" s="114">
        <v>0</v>
      </c>
      <c r="I39" s="114">
        <v>0</v>
      </c>
      <c r="J39" s="114">
        <v>0</v>
      </c>
      <c r="K39" s="114">
        <v>0</v>
      </c>
      <c r="L39" s="114">
        <v>0</v>
      </c>
      <c r="M39" s="114">
        <v>0</v>
      </c>
      <c r="N39" s="114">
        <v>0</v>
      </c>
      <c r="O39" s="114">
        <v>0</v>
      </c>
      <c r="P39" s="2"/>
      <c r="Q39" s="2"/>
      <c r="R39" s="2"/>
    </row>
    <row r="40" spans="1:18" ht="14.25" customHeight="1" x14ac:dyDescent="0.25">
      <c r="A40" s="31" t="s">
        <v>123</v>
      </c>
      <c r="B40" s="114">
        <v>0</v>
      </c>
      <c r="C40" s="114">
        <v>0</v>
      </c>
      <c r="D40" s="114">
        <v>0</v>
      </c>
      <c r="E40" s="114">
        <v>0</v>
      </c>
      <c r="F40" s="114">
        <v>0</v>
      </c>
      <c r="G40" s="114">
        <v>0</v>
      </c>
      <c r="H40" s="114">
        <v>0</v>
      </c>
      <c r="I40" s="114">
        <v>0</v>
      </c>
      <c r="J40" s="114">
        <v>0</v>
      </c>
      <c r="K40" s="114">
        <v>0</v>
      </c>
      <c r="L40" s="114">
        <v>0</v>
      </c>
      <c r="M40" s="114">
        <v>0</v>
      </c>
      <c r="N40" s="114">
        <v>0</v>
      </c>
      <c r="O40" s="114">
        <v>0</v>
      </c>
      <c r="P40" s="2" t="s">
        <v>53</v>
      </c>
    </row>
    <row r="41" spans="1:18" x14ac:dyDescent="0.25">
      <c r="A41" s="31" t="s">
        <v>125</v>
      </c>
      <c r="B41" s="114">
        <v>0</v>
      </c>
      <c r="C41" s="114">
        <v>0</v>
      </c>
      <c r="D41" s="114">
        <v>0</v>
      </c>
      <c r="E41" s="114">
        <v>0</v>
      </c>
      <c r="F41" s="114">
        <v>0</v>
      </c>
      <c r="G41" s="114">
        <v>0</v>
      </c>
      <c r="H41" s="114">
        <v>0</v>
      </c>
      <c r="I41" s="114">
        <v>0</v>
      </c>
      <c r="J41" s="114">
        <v>0</v>
      </c>
      <c r="K41" s="114">
        <v>0</v>
      </c>
      <c r="L41" s="114">
        <v>0</v>
      </c>
      <c r="M41" s="114">
        <v>0</v>
      </c>
      <c r="N41" s="114">
        <v>0</v>
      </c>
      <c r="O41" s="114">
        <v>0</v>
      </c>
    </row>
    <row r="42" spans="1:18" ht="16.5" thickBot="1" x14ac:dyDescent="0.3">
      <c r="A42" s="31" t="s">
        <v>126</v>
      </c>
      <c r="B42" s="102">
        <v>0</v>
      </c>
      <c r="C42" s="102">
        <v>0</v>
      </c>
      <c r="D42" s="102">
        <v>0</v>
      </c>
      <c r="E42" s="102">
        <v>0</v>
      </c>
      <c r="F42" s="143">
        <v>0</v>
      </c>
      <c r="G42" s="143">
        <v>0</v>
      </c>
      <c r="H42" s="143">
        <v>0</v>
      </c>
      <c r="I42" s="143">
        <v>0</v>
      </c>
      <c r="J42" s="143">
        <v>0</v>
      </c>
      <c r="K42" s="143">
        <v>0</v>
      </c>
      <c r="L42" s="143">
        <v>0</v>
      </c>
      <c r="M42" s="143">
        <v>0</v>
      </c>
      <c r="N42" s="143">
        <v>0</v>
      </c>
      <c r="O42" s="143">
        <v>0</v>
      </c>
    </row>
    <row r="43" spans="1:18" s="8" customFormat="1" ht="16.5" thickBot="1" x14ac:dyDescent="0.3">
      <c r="A43" s="19" t="s">
        <v>4</v>
      </c>
      <c r="B43" s="138">
        <v>1</v>
      </c>
      <c r="C43" s="138">
        <v>2</v>
      </c>
      <c r="D43" s="124">
        <v>3</v>
      </c>
      <c r="E43" s="124">
        <v>4</v>
      </c>
      <c r="F43" s="2"/>
      <c r="G43" s="2"/>
      <c r="H43" s="2"/>
      <c r="I43" s="2"/>
      <c r="J43" s="2"/>
      <c r="K43" s="2"/>
      <c r="L43" s="2"/>
      <c r="M43" s="2"/>
      <c r="Q43" s="2"/>
      <c r="R43" s="2"/>
    </row>
    <row r="44" spans="1:18" s="8" customFormat="1" x14ac:dyDescent="0.25">
      <c r="A44" s="31" t="s">
        <v>122</v>
      </c>
      <c r="B44" s="114">
        <v>0</v>
      </c>
      <c r="C44" s="114" t="s">
        <v>45</v>
      </c>
      <c r="D44" s="114">
        <v>0</v>
      </c>
      <c r="E44" s="114" t="s">
        <v>45</v>
      </c>
      <c r="F44" s="18" t="s">
        <v>49</v>
      </c>
      <c r="G44" s="2"/>
      <c r="H44" s="2"/>
      <c r="I44" s="2"/>
      <c r="J44" s="2"/>
      <c r="K44" s="2"/>
      <c r="L44" s="2"/>
      <c r="M44" s="2"/>
      <c r="N44" s="6"/>
      <c r="O44" s="6"/>
      <c r="P44" s="6"/>
      <c r="Q44" s="6"/>
      <c r="R44" s="6"/>
    </row>
    <row r="45" spans="1:18" s="8" customFormat="1" x14ac:dyDescent="0.25">
      <c r="A45" s="31" t="s">
        <v>124</v>
      </c>
      <c r="B45" s="114">
        <v>0</v>
      </c>
      <c r="C45" s="114">
        <v>0</v>
      </c>
      <c r="D45" s="114">
        <v>0</v>
      </c>
      <c r="E45" s="114">
        <v>0</v>
      </c>
      <c r="F45" s="2"/>
      <c r="G45" s="2"/>
      <c r="H45" s="2"/>
      <c r="I45" s="2"/>
      <c r="J45" s="2"/>
      <c r="K45" s="2"/>
      <c r="L45" s="2"/>
      <c r="M45" s="2"/>
      <c r="N45" s="6"/>
      <c r="O45" s="6"/>
      <c r="P45" s="6"/>
      <c r="Q45" s="6"/>
      <c r="R45" s="6"/>
    </row>
    <row r="46" spans="1:18" x14ac:dyDescent="0.25">
      <c r="A46" s="31" t="s">
        <v>123</v>
      </c>
      <c r="B46" s="114">
        <v>0</v>
      </c>
      <c r="C46" s="114">
        <v>0</v>
      </c>
      <c r="D46" s="114">
        <v>0</v>
      </c>
      <c r="E46" s="114">
        <v>0</v>
      </c>
      <c r="F46" s="2"/>
      <c r="G46" s="2"/>
      <c r="H46" s="2"/>
      <c r="I46" s="2"/>
      <c r="J46" s="2"/>
      <c r="K46" s="2"/>
      <c r="L46" s="2"/>
      <c r="M46" s="2"/>
    </row>
    <row r="47" spans="1:18" x14ac:dyDescent="0.25">
      <c r="A47" s="31" t="s">
        <v>125</v>
      </c>
      <c r="B47" s="114">
        <v>0</v>
      </c>
      <c r="C47" s="114">
        <v>0</v>
      </c>
      <c r="D47" s="114">
        <v>0</v>
      </c>
      <c r="E47" s="114">
        <v>0</v>
      </c>
      <c r="F47" s="2"/>
      <c r="G47" s="2"/>
      <c r="H47" s="2"/>
      <c r="I47" s="2"/>
      <c r="J47" s="2"/>
      <c r="K47" s="2"/>
      <c r="L47" s="2"/>
      <c r="M47" s="2"/>
    </row>
    <row r="48" spans="1:18" x14ac:dyDescent="0.25">
      <c r="A48" s="31" t="s">
        <v>126</v>
      </c>
      <c r="B48" s="114">
        <v>0</v>
      </c>
      <c r="C48" s="114">
        <v>0</v>
      </c>
      <c r="D48" s="114">
        <v>0</v>
      </c>
      <c r="E48" s="114">
        <v>0</v>
      </c>
      <c r="F48" s="2"/>
      <c r="G48" s="2"/>
      <c r="H48" s="2"/>
      <c r="I48" s="2"/>
      <c r="J48" s="2"/>
      <c r="K48" s="2"/>
      <c r="L48" s="2"/>
      <c r="M48" s="2"/>
    </row>
    <row r="49" spans="1:16" x14ac:dyDescent="0.25">
      <c r="A49" s="112" t="s">
        <v>127</v>
      </c>
      <c r="B49" s="114">
        <v>0</v>
      </c>
      <c r="C49" s="114">
        <v>0</v>
      </c>
      <c r="D49" s="114">
        <v>0</v>
      </c>
      <c r="E49" s="114">
        <v>0</v>
      </c>
      <c r="F49" s="2"/>
      <c r="G49" s="2"/>
      <c r="H49" s="2"/>
      <c r="I49" s="2"/>
      <c r="J49" s="2"/>
      <c r="K49" s="2"/>
      <c r="L49" s="2"/>
      <c r="M49" s="2"/>
    </row>
    <row r="50" spans="1:16" x14ac:dyDescent="0.25">
      <c r="A50" s="112" t="s">
        <v>89</v>
      </c>
      <c r="B50" s="105">
        <v>0</v>
      </c>
      <c r="C50" s="105">
        <v>0</v>
      </c>
      <c r="D50" s="105">
        <v>0</v>
      </c>
      <c r="E50" s="105">
        <v>0</v>
      </c>
      <c r="F50" s="2"/>
      <c r="G50" s="2"/>
      <c r="H50" s="2"/>
      <c r="I50" s="2"/>
      <c r="J50" s="2"/>
      <c r="K50" s="2"/>
      <c r="L50" s="2"/>
      <c r="M50" s="2"/>
    </row>
    <row r="51" spans="1:16" ht="16.5" thickBot="1" x14ac:dyDescent="0.3">
      <c r="A51" s="112" t="s">
        <v>88</v>
      </c>
      <c r="B51" s="104">
        <v>0</v>
      </c>
      <c r="C51" s="104">
        <v>0</v>
      </c>
      <c r="D51" s="104">
        <v>0</v>
      </c>
      <c r="E51" s="104">
        <v>0</v>
      </c>
      <c r="F51" s="2"/>
      <c r="G51" s="2"/>
      <c r="H51" s="2"/>
      <c r="I51" s="2"/>
      <c r="J51" s="2"/>
      <c r="K51" s="2"/>
      <c r="L51" s="2"/>
      <c r="M51" s="2"/>
    </row>
    <row r="52" spans="1:16" s="4" customFormat="1" ht="16.5" thickBot="1" x14ac:dyDescent="0.3">
      <c r="A52" s="145" t="s">
        <v>52</v>
      </c>
      <c r="B52" s="254" t="s">
        <v>90</v>
      </c>
      <c r="C52" s="255"/>
      <c r="D52" s="256"/>
      <c r="E52" s="2"/>
      <c r="F52" s="2"/>
      <c r="G52" s="2"/>
      <c r="H52" s="2"/>
      <c r="I52" s="2"/>
    </row>
    <row r="53" spans="1:16" x14ac:dyDescent="0.25">
      <c r="E53" s="2"/>
      <c r="F53" s="2"/>
      <c r="G53" s="2"/>
      <c r="H53" s="2"/>
      <c r="I53" s="2"/>
    </row>
    <row r="58" spans="1:16" x14ac:dyDescent="0.25">
      <c r="B58" s="8"/>
      <c r="P58" s="2" t="s">
        <v>47</v>
      </c>
    </row>
    <row r="59" spans="1:16" x14ac:dyDescent="0.25">
      <c r="B59" s="8"/>
    </row>
    <row r="60" spans="1:16" x14ac:dyDescent="0.25">
      <c r="B60" s="8"/>
      <c r="C60" s="6"/>
    </row>
    <row r="61" spans="1:16" x14ac:dyDescent="0.25">
      <c r="B61" s="8"/>
    </row>
  </sheetData>
  <mergeCells count="5">
    <mergeCell ref="B52:D52"/>
    <mergeCell ref="B3:O3"/>
    <mergeCell ref="B19:O19"/>
    <mergeCell ref="B30:O30"/>
    <mergeCell ref="B36:O3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Q46"/>
  <sheetViews>
    <sheetView topLeftCell="A37" zoomScaleNormal="100" workbookViewId="0">
      <selection activeCell="G56" sqref="G56"/>
    </sheetView>
  </sheetViews>
  <sheetFormatPr baseColWidth="10" defaultColWidth="11.42578125" defaultRowHeight="15.75" x14ac:dyDescent="0.25"/>
  <cols>
    <col min="1" max="1" width="59.140625" style="4" customWidth="1"/>
    <col min="2" max="2" width="6.42578125" style="32" customWidth="1"/>
    <col min="3" max="7" width="6.42578125" style="4" customWidth="1"/>
    <col min="8" max="8" width="9" style="4" customWidth="1"/>
    <col min="9" max="16" width="6.42578125" style="4" customWidth="1"/>
    <col min="17" max="16384" width="11.42578125" style="4"/>
  </cols>
  <sheetData>
    <row r="1" spans="1:16" s="28" customFormat="1" ht="16.5" thickBot="1" x14ac:dyDescent="0.3">
      <c r="A1" s="263" t="s">
        <v>166</v>
      </c>
      <c r="B1" s="263"/>
      <c r="C1" s="11"/>
      <c r="D1" s="11"/>
      <c r="E1" s="11"/>
      <c r="F1" s="11"/>
      <c r="G1" s="11"/>
      <c r="H1" s="11"/>
      <c r="I1" s="4"/>
      <c r="J1" s="4"/>
      <c r="K1" s="4"/>
      <c r="L1" s="4"/>
      <c r="M1" s="4"/>
      <c r="N1" s="4"/>
      <c r="O1" s="4"/>
      <c r="P1" s="4"/>
    </row>
    <row r="2" spans="1:16" ht="16.5" thickBot="1" x14ac:dyDescent="0.3">
      <c r="A2" s="22" t="s">
        <v>128</v>
      </c>
      <c r="B2" s="20">
        <v>0</v>
      </c>
      <c r="C2" s="41" t="s">
        <v>54</v>
      </c>
      <c r="D2" s="29"/>
      <c r="E2" s="29"/>
      <c r="F2" s="29"/>
      <c r="G2" s="29"/>
      <c r="H2" s="30"/>
      <c r="I2" s="2"/>
      <c r="J2" s="2"/>
      <c r="K2" s="2"/>
      <c r="L2" s="2"/>
      <c r="M2" s="2"/>
      <c r="N2" s="2"/>
      <c r="O2" s="2"/>
      <c r="P2" s="2"/>
    </row>
    <row r="3" spans="1:16" ht="16.5" thickBot="1" x14ac:dyDescent="0.3">
      <c r="A3" s="31"/>
      <c r="B3" s="6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6.5" thickBot="1" x14ac:dyDescent="0.3">
      <c r="A4" s="33" t="s">
        <v>9</v>
      </c>
      <c r="B4" s="264" t="s">
        <v>72</v>
      </c>
      <c r="C4" s="264"/>
      <c r="D4" s="264"/>
      <c r="E4" s="264"/>
      <c r="F4" s="264"/>
      <c r="G4" s="264"/>
      <c r="H4" s="264"/>
      <c r="I4" s="264"/>
      <c r="J4" s="264"/>
      <c r="K4" s="264"/>
      <c r="L4" s="264"/>
      <c r="M4" s="264"/>
      <c r="N4" s="264"/>
      <c r="O4" s="265"/>
    </row>
    <row r="5" spans="1:16" s="8" customFormat="1" ht="16.5" thickBot="1" x14ac:dyDescent="0.3">
      <c r="A5" s="132" t="s">
        <v>10</v>
      </c>
      <c r="B5" s="138">
        <v>1</v>
      </c>
      <c r="C5" s="138">
        <v>2</v>
      </c>
      <c r="D5" s="138">
        <v>3</v>
      </c>
      <c r="E5" s="138">
        <v>4</v>
      </c>
      <c r="F5" s="138">
        <v>5</v>
      </c>
      <c r="G5" s="138">
        <v>6</v>
      </c>
      <c r="H5" s="139">
        <v>7</v>
      </c>
      <c r="I5" s="139">
        <v>8</v>
      </c>
      <c r="J5" s="139">
        <v>9</v>
      </c>
      <c r="K5" s="139">
        <v>10</v>
      </c>
      <c r="L5" s="139">
        <v>11</v>
      </c>
      <c r="M5" s="139">
        <v>12</v>
      </c>
      <c r="N5" s="139">
        <v>13</v>
      </c>
      <c r="O5" s="139">
        <v>14</v>
      </c>
    </row>
    <row r="6" spans="1:16" x14ac:dyDescent="0.25">
      <c r="A6" s="111" t="s">
        <v>129</v>
      </c>
      <c r="B6" s="114">
        <v>0</v>
      </c>
      <c r="C6" s="114">
        <v>0</v>
      </c>
      <c r="D6" s="114">
        <v>0</v>
      </c>
      <c r="E6" s="114">
        <v>0</v>
      </c>
      <c r="F6" s="114">
        <v>0</v>
      </c>
      <c r="G6" s="114">
        <v>0</v>
      </c>
      <c r="H6" s="114">
        <v>0</v>
      </c>
      <c r="I6" s="114">
        <v>0</v>
      </c>
      <c r="J6" s="114">
        <v>0</v>
      </c>
      <c r="K6" s="114">
        <v>0</v>
      </c>
      <c r="L6" s="114">
        <v>0</v>
      </c>
      <c r="M6" s="114">
        <v>0</v>
      </c>
      <c r="N6" s="114">
        <v>0</v>
      </c>
      <c r="O6" s="114">
        <v>0</v>
      </c>
    </row>
    <row r="7" spans="1:16" x14ac:dyDescent="0.25">
      <c r="A7" s="112" t="s">
        <v>130</v>
      </c>
      <c r="B7" s="114">
        <v>0</v>
      </c>
      <c r="C7" s="114">
        <v>0</v>
      </c>
      <c r="D7" s="114">
        <v>0</v>
      </c>
      <c r="E7" s="114">
        <v>0</v>
      </c>
      <c r="F7" s="114">
        <v>0</v>
      </c>
      <c r="G7" s="114">
        <v>0</v>
      </c>
      <c r="H7" s="114">
        <v>0</v>
      </c>
      <c r="I7" s="114">
        <v>0</v>
      </c>
      <c r="J7" s="114">
        <v>0</v>
      </c>
      <c r="K7" s="114">
        <v>0</v>
      </c>
      <c r="L7" s="114">
        <v>0</v>
      </c>
      <c r="M7" s="114">
        <v>0</v>
      </c>
      <c r="N7" s="114">
        <v>0</v>
      </c>
      <c r="O7" s="114">
        <v>0</v>
      </c>
    </row>
    <row r="8" spans="1:16" x14ac:dyDescent="0.25">
      <c r="A8" s="112" t="s">
        <v>134</v>
      </c>
      <c r="B8" s="114">
        <v>0</v>
      </c>
      <c r="C8" s="114">
        <v>0</v>
      </c>
      <c r="D8" s="114">
        <v>0</v>
      </c>
      <c r="E8" s="114">
        <v>0</v>
      </c>
      <c r="F8" s="114">
        <v>0</v>
      </c>
      <c r="G8" s="114">
        <v>0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</row>
    <row r="9" spans="1:16" x14ac:dyDescent="0.25">
      <c r="A9" s="112" t="s">
        <v>132</v>
      </c>
      <c r="B9" s="114">
        <v>0</v>
      </c>
      <c r="C9" s="114">
        <v>0</v>
      </c>
      <c r="D9" s="114">
        <v>0</v>
      </c>
      <c r="E9" s="114">
        <v>0</v>
      </c>
      <c r="F9" s="114">
        <v>0</v>
      </c>
      <c r="G9" s="114">
        <v>0</v>
      </c>
      <c r="H9" s="114">
        <v>0</v>
      </c>
      <c r="I9" s="114">
        <v>0</v>
      </c>
      <c r="J9" s="114">
        <v>0</v>
      </c>
      <c r="K9" s="114">
        <v>0</v>
      </c>
      <c r="L9" s="114">
        <v>0</v>
      </c>
      <c r="M9" s="114">
        <v>0</v>
      </c>
      <c r="N9" s="114" t="s">
        <v>46</v>
      </c>
      <c r="O9" s="114" t="s">
        <v>46</v>
      </c>
      <c r="P9" s="42" t="s">
        <v>56</v>
      </c>
    </row>
    <row r="10" spans="1:16" x14ac:dyDescent="0.25">
      <c r="A10" s="112" t="s">
        <v>133</v>
      </c>
      <c r="B10" s="114">
        <v>0</v>
      </c>
      <c r="C10" s="114">
        <v>0</v>
      </c>
      <c r="D10" s="114">
        <v>0</v>
      </c>
      <c r="E10" s="114">
        <v>0</v>
      </c>
      <c r="F10" s="114">
        <v>0</v>
      </c>
      <c r="G10" s="114">
        <v>0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</row>
    <row r="11" spans="1:16" x14ac:dyDescent="0.25">
      <c r="A11" s="112" t="s">
        <v>14</v>
      </c>
      <c r="B11" s="114">
        <v>0</v>
      </c>
      <c r="C11" s="114">
        <v>0</v>
      </c>
      <c r="D11" s="114">
        <v>0</v>
      </c>
      <c r="E11" s="114">
        <v>0</v>
      </c>
      <c r="F11" s="114">
        <v>0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</row>
    <row r="12" spans="1:16" s="53" customFormat="1" x14ac:dyDescent="0.25">
      <c r="A12" s="112" t="s">
        <v>17</v>
      </c>
      <c r="B12" s="102" t="s">
        <v>45</v>
      </c>
      <c r="C12" s="102" t="s">
        <v>45</v>
      </c>
      <c r="D12" s="102" t="s">
        <v>45</v>
      </c>
      <c r="E12" s="102" t="s">
        <v>45</v>
      </c>
      <c r="F12" s="102" t="s">
        <v>45</v>
      </c>
      <c r="G12" s="102" t="s">
        <v>45</v>
      </c>
      <c r="H12" s="102">
        <v>0</v>
      </c>
      <c r="I12" s="102">
        <v>0</v>
      </c>
      <c r="J12" s="102">
        <v>0</v>
      </c>
      <c r="K12" s="102" t="s">
        <v>45</v>
      </c>
      <c r="L12" s="102">
        <v>0</v>
      </c>
      <c r="M12" s="102">
        <v>0</v>
      </c>
      <c r="N12" s="102">
        <v>0</v>
      </c>
      <c r="O12" s="102" t="s">
        <v>45</v>
      </c>
      <c r="P12" s="52" t="s">
        <v>57</v>
      </c>
    </row>
    <row r="13" spans="1:16" x14ac:dyDescent="0.25">
      <c r="A13" s="112" t="s">
        <v>55</v>
      </c>
      <c r="B13" s="114" t="s">
        <v>45</v>
      </c>
      <c r="C13" s="114" t="s">
        <v>45</v>
      </c>
      <c r="D13" s="114" t="s">
        <v>45</v>
      </c>
      <c r="E13" s="114" t="s">
        <v>45</v>
      </c>
      <c r="F13" s="114" t="s">
        <v>45</v>
      </c>
      <c r="G13" s="114" t="s">
        <v>45</v>
      </c>
      <c r="H13" s="114">
        <v>0</v>
      </c>
      <c r="I13" s="114">
        <v>0</v>
      </c>
      <c r="J13" s="114">
        <v>0</v>
      </c>
      <c r="K13" s="114" t="s">
        <v>45</v>
      </c>
      <c r="L13" s="114">
        <v>0</v>
      </c>
      <c r="M13" s="114">
        <v>0</v>
      </c>
      <c r="N13" s="114">
        <v>0</v>
      </c>
      <c r="O13" s="114" t="s">
        <v>45</v>
      </c>
    </row>
    <row r="14" spans="1:16" ht="16.5" thickBot="1" x14ac:dyDescent="0.3">
      <c r="A14" s="72" t="s">
        <v>15</v>
      </c>
      <c r="B14" s="114" t="s">
        <v>45</v>
      </c>
      <c r="C14" s="114" t="s">
        <v>45</v>
      </c>
      <c r="D14" s="114" t="s">
        <v>45</v>
      </c>
      <c r="E14" s="114" t="s">
        <v>45</v>
      </c>
      <c r="F14" s="103" t="s">
        <v>45</v>
      </c>
      <c r="G14" s="103" t="s">
        <v>45</v>
      </c>
      <c r="H14" s="103">
        <v>0</v>
      </c>
      <c r="I14" s="103">
        <v>0</v>
      </c>
      <c r="J14" s="103">
        <v>0</v>
      </c>
      <c r="K14" s="103" t="s">
        <v>45</v>
      </c>
      <c r="L14" s="103">
        <v>0</v>
      </c>
      <c r="M14" s="103">
        <v>0</v>
      </c>
      <c r="N14" s="103">
        <v>0</v>
      </c>
      <c r="O14" s="103" t="s">
        <v>45</v>
      </c>
    </row>
    <row r="15" spans="1:16" s="3" customFormat="1" ht="16.5" thickBot="1" x14ac:dyDescent="0.3">
      <c r="A15" s="146" t="s">
        <v>4</v>
      </c>
      <c r="B15" s="138">
        <v>1</v>
      </c>
      <c r="C15" s="138">
        <v>2</v>
      </c>
      <c r="D15" s="139">
        <v>3</v>
      </c>
      <c r="E15" s="139">
        <v>4</v>
      </c>
      <c r="F15" s="4"/>
      <c r="G15" s="4"/>
      <c r="H15" s="4"/>
      <c r="I15" s="4"/>
      <c r="J15" s="4"/>
      <c r="K15" s="4"/>
    </row>
    <row r="16" spans="1:16" x14ac:dyDescent="0.25">
      <c r="A16" s="111" t="s">
        <v>129</v>
      </c>
      <c r="B16" s="114">
        <v>0</v>
      </c>
      <c r="C16" s="114">
        <v>0</v>
      </c>
      <c r="D16" s="114">
        <v>0</v>
      </c>
      <c r="E16" s="114">
        <v>0</v>
      </c>
    </row>
    <row r="17" spans="1:16" x14ac:dyDescent="0.25">
      <c r="A17" s="112" t="s">
        <v>130</v>
      </c>
      <c r="B17" s="114">
        <v>0</v>
      </c>
      <c r="C17" s="114">
        <v>0</v>
      </c>
      <c r="D17" s="114">
        <v>0</v>
      </c>
      <c r="E17" s="114">
        <v>0</v>
      </c>
    </row>
    <row r="18" spans="1:16" x14ac:dyDescent="0.25">
      <c r="A18" s="112" t="s">
        <v>132</v>
      </c>
      <c r="B18" s="114">
        <v>0</v>
      </c>
      <c r="C18" s="114">
        <v>0</v>
      </c>
      <c r="D18" s="114">
        <v>0</v>
      </c>
      <c r="E18" s="114">
        <v>0</v>
      </c>
    </row>
    <row r="19" spans="1:16" x14ac:dyDescent="0.25">
      <c r="A19" s="109" t="s">
        <v>162</v>
      </c>
      <c r="B19" s="114">
        <v>0</v>
      </c>
      <c r="C19" s="114">
        <v>0</v>
      </c>
      <c r="D19" s="114">
        <v>0</v>
      </c>
      <c r="E19" s="114">
        <v>0</v>
      </c>
    </row>
    <row r="20" spans="1:16" x14ac:dyDescent="0.25">
      <c r="A20" s="109" t="s">
        <v>163</v>
      </c>
      <c r="B20" s="114">
        <v>0</v>
      </c>
      <c r="C20" s="114">
        <v>0</v>
      </c>
      <c r="D20" s="114">
        <v>0</v>
      </c>
      <c r="E20" s="114">
        <v>0</v>
      </c>
    </row>
    <row r="21" spans="1:16" x14ac:dyDescent="0.25">
      <c r="A21" s="109" t="s">
        <v>14</v>
      </c>
      <c r="B21" s="114">
        <v>0</v>
      </c>
      <c r="C21" s="114">
        <v>0</v>
      </c>
      <c r="D21" s="114">
        <v>0</v>
      </c>
      <c r="E21" s="114">
        <v>0</v>
      </c>
    </row>
    <row r="22" spans="1:16" x14ac:dyDescent="0.25">
      <c r="A22" s="109" t="s">
        <v>17</v>
      </c>
      <c r="B22" s="105">
        <v>0</v>
      </c>
      <c r="C22" s="105" t="s">
        <v>45</v>
      </c>
      <c r="D22" s="105">
        <v>0</v>
      </c>
      <c r="E22" s="105" t="s">
        <v>45</v>
      </c>
      <c r="F22" s="43" t="s">
        <v>58</v>
      </c>
      <c r="G22" s="42"/>
      <c r="H22" s="42"/>
      <c r="I22" s="42"/>
    </row>
    <row r="23" spans="1:16" ht="16.5" thickBot="1" x14ac:dyDescent="0.3">
      <c r="A23" s="110" t="s">
        <v>55</v>
      </c>
      <c r="B23" s="103">
        <v>0</v>
      </c>
      <c r="C23" s="103" t="s">
        <v>45</v>
      </c>
      <c r="D23" s="103">
        <v>0</v>
      </c>
      <c r="E23" s="103" t="s">
        <v>45</v>
      </c>
      <c r="F23" s="44" t="s">
        <v>58</v>
      </c>
      <c r="G23" s="42"/>
      <c r="H23" s="42"/>
      <c r="I23" s="42"/>
    </row>
    <row r="24" spans="1:16" ht="16.5" thickBot="1" x14ac:dyDescent="0.3">
      <c r="A24" s="31"/>
      <c r="B24" s="6"/>
      <c r="C24" s="6"/>
      <c r="D24" s="6"/>
      <c r="E24" s="6"/>
      <c r="F24" s="34"/>
    </row>
    <row r="25" spans="1:16" ht="16.5" thickBot="1" x14ac:dyDescent="0.3">
      <c r="A25" s="37" t="s">
        <v>135</v>
      </c>
      <c r="B25" s="266" t="s">
        <v>72</v>
      </c>
      <c r="C25" s="266"/>
      <c r="D25" s="266"/>
      <c r="E25" s="266"/>
      <c r="F25" s="266"/>
      <c r="G25" s="266"/>
      <c r="H25" s="266"/>
      <c r="I25" s="266"/>
      <c r="J25" s="266"/>
      <c r="K25" s="266"/>
      <c r="L25" s="266"/>
      <c r="M25" s="266"/>
      <c r="N25" s="266"/>
      <c r="O25" s="267"/>
    </row>
    <row r="26" spans="1:16" s="3" customFormat="1" ht="16.5" thickBot="1" x14ac:dyDescent="0.3">
      <c r="A26" s="132" t="s">
        <v>10</v>
      </c>
      <c r="B26" s="138">
        <v>1</v>
      </c>
      <c r="C26" s="138">
        <v>2</v>
      </c>
      <c r="D26" s="138">
        <v>3</v>
      </c>
      <c r="E26" s="138">
        <v>4</v>
      </c>
      <c r="F26" s="138">
        <v>5</v>
      </c>
      <c r="G26" s="138">
        <v>6</v>
      </c>
      <c r="H26" s="139">
        <v>7</v>
      </c>
      <c r="I26" s="139">
        <v>8</v>
      </c>
      <c r="J26" s="139">
        <v>9</v>
      </c>
      <c r="K26" s="139">
        <v>10</v>
      </c>
      <c r="L26" s="139">
        <v>11</v>
      </c>
      <c r="M26" s="139">
        <v>12</v>
      </c>
      <c r="N26" s="139">
        <v>13</v>
      </c>
      <c r="O26" s="139">
        <v>14</v>
      </c>
      <c r="P26" s="4"/>
    </row>
    <row r="27" spans="1:16" x14ac:dyDescent="0.25">
      <c r="A27" s="147" t="s">
        <v>123</v>
      </c>
      <c r="B27" s="114">
        <v>0</v>
      </c>
      <c r="C27" s="114">
        <v>0</v>
      </c>
      <c r="D27" s="114">
        <v>0</v>
      </c>
      <c r="E27" s="114">
        <v>0</v>
      </c>
      <c r="F27" s="114">
        <v>0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42" t="s">
        <v>59</v>
      </c>
    </row>
    <row r="28" spans="1:16" x14ac:dyDescent="0.25">
      <c r="A28" s="113" t="s">
        <v>136</v>
      </c>
      <c r="B28" s="114">
        <v>0</v>
      </c>
      <c r="C28" s="114">
        <v>0</v>
      </c>
      <c r="D28" s="114" t="s">
        <v>45</v>
      </c>
      <c r="E28" s="114">
        <v>0</v>
      </c>
      <c r="F28" s="114">
        <v>0</v>
      </c>
      <c r="G28" s="114" t="s">
        <v>45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42" t="s">
        <v>60</v>
      </c>
    </row>
    <row r="29" spans="1:16" ht="16.5" thickBot="1" x14ac:dyDescent="0.3">
      <c r="A29" s="116" t="s">
        <v>137</v>
      </c>
      <c r="B29" s="103">
        <v>0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103">
        <v>0</v>
      </c>
      <c r="I29" s="103">
        <v>0</v>
      </c>
      <c r="J29" s="103">
        <v>0</v>
      </c>
      <c r="K29" s="103">
        <v>0</v>
      </c>
      <c r="L29" s="103">
        <v>0</v>
      </c>
      <c r="M29" s="103">
        <v>0</v>
      </c>
      <c r="N29" s="103">
        <v>0</v>
      </c>
      <c r="O29" s="103">
        <v>0</v>
      </c>
    </row>
    <row r="30" spans="1:16" s="3" customFormat="1" ht="16.5" thickBot="1" x14ac:dyDescent="0.3">
      <c r="A30" s="146" t="s">
        <v>4</v>
      </c>
      <c r="B30" s="136">
        <v>1</v>
      </c>
      <c r="C30" s="136">
        <v>2</v>
      </c>
      <c r="D30" s="137">
        <v>3</v>
      </c>
      <c r="E30" s="137">
        <v>4</v>
      </c>
      <c r="F30" s="4"/>
      <c r="G30" s="4"/>
      <c r="H30" s="4"/>
      <c r="I30" s="4"/>
      <c r="J30" s="4"/>
      <c r="K30" s="4"/>
    </row>
    <row r="31" spans="1:16" x14ac:dyDescent="0.25">
      <c r="A31" s="147" t="s">
        <v>123</v>
      </c>
      <c r="B31" s="99">
        <v>0</v>
      </c>
      <c r="C31" s="99">
        <v>0</v>
      </c>
      <c r="D31" s="99">
        <v>0</v>
      </c>
      <c r="E31" s="99">
        <v>0</v>
      </c>
    </row>
    <row r="32" spans="1:16" x14ac:dyDescent="0.25">
      <c r="A32" s="113" t="s">
        <v>136</v>
      </c>
      <c r="B32" s="114">
        <v>0</v>
      </c>
      <c r="C32" s="114" t="s">
        <v>45</v>
      </c>
      <c r="D32" s="114">
        <v>0</v>
      </c>
      <c r="E32" s="114" t="s">
        <v>45</v>
      </c>
    </row>
    <row r="33" spans="1:17" ht="16.5" thickBot="1" x14ac:dyDescent="0.3">
      <c r="A33" s="116" t="s">
        <v>137</v>
      </c>
      <c r="B33" s="103">
        <v>0</v>
      </c>
      <c r="C33" s="103">
        <v>0</v>
      </c>
      <c r="D33" s="103">
        <v>0</v>
      </c>
      <c r="E33" s="103">
        <v>0</v>
      </c>
    </row>
    <row r="34" spans="1:17" ht="16.5" thickBot="1" x14ac:dyDescent="0.3">
      <c r="A34" s="38"/>
      <c r="B34" s="6"/>
      <c r="C34" s="6"/>
      <c r="D34" s="6"/>
      <c r="E34" s="6"/>
    </row>
    <row r="35" spans="1:17" ht="16.5" thickBot="1" x14ac:dyDescent="0.3">
      <c r="A35" s="33" t="s">
        <v>19</v>
      </c>
      <c r="B35" s="264" t="s">
        <v>72</v>
      </c>
      <c r="C35" s="264"/>
      <c r="D35" s="264"/>
      <c r="E35" s="264"/>
      <c r="F35" s="264"/>
      <c r="G35" s="264"/>
      <c r="H35" s="264"/>
      <c r="I35" s="264"/>
      <c r="J35" s="264"/>
      <c r="K35" s="264"/>
      <c r="L35" s="264"/>
      <c r="M35" s="264"/>
      <c r="N35" s="264"/>
      <c r="O35" s="265"/>
    </row>
    <row r="36" spans="1:17" s="3" customFormat="1" ht="16.5" thickBot="1" x14ac:dyDescent="0.3">
      <c r="A36" s="144" t="s">
        <v>10</v>
      </c>
      <c r="B36" s="138">
        <v>1</v>
      </c>
      <c r="C36" s="138">
        <v>2</v>
      </c>
      <c r="D36" s="138">
        <v>3</v>
      </c>
      <c r="E36" s="138">
        <v>4</v>
      </c>
      <c r="F36" s="138">
        <v>5</v>
      </c>
      <c r="G36" s="138">
        <v>6</v>
      </c>
      <c r="H36" s="139">
        <v>7</v>
      </c>
      <c r="I36" s="139">
        <v>8</v>
      </c>
      <c r="J36" s="139">
        <v>9</v>
      </c>
      <c r="K36" s="139">
        <v>10</v>
      </c>
      <c r="L36" s="139">
        <v>11</v>
      </c>
      <c r="M36" s="139">
        <v>12</v>
      </c>
      <c r="N36" s="139">
        <v>13</v>
      </c>
      <c r="O36" s="139">
        <v>14</v>
      </c>
      <c r="P36" s="4"/>
    </row>
    <row r="37" spans="1:17" x14ac:dyDescent="0.25">
      <c r="A37" s="113" t="s">
        <v>61</v>
      </c>
      <c r="B37" s="114">
        <v>0</v>
      </c>
      <c r="C37" s="114">
        <v>0</v>
      </c>
      <c r="D37" s="114">
        <v>0</v>
      </c>
      <c r="E37" s="114">
        <v>0</v>
      </c>
      <c r="F37" s="114">
        <v>0</v>
      </c>
      <c r="G37" s="114">
        <v>0</v>
      </c>
      <c r="H37" s="114">
        <v>0</v>
      </c>
      <c r="I37" s="114">
        <v>0</v>
      </c>
      <c r="J37" s="114">
        <v>0</v>
      </c>
      <c r="K37" s="114">
        <v>0</v>
      </c>
      <c r="L37" s="114">
        <v>0</v>
      </c>
      <c r="M37" s="114">
        <v>0</v>
      </c>
      <c r="N37" s="114">
        <v>0</v>
      </c>
      <c r="O37" s="114">
        <v>0</v>
      </c>
    </row>
    <row r="38" spans="1:17" x14ac:dyDescent="0.25">
      <c r="A38" s="113" t="s">
        <v>62</v>
      </c>
      <c r="B38" s="114">
        <v>0</v>
      </c>
      <c r="C38" s="114">
        <v>0</v>
      </c>
      <c r="D38" s="114">
        <v>0</v>
      </c>
      <c r="E38" s="114">
        <v>0</v>
      </c>
      <c r="F38" s="114">
        <v>0</v>
      </c>
      <c r="G38" s="114">
        <v>0</v>
      </c>
      <c r="H38" s="114">
        <v>0</v>
      </c>
      <c r="I38" s="114">
        <v>0</v>
      </c>
      <c r="J38" s="114">
        <v>0</v>
      </c>
      <c r="K38" s="114">
        <v>0</v>
      </c>
      <c r="L38" s="114">
        <v>0</v>
      </c>
      <c r="M38" s="114">
        <v>0</v>
      </c>
      <c r="N38" s="114">
        <v>0</v>
      </c>
      <c r="O38" s="114">
        <v>0</v>
      </c>
      <c r="P38" s="42"/>
      <c r="Q38" s="42"/>
    </row>
    <row r="39" spans="1:17" ht="16.5" thickBot="1" x14ac:dyDescent="0.3">
      <c r="A39" s="110" t="s">
        <v>63</v>
      </c>
      <c r="B39" s="103">
        <v>0</v>
      </c>
      <c r="C39" s="103">
        <v>0</v>
      </c>
      <c r="D39" s="103">
        <v>0</v>
      </c>
      <c r="E39" s="103">
        <v>0</v>
      </c>
      <c r="F39" s="103">
        <v>0</v>
      </c>
      <c r="G39" s="103">
        <v>0</v>
      </c>
      <c r="H39" s="103">
        <v>0</v>
      </c>
      <c r="I39" s="103">
        <v>0</v>
      </c>
      <c r="J39" s="103">
        <v>0</v>
      </c>
      <c r="K39" s="103">
        <v>0</v>
      </c>
      <c r="L39" s="103">
        <v>0</v>
      </c>
      <c r="M39" s="103">
        <v>0</v>
      </c>
      <c r="N39" s="103">
        <v>0</v>
      </c>
      <c r="O39" s="103">
        <v>0</v>
      </c>
    </row>
    <row r="40" spans="1:17" s="3" customFormat="1" ht="16.5" thickBot="1" x14ac:dyDescent="0.3">
      <c r="A40" s="148" t="s">
        <v>4</v>
      </c>
      <c r="B40" s="138">
        <v>1</v>
      </c>
      <c r="C40" s="138">
        <v>2</v>
      </c>
      <c r="D40" s="139">
        <v>3</v>
      </c>
      <c r="E40" s="139">
        <v>4</v>
      </c>
      <c r="F40" s="4"/>
      <c r="G40" s="4"/>
      <c r="H40" s="4"/>
      <c r="I40" s="4"/>
      <c r="J40" s="4"/>
      <c r="K40" s="4"/>
      <c r="P40" s="4"/>
    </row>
    <row r="41" spans="1:17" x14ac:dyDescent="0.25">
      <c r="A41" s="113" t="s">
        <v>61</v>
      </c>
      <c r="B41" s="114">
        <v>2</v>
      </c>
      <c r="C41" s="114">
        <v>0</v>
      </c>
      <c r="D41" s="114">
        <v>0</v>
      </c>
      <c r="E41" s="114">
        <v>0</v>
      </c>
    </row>
    <row r="42" spans="1:17" x14ac:dyDescent="0.25">
      <c r="A42" s="113" t="s">
        <v>138</v>
      </c>
      <c r="B42" s="114">
        <v>0</v>
      </c>
      <c r="C42" s="114">
        <v>0</v>
      </c>
      <c r="D42" s="114">
        <v>0</v>
      </c>
      <c r="E42" s="114">
        <v>0</v>
      </c>
    </row>
    <row r="43" spans="1:17" ht="16.5" thickBot="1" x14ac:dyDescent="0.3">
      <c r="A43" s="110" t="s">
        <v>63</v>
      </c>
      <c r="B43" s="103">
        <v>0</v>
      </c>
      <c r="C43" s="103">
        <v>0</v>
      </c>
      <c r="D43" s="103">
        <v>0</v>
      </c>
      <c r="E43" s="103">
        <v>0</v>
      </c>
    </row>
    <row r="44" spans="1:17" ht="16.5" thickBot="1" x14ac:dyDescent="0.3"/>
    <row r="45" spans="1:17" ht="16.5" thickBot="1" x14ac:dyDescent="0.3">
      <c r="A45" s="35" t="s">
        <v>20</v>
      </c>
      <c r="B45" s="36"/>
    </row>
    <row r="46" spans="1:17" ht="16.5" thickBot="1" x14ac:dyDescent="0.3">
      <c r="A46" s="54" t="s">
        <v>164</v>
      </c>
      <c r="B46" s="55">
        <v>0</v>
      </c>
    </row>
  </sheetData>
  <mergeCells count="4">
    <mergeCell ref="A1:B1"/>
    <mergeCell ref="B4:O4"/>
    <mergeCell ref="B25:O25"/>
    <mergeCell ref="B35:O3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P15"/>
  <sheetViews>
    <sheetView zoomScale="115" zoomScaleNormal="115" workbookViewId="0">
      <selection activeCell="A15" sqref="A15"/>
    </sheetView>
  </sheetViews>
  <sheetFormatPr baseColWidth="10" defaultColWidth="11.42578125" defaultRowHeight="15.75" x14ac:dyDescent="0.25"/>
  <cols>
    <col min="1" max="1" width="58.5703125" style="4" customWidth="1"/>
    <col min="2" max="2" width="9.85546875" style="4" customWidth="1"/>
    <col min="3" max="16384" width="11.42578125" style="4"/>
  </cols>
  <sheetData>
    <row r="1" spans="1:16" s="28" customFormat="1" x14ac:dyDescent="0.25">
      <c r="A1" s="263" t="s">
        <v>73</v>
      </c>
      <c r="B1" s="26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s="48" customFormat="1" ht="16.5" thickBot="1" x14ac:dyDescent="0.3">
      <c r="A2" s="47"/>
      <c r="B2" s="47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6.5" thickBot="1" x14ac:dyDescent="0.3">
      <c r="A3" s="149" t="s">
        <v>21</v>
      </c>
      <c r="B3" s="45" t="s">
        <v>0</v>
      </c>
      <c r="C3" s="2"/>
    </row>
    <row r="4" spans="1:16" x14ac:dyDescent="0.25">
      <c r="A4" s="109" t="s">
        <v>139</v>
      </c>
      <c r="B4" s="114">
        <v>0</v>
      </c>
      <c r="C4" s="2"/>
    </row>
    <row r="5" spans="1:16" x14ac:dyDescent="0.25">
      <c r="A5" s="109" t="s">
        <v>22</v>
      </c>
      <c r="B5" s="114">
        <v>0</v>
      </c>
      <c r="C5" s="2"/>
    </row>
    <row r="6" spans="1:16" x14ac:dyDescent="0.25">
      <c r="A6" s="109" t="s">
        <v>140</v>
      </c>
      <c r="B6" s="114">
        <v>0</v>
      </c>
      <c r="C6" s="2"/>
    </row>
    <row r="7" spans="1:16" ht="16.5" thickBot="1" x14ac:dyDescent="0.3">
      <c r="A7" s="110" t="s">
        <v>141</v>
      </c>
      <c r="B7" s="103">
        <v>0</v>
      </c>
      <c r="C7" s="2"/>
    </row>
    <row r="8" spans="1:16" ht="16.5" thickBot="1" x14ac:dyDescent="0.3">
      <c r="A8" s="268" t="s">
        <v>4</v>
      </c>
      <c r="B8" s="269"/>
      <c r="C8" s="2"/>
    </row>
    <row r="9" spans="1:16" s="53" customFormat="1" ht="16.5" thickBot="1" x14ac:dyDescent="0.3">
      <c r="A9" s="66" t="s">
        <v>23</v>
      </c>
      <c r="B9" s="150">
        <v>0</v>
      </c>
      <c r="C9" s="129"/>
    </row>
    <row r="10" spans="1:16" ht="16.5" thickBot="1" x14ac:dyDescent="0.3">
      <c r="A10" s="2"/>
      <c r="B10" s="6"/>
      <c r="C10" s="2"/>
    </row>
    <row r="11" spans="1:16" ht="16.5" thickBot="1" x14ac:dyDescent="0.3">
      <c r="A11" s="149" t="s">
        <v>24</v>
      </c>
      <c r="B11" s="45" t="s">
        <v>0</v>
      </c>
      <c r="C11" s="2"/>
    </row>
    <row r="12" spans="1:16" x14ac:dyDescent="0.25">
      <c r="A12" s="109" t="s">
        <v>142</v>
      </c>
      <c r="B12" s="114">
        <v>0</v>
      </c>
      <c r="C12" s="2"/>
    </row>
    <row r="13" spans="1:16" x14ac:dyDescent="0.25">
      <c r="A13" s="109" t="s">
        <v>143</v>
      </c>
      <c r="B13" s="114">
        <v>0</v>
      </c>
      <c r="C13" s="2"/>
    </row>
    <row r="14" spans="1:16" x14ac:dyDescent="0.25">
      <c r="A14" s="109" t="s">
        <v>144</v>
      </c>
      <c r="B14" s="114">
        <v>0</v>
      </c>
      <c r="C14" s="6"/>
    </row>
    <row r="15" spans="1:16" ht="16.5" thickBot="1" x14ac:dyDescent="0.3">
      <c r="A15" s="110" t="s">
        <v>145</v>
      </c>
      <c r="B15" s="103" t="s">
        <v>64</v>
      </c>
      <c r="C15" s="46" t="s">
        <v>65</v>
      </c>
    </row>
  </sheetData>
  <mergeCells count="2">
    <mergeCell ref="A8:B8"/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P38"/>
  <sheetViews>
    <sheetView topLeftCell="A13" zoomScaleNormal="100" workbookViewId="0">
      <selection activeCell="D43" sqref="D43"/>
    </sheetView>
  </sheetViews>
  <sheetFormatPr baseColWidth="10" defaultColWidth="11.42578125" defaultRowHeight="15.75" x14ac:dyDescent="0.25"/>
  <cols>
    <col min="1" max="1" width="55.140625" style="2" customWidth="1"/>
    <col min="2" max="2" width="40.5703125" style="6" bestFit="1" customWidth="1"/>
    <col min="3" max="16384" width="11.42578125" style="2"/>
  </cols>
  <sheetData>
    <row r="1" spans="1:16" x14ac:dyDescent="0.25">
      <c r="A1" s="263" t="s">
        <v>74</v>
      </c>
      <c r="B1" s="263"/>
    </row>
    <row r="2" spans="1:16" ht="16.5" thickBot="1" x14ac:dyDescent="0.3">
      <c r="B2" s="2"/>
      <c r="C2" s="6"/>
    </row>
    <row r="3" spans="1:16" s="1" customFormat="1" ht="16.5" thickBot="1" x14ac:dyDescent="0.3">
      <c r="A3" s="151" t="s">
        <v>16</v>
      </c>
      <c r="B3" s="152" t="s">
        <v>0</v>
      </c>
    </row>
    <row r="4" spans="1:16" x14ac:dyDescent="0.25">
      <c r="A4" s="108" t="s">
        <v>146</v>
      </c>
      <c r="B4" s="99">
        <v>3</v>
      </c>
    </row>
    <row r="5" spans="1:16" ht="16.5" thickBot="1" x14ac:dyDescent="0.3">
      <c r="A5" s="109" t="s">
        <v>167</v>
      </c>
      <c r="B5" s="114">
        <v>3</v>
      </c>
    </row>
    <row r="6" spans="1:16" ht="16.5" thickBot="1" x14ac:dyDescent="0.3">
      <c r="A6" s="272" t="s">
        <v>147</v>
      </c>
      <c r="B6" s="273"/>
    </row>
    <row r="7" spans="1:16" s="4" customFormat="1" x14ac:dyDescent="0.25">
      <c r="A7" s="108" t="s">
        <v>148</v>
      </c>
      <c r="B7" s="153">
        <v>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25">
      <c r="A8" s="109" t="s">
        <v>149</v>
      </c>
      <c r="B8" s="114">
        <v>0</v>
      </c>
    </row>
    <row r="9" spans="1:16" x14ac:dyDescent="0.25">
      <c r="A9" s="109" t="s">
        <v>150</v>
      </c>
      <c r="B9" s="114">
        <v>0</v>
      </c>
    </row>
    <row r="10" spans="1:16" x14ac:dyDescent="0.25">
      <c r="A10" s="109" t="s">
        <v>151</v>
      </c>
      <c r="B10" s="114">
        <v>0</v>
      </c>
    </row>
    <row r="11" spans="1:16" ht="16.5" thickBot="1" x14ac:dyDescent="0.3">
      <c r="A11" s="110" t="s">
        <v>152</v>
      </c>
      <c r="B11" s="103">
        <v>0</v>
      </c>
    </row>
    <row r="12" spans="1:16" ht="16.5" thickBot="1" x14ac:dyDescent="0.3"/>
    <row r="13" spans="1:16" ht="16.5" thickBot="1" x14ac:dyDescent="0.3">
      <c r="A13" s="58" t="s">
        <v>66</v>
      </c>
      <c r="B13" s="59"/>
    </row>
    <row r="14" spans="1:16" ht="32.25" thickBot="1" x14ac:dyDescent="0.3">
      <c r="A14" s="22" t="s">
        <v>25</v>
      </c>
      <c r="B14" s="60">
        <v>0</v>
      </c>
    </row>
    <row r="15" spans="1:16" ht="16.5" thickBot="1" x14ac:dyDescent="0.3">
      <c r="A15" s="5"/>
    </row>
    <row r="16" spans="1:16" ht="16.5" thickBot="1" x14ac:dyDescent="0.3">
      <c r="A16" s="58" t="s">
        <v>67</v>
      </c>
      <c r="B16" s="59" t="s">
        <v>0</v>
      </c>
    </row>
    <row r="17" spans="1:3" ht="32.25" thickBot="1" x14ac:dyDescent="0.3">
      <c r="A17" s="22" t="s">
        <v>26</v>
      </c>
      <c r="B17" s="60">
        <v>0</v>
      </c>
    </row>
    <row r="18" spans="1:3" ht="16.5" thickBot="1" x14ac:dyDescent="0.3">
      <c r="A18" s="5"/>
    </row>
    <row r="19" spans="1:3" ht="16.5" thickBot="1" x14ac:dyDescent="0.3">
      <c r="A19" s="154" t="s">
        <v>27</v>
      </c>
      <c r="B19" s="155"/>
    </row>
    <row r="20" spans="1:3" ht="15.75" customHeight="1" thickBot="1" x14ac:dyDescent="0.3">
      <c r="A20" s="272" t="s">
        <v>80</v>
      </c>
      <c r="B20" s="273"/>
    </row>
    <row r="21" spans="1:3" s="8" customFormat="1" ht="15.75" customHeight="1" x14ac:dyDescent="0.25">
      <c r="A21" s="156" t="s">
        <v>78</v>
      </c>
      <c r="B21" s="158">
        <v>0</v>
      </c>
    </row>
    <row r="22" spans="1:3" s="8" customFormat="1" ht="15.75" customHeight="1" x14ac:dyDescent="0.25">
      <c r="A22" s="157" t="s">
        <v>91</v>
      </c>
      <c r="B22" s="159">
        <v>0</v>
      </c>
    </row>
    <row r="23" spans="1:3" s="8" customFormat="1" ht="15.75" customHeight="1" x14ac:dyDescent="0.25">
      <c r="A23" s="157" t="s">
        <v>79</v>
      </c>
      <c r="B23" s="159">
        <v>0</v>
      </c>
    </row>
    <row r="24" spans="1:3" s="8" customFormat="1" ht="15.75" customHeight="1" x14ac:dyDescent="0.25">
      <c r="A24" s="157" t="s">
        <v>28</v>
      </c>
      <c r="B24" s="159">
        <v>0</v>
      </c>
      <c r="C24" s="74" t="s">
        <v>92</v>
      </c>
    </row>
    <row r="25" spans="1:3" s="8" customFormat="1" ht="15.75" customHeight="1" x14ac:dyDescent="0.25">
      <c r="A25" s="157" t="s">
        <v>29</v>
      </c>
      <c r="B25" s="159">
        <v>0</v>
      </c>
    </row>
    <row r="26" spans="1:3" s="8" customFormat="1" ht="16.5" thickBot="1" x14ac:dyDescent="0.3">
      <c r="A26" s="107" t="s">
        <v>153</v>
      </c>
      <c r="B26" s="100">
        <v>0</v>
      </c>
    </row>
    <row r="27" spans="1:3" ht="15.75" customHeight="1" thickBot="1" x14ac:dyDescent="0.3">
      <c r="A27" s="270" t="s">
        <v>87</v>
      </c>
      <c r="B27" s="271"/>
    </row>
    <row r="28" spans="1:3" s="8" customFormat="1" ht="15.75" customHeight="1" x14ac:dyDescent="0.25">
      <c r="A28" s="156" t="s">
        <v>93</v>
      </c>
      <c r="B28" s="158">
        <v>0</v>
      </c>
    </row>
    <row r="29" spans="1:3" s="8" customFormat="1" ht="15.75" customHeight="1" x14ac:dyDescent="0.25">
      <c r="A29" s="157" t="s">
        <v>94</v>
      </c>
      <c r="B29" s="159">
        <v>0</v>
      </c>
    </row>
    <row r="30" spans="1:3" s="8" customFormat="1" ht="15.75" customHeight="1" x14ac:dyDescent="0.25">
      <c r="A30" s="157" t="s">
        <v>82</v>
      </c>
      <c r="B30" s="159">
        <v>0</v>
      </c>
    </row>
    <row r="31" spans="1:3" s="8" customFormat="1" ht="15.75" customHeight="1" x14ac:dyDescent="0.25">
      <c r="A31" s="157" t="s">
        <v>81</v>
      </c>
      <c r="B31" s="159">
        <v>0</v>
      </c>
      <c r="C31" s="74" t="s">
        <v>92</v>
      </c>
    </row>
    <row r="32" spans="1:3" s="8" customFormat="1" ht="15.75" customHeight="1" x14ac:dyDescent="0.25">
      <c r="A32" s="157" t="s">
        <v>29</v>
      </c>
      <c r="B32" s="159">
        <v>0</v>
      </c>
    </row>
    <row r="33" spans="1:3" s="8" customFormat="1" ht="15.75" customHeight="1" thickBot="1" x14ac:dyDescent="0.3">
      <c r="A33" s="107" t="s">
        <v>153</v>
      </c>
      <c r="B33" s="160">
        <v>0</v>
      </c>
    </row>
    <row r="34" spans="1:3" ht="16.5" thickBot="1" x14ac:dyDescent="0.3">
      <c r="A34" s="270" t="s">
        <v>83</v>
      </c>
      <c r="B34" s="271"/>
    </row>
    <row r="35" spans="1:3" s="8" customFormat="1" ht="15.75" customHeight="1" x14ac:dyDescent="0.25">
      <c r="A35" s="156" t="s">
        <v>95</v>
      </c>
      <c r="B35" s="158">
        <v>0</v>
      </c>
      <c r="C35" s="74" t="s">
        <v>96</v>
      </c>
    </row>
    <row r="36" spans="1:3" x14ac:dyDescent="0.25">
      <c r="A36" s="109" t="s">
        <v>84</v>
      </c>
      <c r="B36" s="117">
        <v>1</v>
      </c>
    </row>
    <row r="37" spans="1:3" x14ac:dyDescent="0.25">
      <c r="A37" s="109" t="s">
        <v>85</v>
      </c>
      <c r="B37" s="117">
        <v>0</v>
      </c>
    </row>
    <row r="38" spans="1:3" s="129" customFormat="1" ht="16.5" customHeight="1" thickBot="1" x14ac:dyDescent="0.3">
      <c r="A38" s="110" t="s">
        <v>86</v>
      </c>
      <c r="B38" s="237">
        <v>0</v>
      </c>
      <c r="C38" s="238" t="s">
        <v>92</v>
      </c>
    </row>
  </sheetData>
  <mergeCells count="5">
    <mergeCell ref="A27:B27"/>
    <mergeCell ref="A6:B6"/>
    <mergeCell ref="A1:B1"/>
    <mergeCell ref="A20:B20"/>
    <mergeCell ref="A34:B3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D16"/>
  <sheetViews>
    <sheetView zoomScaleNormal="100" workbookViewId="0">
      <selection activeCell="E27" sqref="E27"/>
    </sheetView>
  </sheetViews>
  <sheetFormatPr baseColWidth="10" defaultColWidth="11.42578125" defaultRowHeight="15.75" x14ac:dyDescent="0.25"/>
  <cols>
    <col min="1" max="1" width="48.7109375" style="4" bestFit="1" customWidth="1"/>
    <col min="2" max="2" width="11.42578125" style="32"/>
    <col min="3" max="16384" width="11.42578125" style="4"/>
  </cols>
  <sheetData>
    <row r="1" spans="1:4" s="2" customFormat="1" x14ac:dyDescent="0.25">
      <c r="A1" s="263" t="s">
        <v>75</v>
      </c>
      <c r="B1" s="263"/>
      <c r="C1" s="4"/>
      <c r="D1" s="4"/>
    </row>
    <row r="2" spans="1:4" s="2" customFormat="1" ht="16.5" thickBot="1" x14ac:dyDescent="0.3">
      <c r="C2" s="6"/>
    </row>
    <row r="3" spans="1:4" s="2" customFormat="1" ht="16.5" thickBot="1" x14ac:dyDescent="0.3">
      <c r="A3" s="61" t="s">
        <v>30</v>
      </c>
      <c r="B3" s="62" t="s">
        <v>0</v>
      </c>
    </row>
    <row r="4" spans="1:4" s="2" customFormat="1" ht="16.5" thickBot="1" x14ac:dyDescent="0.3">
      <c r="A4" s="272" t="s">
        <v>31</v>
      </c>
      <c r="B4" s="273"/>
    </row>
    <row r="5" spans="1:4" x14ac:dyDescent="0.25">
      <c r="A5" s="97" t="s">
        <v>32</v>
      </c>
      <c r="B5" s="99">
        <v>0</v>
      </c>
    </row>
    <row r="6" spans="1:4" x14ac:dyDescent="0.25">
      <c r="A6" s="101" t="s">
        <v>154</v>
      </c>
      <c r="B6" s="114">
        <v>0</v>
      </c>
    </row>
    <row r="7" spans="1:4" x14ac:dyDescent="0.25">
      <c r="A7" s="101" t="s">
        <v>155</v>
      </c>
      <c r="B7" s="114">
        <v>0</v>
      </c>
    </row>
    <row r="8" spans="1:4" ht="16.5" thickBot="1" x14ac:dyDescent="0.3">
      <c r="A8" s="98" t="s">
        <v>33</v>
      </c>
      <c r="B8" s="103">
        <v>0</v>
      </c>
    </row>
    <row r="9" spans="1:4" s="2" customFormat="1" ht="16.5" thickBot="1" x14ac:dyDescent="0.3">
      <c r="A9" s="274" t="s">
        <v>34</v>
      </c>
      <c r="B9" s="275"/>
    </row>
    <row r="10" spans="1:4" ht="16.5" thickBot="1" x14ac:dyDescent="0.3">
      <c r="A10" s="161" t="s">
        <v>156</v>
      </c>
      <c r="B10" s="162">
        <v>0</v>
      </c>
    </row>
    <row r="11" spans="1:4" s="2" customFormat="1" ht="16.5" thickBot="1" x14ac:dyDescent="0.3">
      <c r="A11" s="272" t="s">
        <v>35</v>
      </c>
      <c r="B11" s="273"/>
    </row>
    <row r="12" spans="1:4" x14ac:dyDescent="0.25">
      <c r="A12" s="97" t="s">
        <v>36</v>
      </c>
      <c r="B12" s="99">
        <v>3</v>
      </c>
      <c r="C12" s="42" t="s">
        <v>159</v>
      </c>
    </row>
    <row r="13" spans="1:4" x14ac:dyDescent="0.25">
      <c r="A13" s="101" t="s">
        <v>157</v>
      </c>
      <c r="B13" s="114">
        <v>0</v>
      </c>
    </row>
    <row r="14" spans="1:4" ht="16.5" thickBot="1" x14ac:dyDescent="0.3">
      <c r="A14" s="98" t="s">
        <v>37</v>
      </c>
      <c r="B14" s="103">
        <v>0</v>
      </c>
    </row>
    <row r="15" spans="1:4" s="2" customFormat="1" ht="16.5" thickBot="1" x14ac:dyDescent="0.3">
      <c r="A15" s="274" t="s">
        <v>38</v>
      </c>
      <c r="B15" s="275"/>
    </row>
    <row r="16" spans="1:4" ht="16.5" thickBot="1" x14ac:dyDescent="0.3">
      <c r="A16" s="7" t="s">
        <v>158</v>
      </c>
      <c r="B16" s="21">
        <v>0</v>
      </c>
    </row>
  </sheetData>
  <mergeCells count="5">
    <mergeCell ref="A4:B4"/>
    <mergeCell ref="A9:B9"/>
    <mergeCell ref="A11:B11"/>
    <mergeCell ref="A15:B15"/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FF"/>
  </sheetPr>
  <dimension ref="A1:P21"/>
  <sheetViews>
    <sheetView zoomScaleNormal="100" workbookViewId="0">
      <selection activeCell="C21" sqref="C21"/>
    </sheetView>
  </sheetViews>
  <sheetFormatPr baseColWidth="10" defaultColWidth="11.42578125" defaultRowHeight="15.75" x14ac:dyDescent="0.25"/>
  <cols>
    <col min="1" max="1" width="53.42578125" style="4" customWidth="1"/>
    <col min="2" max="2" width="7.5703125" style="32" customWidth="1"/>
    <col min="3" max="16" width="7.5703125" style="4" customWidth="1"/>
    <col min="17" max="16384" width="11.42578125" style="4"/>
  </cols>
  <sheetData>
    <row r="1" spans="1:16" ht="16.5" thickBot="1" x14ac:dyDescent="0.3">
      <c r="A1" s="63" t="s">
        <v>40</v>
      </c>
      <c r="B1" s="64"/>
    </row>
    <row r="2" spans="1:16" ht="16.5" thickBot="1" x14ac:dyDescent="0.3">
      <c r="A2" s="276" t="s">
        <v>41</v>
      </c>
      <c r="B2" s="277"/>
    </row>
    <row r="3" spans="1:16" ht="16.5" thickBot="1" x14ac:dyDescent="0.3">
      <c r="A3" s="163" t="s">
        <v>9</v>
      </c>
      <c r="B3" s="165" t="s">
        <v>0</v>
      </c>
    </row>
    <row r="4" spans="1:16" ht="31.5" x14ac:dyDescent="0.25">
      <c r="A4" s="109" t="s">
        <v>68</v>
      </c>
      <c r="B4" s="105">
        <v>0</v>
      </c>
    </row>
    <row r="5" spans="1:16" ht="48" thickBot="1" x14ac:dyDescent="0.3">
      <c r="A5" s="110" t="s">
        <v>97</v>
      </c>
      <c r="B5" s="104">
        <v>0</v>
      </c>
    </row>
    <row r="6" spans="1:16" ht="16.5" thickBot="1" x14ac:dyDescent="0.3">
      <c r="A6" s="5"/>
      <c r="B6" s="6"/>
    </row>
    <row r="7" spans="1:16" s="2" customFormat="1" ht="16.5" thickBot="1" x14ac:dyDescent="0.3">
      <c r="A7" s="115" t="s">
        <v>42</v>
      </c>
      <c r="B7" s="164" t="s">
        <v>0</v>
      </c>
    </row>
    <row r="8" spans="1:16" s="2" customFormat="1" ht="32.25" thickBot="1" x14ac:dyDescent="0.3">
      <c r="A8" s="166" t="s">
        <v>43</v>
      </c>
      <c r="B8" s="106">
        <v>0</v>
      </c>
      <c r="C8" s="1" t="s">
        <v>69</v>
      </c>
    </row>
    <row r="9" spans="1:16" s="2" customFormat="1" ht="16.5" thickBot="1" x14ac:dyDescent="0.3">
      <c r="A9" s="5"/>
      <c r="B9" s="6"/>
    </row>
    <row r="10" spans="1:16" s="12" customFormat="1" ht="16.5" thickBot="1" x14ac:dyDescent="0.3">
      <c r="A10" s="9" t="s">
        <v>44</v>
      </c>
      <c r="B10" s="278" t="s">
        <v>71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80"/>
      <c r="P10" s="2"/>
    </row>
    <row r="11" spans="1:16" s="8" customFormat="1" ht="16.5" thickBot="1" x14ac:dyDescent="0.3">
      <c r="A11" s="10" t="s">
        <v>2</v>
      </c>
      <c r="B11" s="138">
        <v>1</v>
      </c>
      <c r="C11" s="138">
        <v>2</v>
      </c>
      <c r="D11" s="138">
        <v>3</v>
      </c>
      <c r="E11" s="138">
        <v>4</v>
      </c>
      <c r="F11" s="138">
        <v>5</v>
      </c>
      <c r="G11" s="138">
        <v>6</v>
      </c>
      <c r="H11" s="139">
        <v>7</v>
      </c>
      <c r="I11" s="139">
        <v>8</v>
      </c>
      <c r="J11" s="139">
        <v>9</v>
      </c>
      <c r="K11" s="139">
        <v>10</v>
      </c>
      <c r="L11" s="139">
        <v>11</v>
      </c>
      <c r="M11" s="139">
        <v>12</v>
      </c>
      <c r="N11" s="139">
        <v>13</v>
      </c>
      <c r="O11" s="139">
        <v>14</v>
      </c>
      <c r="P11" s="2"/>
    </row>
    <row r="12" spans="1:16" s="2" customFormat="1" ht="16.5" thickBot="1" x14ac:dyDescent="0.3">
      <c r="A12" s="66" t="s">
        <v>70</v>
      </c>
      <c r="B12" s="142">
        <v>0</v>
      </c>
      <c r="C12" s="142">
        <v>0</v>
      </c>
      <c r="D12" s="142">
        <v>0</v>
      </c>
      <c r="E12" s="142">
        <v>0</v>
      </c>
      <c r="F12" s="142">
        <v>0</v>
      </c>
      <c r="G12" s="142">
        <v>0</v>
      </c>
      <c r="H12" s="142">
        <v>0</v>
      </c>
      <c r="I12" s="142">
        <v>0</v>
      </c>
      <c r="J12" s="142">
        <v>0</v>
      </c>
      <c r="K12" s="142">
        <v>0</v>
      </c>
      <c r="L12" s="142">
        <v>0</v>
      </c>
      <c r="M12" s="142">
        <v>0</v>
      </c>
      <c r="N12" s="142">
        <v>0</v>
      </c>
      <c r="O12" s="142">
        <v>0</v>
      </c>
    </row>
    <row r="13" spans="1:16" s="2" customFormat="1" x14ac:dyDescent="0.2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</row>
    <row r="21" spans="8:8" x14ac:dyDescent="0.25">
      <c r="H21" s="65"/>
    </row>
  </sheetData>
  <mergeCells count="2">
    <mergeCell ref="A2:B2"/>
    <mergeCell ref="B10:O10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3:G162"/>
  <sheetViews>
    <sheetView tabSelected="1" zoomScaleNormal="100" workbookViewId="0">
      <selection activeCell="J21" sqref="J21"/>
    </sheetView>
  </sheetViews>
  <sheetFormatPr baseColWidth="10" defaultColWidth="10.85546875" defaultRowHeight="15" x14ac:dyDescent="0.25"/>
  <cols>
    <col min="1" max="1" width="6.140625" style="169" customWidth="1"/>
    <col min="2" max="2" width="49.85546875" style="169" customWidth="1"/>
    <col min="3" max="3" width="31.42578125" style="174" customWidth="1"/>
    <col min="4" max="4" width="59" style="174" customWidth="1"/>
    <col min="5" max="5" width="13.85546875" style="196" bestFit="1" customWidth="1"/>
    <col min="6" max="6" width="12.140625" style="196" bestFit="1" customWidth="1"/>
    <col min="7" max="7" width="16.28515625" style="169" bestFit="1" customWidth="1"/>
    <col min="8" max="16384" width="10.85546875" style="169"/>
  </cols>
  <sheetData>
    <row r="3" spans="2:7" ht="16.5" thickBot="1" x14ac:dyDescent="0.3">
      <c r="B3" s="15" t="s">
        <v>3</v>
      </c>
      <c r="C3" s="167"/>
      <c r="D3" s="167"/>
      <c r="E3" s="168"/>
      <c r="F3" s="168"/>
      <c r="G3" s="168"/>
    </row>
    <row r="4" spans="2:7" s="172" customFormat="1" ht="16.5" thickBot="1" x14ac:dyDescent="0.3">
      <c r="B4" s="49"/>
      <c r="C4" s="170"/>
      <c r="D4" s="170"/>
      <c r="E4" s="171" t="s">
        <v>76</v>
      </c>
      <c r="F4" s="210" t="s">
        <v>77</v>
      </c>
      <c r="G4" s="211" t="s">
        <v>104</v>
      </c>
    </row>
    <row r="5" spans="2:7" ht="16.5" thickBot="1" x14ac:dyDescent="0.3">
      <c r="B5" s="9" t="s">
        <v>1</v>
      </c>
      <c r="C5" s="10" t="s">
        <v>10</v>
      </c>
      <c r="D5" s="70" t="s">
        <v>111</v>
      </c>
      <c r="E5" s="173">
        <f>MEDIAN(SI4_Viro_Audit_Persons!B5:O5)</f>
        <v>0</v>
      </c>
      <c r="F5" s="201">
        <f>AVERAGE(SI4_Viro_Audit_Persons!B5:O5)</f>
        <v>0</v>
      </c>
      <c r="G5" s="212">
        <f>MAX(SI4_Viro_Audit_Persons!B5:O5)</f>
        <v>0</v>
      </c>
    </row>
    <row r="6" spans="2:7" ht="15.75" x14ac:dyDescent="0.25">
      <c r="D6" s="71" t="s">
        <v>112</v>
      </c>
      <c r="E6" s="175">
        <f>MEDIAN(SI4_Viro_Audit_Persons!B6:O6)</f>
        <v>0</v>
      </c>
      <c r="F6" s="202">
        <f>AVERAGE(SI4_Viro_Audit_Persons!B6:O6)</f>
        <v>0</v>
      </c>
      <c r="G6" s="213">
        <f>MAX(SI4_Viro_Audit_Persons!B6:O6)</f>
        <v>0</v>
      </c>
    </row>
    <row r="7" spans="2:7" ht="15.75" x14ac:dyDescent="0.25">
      <c r="D7" s="88" t="s">
        <v>113</v>
      </c>
      <c r="E7" s="175">
        <f>MEDIAN(SI4_Viro_Audit_Persons!B7:O7)</f>
        <v>0</v>
      </c>
      <c r="F7" s="202">
        <f>AVERAGE(SI4_Viro_Audit_Persons!B7:O7)</f>
        <v>7.1428571428571425E-2</v>
      </c>
      <c r="G7" s="213">
        <f>MAX(SI4_Viro_Audit_Persons!B7:O7)</f>
        <v>1</v>
      </c>
    </row>
    <row r="8" spans="2:7" ht="15.75" x14ac:dyDescent="0.25">
      <c r="D8" s="88" t="s">
        <v>114</v>
      </c>
      <c r="E8" s="175">
        <f>MEDIAN(SI4_Viro_Audit_Persons!B8:O8)</f>
        <v>0</v>
      </c>
      <c r="F8" s="202">
        <f>AVERAGE(SI4_Viro_Audit_Persons!B8:O8)</f>
        <v>0</v>
      </c>
      <c r="G8" s="213">
        <f>MAX(SI4_Viro_Audit_Persons!B8:O8)</f>
        <v>0</v>
      </c>
    </row>
    <row r="9" spans="2:7" ht="15.75" x14ac:dyDescent="0.25">
      <c r="D9" s="71" t="s">
        <v>116</v>
      </c>
      <c r="E9" s="175">
        <f>MEDIAN(SI4_Viro_Audit_Persons!B9:O9)</f>
        <v>0</v>
      </c>
      <c r="F9" s="202">
        <f>AVERAGE(SI4_Viro_Audit_Persons!B9:O9)</f>
        <v>0.8571428571428571</v>
      </c>
      <c r="G9" s="213">
        <f>MAX(SI4_Viro_Audit_Persons!B9:O9)</f>
        <v>3</v>
      </c>
    </row>
    <row r="10" spans="2:7" ht="16.5" thickBot="1" x14ac:dyDescent="0.3">
      <c r="D10" s="89" t="s">
        <v>117</v>
      </c>
      <c r="E10" s="176">
        <f>MEDIAN(SI4_Viro_Audit_Persons!B10:O10)</f>
        <v>0</v>
      </c>
      <c r="F10" s="203">
        <f>AVERAGE(SI4_Viro_Audit_Persons!B10:O10)</f>
        <v>0</v>
      </c>
      <c r="G10" s="214">
        <f>MAX(SI4_Viro_Audit_Persons!B10:O10)</f>
        <v>0</v>
      </c>
    </row>
    <row r="11" spans="2:7" ht="16.5" thickBot="1" x14ac:dyDescent="0.3">
      <c r="C11" s="19" t="s">
        <v>4</v>
      </c>
      <c r="D11" s="70" t="s">
        <v>111</v>
      </c>
      <c r="E11" s="173">
        <f>MEDIAN(SI4_Viro_Audit_Persons!B12:E12)</f>
        <v>0</v>
      </c>
      <c r="F11" s="201">
        <f>AVERAGE(SI4_Viro_Audit_Persons!D12:E12)</f>
        <v>0</v>
      </c>
      <c r="G11" s="212">
        <f>MAX(SI4_Viro_Audit_Persons!B12:E12)</f>
        <v>0</v>
      </c>
    </row>
    <row r="12" spans="2:7" ht="15.75" x14ac:dyDescent="0.25">
      <c r="D12" s="71" t="s">
        <v>112</v>
      </c>
      <c r="E12" s="175">
        <f>MEDIAN(SI4_Viro_Audit_Persons!B13:E13)</f>
        <v>0</v>
      </c>
      <c r="F12" s="202">
        <f>AVERAGE(SI4_Viro_Audit_Persons!D13:E13)</f>
        <v>0</v>
      </c>
      <c r="G12" s="213">
        <f>MAX(SI4_Viro_Audit_Persons!B13:E13)</f>
        <v>0</v>
      </c>
    </row>
    <row r="13" spans="2:7" ht="15.75" x14ac:dyDescent="0.25">
      <c r="D13" s="88" t="s">
        <v>113</v>
      </c>
      <c r="E13" s="175">
        <f>MEDIAN(SI4_Viro_Audit_Persons!B14:E14)</f>
        <v>1.5</v>
      </c>
      <c r="F13" s="202">
        <f>AVERAGE(SI4_Viro_Audit_Persons!D14:E14)</f>
        <v>1.5</v>
      </c>
      <c r="G13" s="213">
        <f>MAX(SI4_Viro_Audit_Persons!B14:E14)</f>
        <v>3</v>
      </c>
    </row>
    <row r="14" spans="2:7" ht="15.75" x14ac:dyDescent="0.25">
      <c r="D14" s="88" t="s">
        <v>114</v>
      </c>
      <c r="E14" s="175">
        <f>MEDIAN(SI4_Viro_Audit_Persons!B15:E15)</f>
        <v>0</v>
      </c>
      <c r="F14" s="202">
        <f>AVERAGE(SI4_Viro_Audit_Persons!D15:E15)</f>
        <v>0</v>
      </c>
      <c r="G14" s="213">
        <f>MAX(SI4_Viro_Audit_Persons!B15:E15)</f>
        <v>0</v>
      </c>
    </row>
    <row r="15" spans="2:7" ht="15.75" x14ac:dyDescent="0.25">
      <c r="D15" s="71" t="s">
        <v>116</v>
      </c>
      <c r="E15" s="175">
        <f>MEDIAN(SI4_Viro_Audit_Persons!B16:E16)</f>
        <v>0</v>
      </c>
      <c r="F15" s="202">
        <f>AVERAGE(SI4_Viro_Audit_Persons!D16:E16)</f>
        <v>0</v>
      </c>
      <c r="G15" s="213">
        <f>MAX(SI4_Viro_Audit_Persons!B16:E16)</f>
        <v>0</v>
      </c>
    </row>
    <row r="16" spans="2:7" ht="16.5" thickBot="1" x14ac:dyDescent="0.3">
      <c r="D16" s="89" t="s">
        <v>117</v>
      </c>
      <c r="E16" s="177">
        <f>MEDIAN(SI4_Viro_Audit_Persons!B17:E17)</f>
        <v>0</v>
      </c>
      <c r="F16" s="204">
        <f>AVERAGE(SI4_Viro_Audit_Persons!D17:E17)</f>
        <v>0</v>
      </c>
      <c r="G16" s="214">
        <f>MAX(SI4_Viro_Audit_Persons!B17:E17)</f>
        <v>0</v>
      </c>
    </row>
    <row r="17" spans="2:7" ht="32.25" thickBot="1" x14ac:dyDescent="0.3">
      <c r="B17" s="235" t="s">
        <v>5</v>
      </c>
      <c r="C17" s="236" t="s">
        <v>10</v>
      </c>
      <c r="D17" s="70" t="s">
        <v>120</v>
      </c>
      <c r="E17" s="192">
        <f>MEDIAN(SI4_Viro_Audit_Persons!O21)</f>
        <v>0</v>
      </c>
      <c r="F17" s="248">
        <f>AVERAGE(SI4_Viro_Audit_Persons!B21:O21)</f>
        <v>0</v>
      </c>
      <c r="G17" s="249">
        <f>MAX(SI4_Viro_Audit_Persons!B21:O21)</f>
        <v>0</v>
      </c>
    </row>
    <row r="18" spans="2:7" ht="15.75" x14ac:dyDescent="0.25">
      <c r="D18" s="88" t="s">
        <v>118</v>
      </c>
      <c r="E18" s="242">
        <f>MEDIAN(SI4_Viro_Audit_Persons!B22:O22)</f>
        <v>0</v>
      </c>
      <c r="F18" s="243">
        <f>AVERAGE(SI4_Viro_Audit_Persons!B22:O22)</f>
        <v>0</v>
      </c>
      <c r="G18" s="244">
        <f>MAX(SI4_Viro_Audit_Persons!B22:O22)</f>
        <v>0</v>
      </c>
    </row>
    <row r="19" spans="2:7" ht="16.5" thickBot="1" x14ac:dyDescent="0.3">
      <c r="D19" s="90" t="s">
        <v>119</v>
      </c>
      <c r="E19" s="245">
        <f>MEDIAN(SI4_Viro_Audit_Persons!B23:O23)</f>
        <v>0</v>
      </c>
      <c r="F19" s="246">
        <f>AVERAGE(SI4_Viro_Audit_Persons!B23:O23)</f>
        <v>0</v>
      </c>
      <c r="G19" s="247">
        <f>MAX(SI4_Viro_Audit_Persons!B23:O23)</f>
        <v>0</v>
      </c>
    </row>
    <row r="20" spans="2:7" ht="16.5" thickBot="1" x14ac:dyDescent="0.3">
      <c r="C20" s="19" t="s">
        <v>4</v>
      </c>
      <c r="D20" s="91" t="s">
        <v>121</v>
      </c>
      <c r="E20" s="239">
        <f>MEDIAN(SI4_Viro_Audit_Persons!B25:E25)</f>
        <v>0</v>
      </c>
      <c r="F20" s="240">
        <f>AVERAGE(SI4_Viro_Audit_Persons!B25:E25)</f>
        <v>0</v>
      </c>
      <c r="G20" s="241">
        <f>MAX(SI4_Viro_Audit_Persons!B25:E25)</f>
        <v>0</v>
      </c>
    </row>
    <row r="21" spans="2:7" ht="31.5" x14ac:dyDescent="0.25">
      <c r="D21" s="71" t="s">
        <v>120</v>
      </c>
      <c r="E21" s="250">
        <f>MEDIAN(SI4_Viro_Audit_Persons!B26:E26)</f>
        <v>0</v>
      </c>
      <c r="F21" s="251">
        <f>AVERAGE(SI4_Viro_Audit_Persons!B26:E26)</f>
        <v>0</v>
      </c>
      <c r="G21" s="252">
        <f>MAX(SI4_Viro_Audit_Persons!B26:E26)</f>
        <v>0</v>
      </c>
    </row>
    <row r="22" spans="2:7" ht="15.75" x14ac:dyDescent="0.25">
      <c r="D22" s="88" t="s">
        <v>118</v>
      </c>
      <c r="E22" s="179">
        <f>MEDIAN(SI4_Viro_Audit_Persons!B27:E27)</f>
        <v>0</v>
      </c>
      <c r="F22" s="206">
        <f>AVERAGE(SI4_Viro_Audit_Persons!B27:E27)</f>
        <v>0</v>
      </c>
      <c r="G22" s="213">
        <f>MAX(SI4_Viro_Audit_Persons!B27:E27)</f>
        <v>0</v>
      </c>
    </row>
    <row r="23" spans="2:7" ht="16.5" thickBot="1" x14ac:dyDescent="0.3">
      <c r="D23" s="90" t="s">
        <v>119</v>
      </c>
      <c r="E23" s="181">
        <f>MEDIAN(SI4_Viro_Audit_Persons!B28:E28)</f>
        <v>0</v>
      </c>
      <c r="F23" s="208">
        <f>AVERAGE(SI4_Viro_Audit_Persons!B28:E28)</f>
        <v>0</v>
      </c>
      <c r="G23" s="214">
        <f>MAX(SI4_Viro_Audit_Persons!B28:E28)</f>
        <v>0</v>
      </c>
    </row>
    <row r="24" spans="2:7" ht="16.5" thickBot="1" x14ac:dyDescent="0.3">
      <c r="B24" s="9" t="s">
        <v>6</v>
      </c>
      <c r="C24" s="10" t="s">
        <v>10</v>
      </c>
      <c r="D24" s="92" t="s">
        <v>50</v>
      </c>
      <c r="E24" s="182">
        <f>MEDIAN(SI4_Viro_Audit_Persons!B32:O32)</f>
        <v>0</v>
      </c>
      <c r="F24" s="209">
        <f>AVERAGE(SI4_Viro_Audit_Persons!B32:O32)</f>
        <v>0</v>
      </c>
      <c r="G24" s="215">
        <f>MAX(SI4_Viro_Audit_Persons!B32:O32)</f>
        <v>0</v>
      </c>
    </row>
    <row r="25" spans="2:7" ht="16.5" thickBot="1" x14ac:dyDescent="0.3">
      <c r="C25" s="19" t="s">
        <v>4</v>
      </c>
      <c r="D25" s="92" t="s">
        <v>50</v>
      </c>
      <c r="E25" s="182">
        <f>MEDIAN(SI4_Viro_Audit_Persons!B34:E34)</f>
        <v>0</v>
      </c>
      <c r="F25" s="209">
        <f>AVERAGE(SI4_Viro_Audit_Persons!B34:E34)</f>
        <v>0</v>
      </c>
      <c r="G25" s="216">
        <f>MAX(SI4_Viro_Audit_Persons!B34:E34)</f>
        <v>0</v>
      </c>
    </row>
    <row r="26" spans="2:7" ht="16.5" thickBot="1" x14ac:dyDescent="0.3">
      <c r="B26" s="9" t="s">
        <v>7</v>
      </c>
      <c r="C26" s="10" t="s">
        <v>10</v>
      </c>
      <c r="D26" s="70" t="s">
        <v>122</v>
      </c>
      <c r="E26" s="178">
        <f>MEDIAN(SI4_Viro_Audit_Persons!B38:O38)</f>
        <v>0</v>
      </c>
      <c r="F26" s="205">
        <f>AVERAGE(SI4_Viro_Audit_Persons!B38:O38)</f>
        <v>0</v>
      </c>
      <c r="G26" s="212">
        <f>MAX(SI4_Viro_Audit_Persons!B38:O38)</f>
        <v>0</v>
      </c>
    </row>
    <row r="27" spans="2:7" ht="15.75" x14ac:dyDescent="0.25">
      <c r="D27" s="71" t="s">
        <v>160</v>
      </c>
      <c r="E27" s="179">
        <f>MEDIAN(SI4_Viro_Audit_Persons!B39:O39)</f>
        <v>0</v>
      </c>
      <c r="F27" s="206">
        <f>AVERAGE(SI4_Viro_Audit_Persons!B39:O39)</f>
        <v>0</v>
      </c>
      <c r="G27" s="213">
        <f>MAX(SI4_Viro_Audit_Persons!B39:O39)</f>
        <v>0</v>
      </c>
    </row>
    <row r="28" spans="2:7" ht="15.75" x14ac:dyDescent="0.25">
      <c r="D28" s="71" t="s">
        <v>123</v>
      </c>
      <c r="E28" s="179">
        <f>MEDIAN(SI4_Viro_Audit_Persons!B40:O40)</f>
        <v>0</v>
      </c>
      <c r="F28" s="206">
        <f>AVERAGE(SI4_Viro_Audit_Persons!B40:O40)</f>
        <v>0</v>
      </c>
      <c r="G28" s="213">
        <f>MAX(SI4_Viro_Audit_Persons!B40:O40)</f>
        <v>0</v>
      </c>
    </row>
    <row r="29" spans="2:7" ht="15.75" x14ac:dyDescent="0.25">
      <c r="D29" s="71" t="s">
        <v>125</v>
      </c>
      <c r="E29" s="179">
        <f>MEDIAN(SI4_Viro_Audit_Persons!B41:O41)</f>
        <v>0</v>
      </c>
      <c r="F29" s="206">
        <f>AVERAGE(SI4_Viro_Audit_Persons!B41:O41)</f>
        <v>0</v>
      </c>
      <c r="G29" s="213">
        <f>MAX(SI4_Viro_Audit_Persons!B41:O41)</f>
        <v>0</v>
      </c>
    </row>
    <row r="30" spans="2:7" ht="16.5" thickBot="1" x14ac:dyDescent="0.3">
      <c r="D30" s="73" t="s">
        <v>126</v>
      </c>
      <c r="E30" s="180">
        <f>MEDIAN(SI4_Viro_Audit_Persons!B42:O42)</f>
        <v>0</v>
      </c>
      <c r="F30" s="207">
        <f>AVERAGE(SI4_Viro_Audit_Persons!B42:O42)</f>
        <v>0</v>
      </c>
      <c r="G30" s="214">
        <f>MAX(SI4_Viro_Audit_Persons!B42:O42)</f>
        <v>0</v>
      </c>
    </row>
    <row r="31" spans="2:7" ht="16.5" thickBot="1" x14ac:dyDescent="0.3">
      <c r="C31" s="19" t="s">
        <v>4</v>
      </c>
      <c r="D31" s="70" t="s">
        <v>122</v>
      </c>
      <c r="E31" s="178">
        <f>MEDIAN(SI4_Viro_Audit_Persons!B44:E44)</f>
        <v>0</v>
      </c>
      <c r="F31" s="205">
        <f>AVERAGE(SI4_Viro_Audit_Persons!B44:E44)</f>
        <v>0</v>
      </c>
      <c r="G31" s="212">
        <f>MAX(SI4_Viro_Audit_Persons!B44:E44)</f>
        <v>0</v>
      </c>
    </row>
    <row r="32" spans="2:7" ht="15.75" x14ac:dyDescent="0.25">
      <c r="D32" s="71" t="s">
        <v>160</v>
      </c>
      <c r="E32" s="179">
        <f>MEDIAN(SI4_Viro_Audit_Persons!B45:E45)</f>
        <v>0</v>
      </c>
      <c r="F32" s="206">
        <f>AVERAGE(SI4_Viro_Audit_Persons!B45:E45)</f>
        <v>0</v>
      </c>
      <c r="G32" s="213">
        <f>MAX(SI4_Viro_Audit_Persons!B45:E45)</f>
        <v>0</v>
      </c>
    </row>
    <row r="33" spans="2:7" ht="15.75" x14ac:dyDescent="0.25">
      <c r="D33" s="71" t="s">
        <v>123</v>
      </c>
      <c r="E33" s="179">
        <f>MEDIAN(SI4_Viro_Audit_Persons!B46:E46)</f>
        <v>0</v>
      </c>
      <c r="F33" s="206">
        <f>AVERAGE(SI4_Viro_Audit_Persons!B46:E46)</f>
        <v>0</v>
      </c>
      <c r="G33" s="213">
        <f>MAX(SI4_Viro_Audit_Persons!B46:E46)</f>
        <v>0</v>
      </c>
    </row>
    <row r="34" spans="2:7" ht="15.75" x14ac:dyDescent="0.25">
      <c r="D34" s="71" t="s">
        <v>125</v>
      </c>
      <c r="E34" s="179">
        <f>MEDIAN(SI4_Viro_Audit_Persons!B47:E47)</f>
        <v>0</v>
      </c>
      <c r="F34" s="206">
        <f>AVERAGE(SI4_Viro_Audit_Persons!B47:E47)</f>
        <v>0</v>
      </c>
      <c r="G34" s="213">
        <f>MAX(SI4_Viro_Audit_Persons!B47:E47)</f>
        <v>0</v>
      </c>
    </row>
    <row r="35" spans="2:7" ht="15.75" x14ac:dyDescent="0.25">
      <c r="D35" s="71" t="s">
        <v>126</v>
      </c>
      <c r="E35" s="179">
        <f>MEDIAN(SI4_Viro_Audit_Persons!B48:E48)</f>
        <v>0</v>
      </c>
      <c r="F35" s="206">
        <f>AVERAGE(SI4_Viro_Audit_Persons!B48:E48)</f>
        <v>0</v>
      </c>
      <c r="G35" s="213">
        <f>MAX(SI4_Viro_Audit_Persons!B48:E48)</f>
        <v>0</v>
      </c>
    </row>
    <row r="36" spans="2:7" ht="15.75" x14ac:dyDescent="0.25">
      <c r="D36" s="73" t="s">
        <v>127</v>
      </c>
      <c r="E36" s="180">
        <f>MEDIAN(SI4_Viro_Audit_Persons!B49:E49)</f>
        <v>0</v>
      </c>
      <c r="F36" s="207">
        <f>AVERAGE(SI4_Viro_Audit_Persons!B49:E49)</f>
        <v>0</v>
      </c>
      <c r="G36" s="213">
        <f>MAX(SI4_Viro_Audit_Persons!B49:E49)</f>
        <v>0</v>
      </c>
    </row>
    <row r="37" spans="2:7" ht="15.75" x14ac:dyDescent="0.25">
      <c r="D37" s="71" t="s">
        <v>161</v>
      </c>
      <c r="E37" s="180">
        <f>MEDIAN(SI4_Viro_Audit_Persons!B50:E50)</f>
        <v>0</v>
      </c>
      <c r="F37" s="207">
        <f>AVERAGE(SI4_Viro_Audit_Persons!B50:E50)</f>
        <v>0</v>
      </c>
      <c r="G37" s="213">
        <f>MAX(SI4_Viro_Audit_Persons!B50:E50)</f>
        <v>0</v>
      </c>
    </row>
    <row r="38" spans="2:7" ht="16.5" thickBot="1" x14ac:dyDescent="0.3">
      <c r="D38" s="89" t="s">
        <v>88</v>
      </c>
      <c r="E38" s="181">
        <f>MEDIAN(SI4_Viro_Audit_Persons!B51:E51)</f>
        <v>0</v>
      </c>
      <c r="F38" s="208">
        <f>AVERAGE(SI4_Viro_Audit_Persons!B51:E51)</f>
        <v>0</v>
      </c>
      <c r="G38" s="214">
        <f>MAX(SI4_Viro_Audit_Persons!B51:E51)</f>
        <v>0</v>
      </c>
    </row>
    <row r="39" spans="2:7" ht="16.5" thickBot="1" x14ac:dyDescent="0.3">
      <c r="D39" s="31"/>
      <c r="E39" s="183"/>
      <c r="F39" s="183"/>
    </row>
    <row r="40" spans="2:7" ht="16.5" thickBot="1" x14ac:dyDescent="0.3">
      <c r="B40" s="87" t="s">
        <v>98</v>
      </c>
      <c r="D40" s="86"/>
      <c r="E40" s="184">
        <f>MEDIAN(E5:E38)</f>
        <v>0</v>
      </c>
      <c r="F40" s="185">
        <f>AVERAGE(F5:F38)</f>
        <v>7.1428571428571425E-2</v>
      </c>
    </row>
    <row r="42" spans="2:7" ht="16.5" thickBot="1" x14ac:dyDescent="0.3">
      <c r="B42" s="15" t="s">
        <v>166</v>
      </c>
      <c r="C42" s="167"/>
      <c r="D42" s="167"/>
      <c r="E42" s="168"/>
      <c r="F42" s="168"/>
      <c r="G42" s="168"/>
    </row>
    <row r="43" spans="2:7" s="172" customFormat="1" ht="16.5" thickBot="1" x14ac:dyDescent="0.3">
      <c r="B43" s="49"/>
      <c r="C43" s="170"/>
      <c r="D43" s="170"/>
      <c r="E43" s="186" t="s">
        <v>76</v>
      </c>
      <c r="F43" s="186" t="s">
        <v>77</v>
      </c>
      <c r="G43" s="219" t="s">
        <v>104</v>
      </c>
    </row>
    <row r="44" spans="2:7" ht="16.5" thickBot="1" x14ac:dyDescent="0.3">
      <c r="B44" s="285" t="s">
        <v>8</v>
      </c>
      <c r="C44" s="299"/>
      <c r="D44" s="300"/>
      <c r="E44" s="182">
        <f>SI4_Viro_Audit_Behavior!B2</f>
        <v>0</v>
      </c>
      <c r="F44" s="209">
        <f>SI4_Viro_Audit_Behavior!B2</f>
        <v>0</v>
      </c>
      <c r="G44" s="217" t="s">
        <v>64</v>
      </c>
    </row>
    <row r="45" spans="2:7" ht="16.5" thickBot="1" x14ac:dyDescent="0.3">
      <c r="B45" s="67" t="s">
        <v>9</v>
      </c>
      <c r="C45" s="68" t="s">
        <v>10</v>
      </c>
      <c r="D45" s="24" t="s">
        <v>129</v>
      </c>
      <c r="E45" s="178">
        <f>MEDIAN(SI4_Viro_Audit_Behavior!B6:O6)</f>
        <v>0</v>
      </c>
      <c r="F45" s="205">
        <f>F60</f>
        <v>0</v>
      </c>
      <c r="G45" s="212">
        <f>MAX(SI4_Viro_Audit_Behavior!B6:O6)</f>
        <v>0</v>
      </c>
    </row>
    <row r="46" spans="2:7" ht="15.75" x14ac:dyDescent="0.25">
      <c r="D46" s="23" t="s">
        <v>130</v>
      </c>
      <c r="E46" s="179">
        <f>MEDIAN(SI4_Viro_Audit_Behavior!B7:O7)</f>
        <v>0</v>
      </c>
      <c r="F46" s="206">
        <f>AVERAGE(SI4_Viro_Audit_Behavior!B7:O7)</f>
        <v>0</v>
      </c>
      <c r="G46" s="213">
        <f>MAX(SI4_Viro_Audit_Behavior!B7:O7)</f>
        <v>0</v>
      </c>
    </row>
    <row r="47" spans="2:7" ht="15.75" x14ac:dyDescent="0.25">
      <c r="D47" s="23" t="s">
        <v>131</v>
      </c>
      <c r="E47" s="179">
        <f>MEDIAN(SI4_Viro_Audit_Behavior!B8:O8)</f>
        <v>0</v>
      </c>
      <c r="F47" s="206">
        <f>AVERAGE(SI4_Viro_Audit_Behavior!B8:O8)</f>
        <v>0</v>
      </c>
      <c r="G47" s="213">
        <f>MAX(SI4_Viro_Audit_Behavior!B8:O8)</f>
        <v>0</v>
      </c>
    </row>
    <row r="48" spans="2:7" ht="15.75" x14ac:dyDescent="0.25">
      <c r="D48" s="23" t="s">
        <v>132</v>
      </c>
      <c r="E48" s="179">
        <f>MEDIAN(SI4_Viro_Audit_Behavior!B9:O9)</f>
        <v>0</v>
      </c>
      <c r="F48" s="206">
        <f>AVERAGE(SI4_Viro_Audit_Behavior!B9:O9)</f>
        <v>0</v>
      </c>
      <c r="G48" s="213">
        <f>MAX(SI4_Viro_Audit_Behavior!B9:O9)</f>
        <v>0</v>
      </c>
    </row>
    <row r="49" spans="2:7" ht="15.75" x14ac:dyDescent="0.25">
      <c r="D49" s="23" t="s">
        <v>133</v>
      </c>
      <c r="E49" s="179">
        <f>MEDIAN(SI4_Viro_Audit_Behavior!B10:O10)</f>
        <v>0</v>
      </c>
      <c r="F49" s="206">
        <f>AVERAGE(SI4_Viro_Audit_Behavior!B10:O10)</f>
        <v>0</v>
      </c>
      <c r="G49" s="213">
        <f>MAX(SI4_Viro_Audit_Behavior!B10:O10)</f>
        <v>0</v>
      </c>
    </row>
    <row r="50" spans="2:7" ht="15.75" x14ac:dyDescent="0.25">
      <c r="D50" s="23" t="s">
        <v>14</v>
      </c>
      <c r="E50" s="179">
        <f>MEDIAN(SI4_Viro_Audit_Behavior!B11:O11)</f>
        <v>0</v>
      </c>
      <c r="F50" s="206">
        <f>AVERAGE(SI4_Viro_Audit_Behavior!B11:O11)</f>
        <v>0</v>
      </c>
      <c r="G50" s="213">
        <f>MAX(SI4_Viro_Audit_Behavior!B11:O11)</f>
        <v>0</v>
      </c>
    </row>
    <row r="51" spans="2:7" ht="15.75" x14ac:dyDescent="0.25">
      <c r="D51" s="23" t="s">
        <v>17</v>
      </c>
      <c r="E51" s="179">
        <f>MEDIAN(SI4_Viro_Audit_Behavior!B12:O12)</f>
        <v>0</v>
      </c>
      <c r="F51" s="206">
        <f>AVERAGE(SI4_Viro_Audit_Behavior!B12:O12)</f>
        <v>0</v>
      </c>
      <c r="G51" s="213">
        <f>MAX(SI4_Viro_Audit_Behavior!B12:O12)</f>
        <v>0</v>
      </c>
    </row>
    <row r="52" spans="2:7" ht="15.75" x14ac:dyDescent="0.25">
      <c r="D52" s="23" t="s">
        <v>55</v>
      </c>
      <c r="E52" s="179">
        <f>MEDIAN(SI4_Viro_Audit_Behavior!B13:O13)</f>
        <v>0</v>
      </c>
      <c r="F52" s="206">
        <f>AVERAGE(SI4_Viro_Audit_Behavior!B13:O13)</f>
        <v>0</v>
      </c>
      <c r="G52" s="213">
        <f>MAX(SI4_Viro_Audit_Behavior!B13:O13)</f>
        <v>0</v>
      </c>
    </row>
    <row r="53" spans="2:7" ht="16.5" thickBot="1" x14ac:dyDescent="0.3">
      <c r="D53" s="25" t="s">
        <v>15</v>
      </c>
      <c r="E53" s="181">
        <f>MEDIAN(SI4_Viro_Audit_Behavior!B14:O14)</f>
        <v>0</v>
      </c>
      <c r="F53" s="208">
        <f>AVERAGE(SI4_Viro_Audit_Behavior!B14:O14)</f>
        <v>0</v>
      </c>
      <c r="G53" s="214">
        <f>MAX(SI4_Viro_Audit_Behavior!B14:O14)</f>
        <v>0</v>
      </c>
    </row>
    <row r="54" spans="2:7" ht="16.5" thickBot="1" x14ac:dyDescent="0.3">
      <c r="C54" s="93" t="s">
        <v>4</v>
      </c>
      <c r="D54" s="24" t="s">
        <v>11</v>
      </c>
      <c r="E54" s="178">
        <f>MEDIAN(SI4_Viro_Audit_Behavior!B16:E16)</f>
        <v>0</v>
      </c>
      <c r="F54" s="205">
        <f>AVERAGE(SI4_Viro_Audit_Behavior!B16:E16)</f>
        <v>0</v>
      </c>
      <c r="G54" s="212">
        <f>MAX(SI4_Viro_Audit_Behavior!B16:E16)</f>
        <v>0</v>
      </c>
    </row>
    <row r="55" spans="2:7" ht="15.75" x14ac:dyDescent="0.25">
      <c r="D55" s="23" t="s">
        <v>12</v>
      </c>
      <c r="E55" s="179">
        <f>MEDIAN(SI4_Viro_Audit_Behavior!B17:E17)</f>
        <v>0</v>
      </c>
      <c r="F55" s="206">
        <f>AVERAGE(SI4_Viro_Audit_Behavior!B17:E17)</f>
        <v>0</v>
      </c>
      <c r="G55" s="213">
        <f>MAX(SI4_Viro_Audit_Behavior!B17:E17)</f>
        <v>0</v>
      </c>
    </row>
    <row r="56" spans="2:7" ht="15.75" x14ac:dyDescent="0.25">
      <c r="D56" s="23" t="s">
        <v>13</v>
      </c>
      <c r="E56" s="179">
        <f>MEDIAN(SI4_Viro_Audit_Behavior!B18:E18)</f>
        <v>0</v>
      </c>
      <c r="F56" s="206">
        <f>AVERAGE(SI4_Viro_Audit_Behavior!B18:E18)</f>
        <v>0</v>
      </c>
      <c r="G56" s="213">
        <f>MAX(SI4_Viro_Audit_Behavior!B18:E18)</f>
        <v>0</v>
      </c>
    </row>
    <row r="57" spans="2:7" ht="15.75" x14ac:dyDescent="0.25">
      <c r="D57" s="23" t="s">
        <v>134</v>
      </c>
      <c r="E57" s="179">
        <f>MEDIAN(SI4_Viro_Audit_Behavior!B19:E19)</f>
        <v>0</v>
      </c>
      <c r="F57" s="206">
        <f>AVERAGE(SI4_Viro_Audit_Behavior!B19:E19)</f>
        <v>0</v>
      </c>
      <c r="G57" s="213">
        <f>MAX(SI4_Viro_Audit_Behavior!B19:E19)</f>
        <v>0</v>
      </c>
    </row>
    <row r="58" spans="2:7" ht="15.75" x14ac:dyDescent="0.25">
      <c r="D58" s="23" t="s">
        <v>163</v>
      </c>
      <c r="E58" s="179">
        <f>MEDIAN(SI4_Viro_Audit_Behavior!B20:E20)</f>
        <v>0</v>
      </c>
      <c r="F58" s="206">
        <f>AVERAGE(SI4_Viro_Audit_Behavior!B20:E20)</f>
        <v>0</v>
      </c>
      <c r="G58" s="213">
        <f>MAX(SI4_Viro_Audit_Behavior!B20:E20)</f>
        <v>0</v>
      </c>
    </row>
    <row r="59" spans="2:7" ht="15.75" x14ac:dyDescent="0.25">
      <c r="D59" s="23" t="s">
        <v>14</v>
      </c>
      <c r="E59" s="179">
        <f>MEDIAN(SI4_Viro_Audit_Behavior!B21:E21)</f>
        <v>0</v>
      </c>
      <c r="F59" s="206">
        <f>AVERAGE(SI4_Viro_Audit_Behavior!B21:E21)</f>
        <v>0</v>
      </c>
      <c r="G59" s="213">
        <f>MAX(SI4_Viro_Audit_Behavior!B21:E21)</f>
        <v>0</v>
      </c>
    </row>
    <row r="60" spans="2:7" ht="15.75" x14ac:dyDescent="0.25">
      <c r="D60" s="23" t="s">
        <v>17</v>
      </c>
      <c r="E60" s="179">
        <f>MEDIAN(SI4_Viro_Audit_Behavior!B22:E22)</f>
        <v>0</v>
      </c>
      <c r="F60" s="206">
        <f>AVERAGE(SI4_Viro_Audit_Behavior!B22:E22)</f>
        <v>0</v>
      </c>
      <c r="G60" s="213">
        <f>MAX(SI4_Viro_Audit_Behavior!B22:E22)</f>
        <v>0</v>
      </c>
    </row>
    <row r="61" spans="2:7" ht="16.5" thickBot="1" x14ac:dyDescent="0.3">
      <c r="D61" s="25" t="s">
        <v>55</v>
      </c>
      <c r="E61" s="181">
        <f>MEDIAN(SI4_Viro_Audit_Behavior!B23:E23)</f>
        <v>0</v>
      </c>
      <c r="F61" s="208">
        <f>AVERAGE(SI4_Viro_Audit_Behavior!B23:E23)</f>
        <v>0</v>
      </c>
      <c r="G61" s="214">
        <f>MAX(SI4_Viro_Audit_Behavior!B23:E23)</f>
        <v>0</v>
      </c>
    </row>
    <row r="62" spans="2:7" ht="16.5" thickBot="1" x14ac:dyDescent="0.3">
      <c r="B62" s="94" t="s">
        <v>135</v>
      </c>
      <c r="C62" s="10" t="s">
        <v>10</v>
      </c>
      <c r="D62" s="39" t="s">
        <v>18</v>
      </c>
      <c r="E62" s="178">
        <f>MEDIAN(SI4_Viro_Audit_Behavior!B27:O27)</f>
        <v>0</v>
      </c>
      <c r="F62" s="205">
        <f>AVERAGE(SI4_Viro_Audit_Behavior!B27:O27)</f>
        <v>0</v>
      </c>
      <c r="G62" s="220">
        <f>MAX(SI4_Viro_Audit_Behavior!B27:O27)</f>
        <v>0</v>
      </c>
    </row>
    <row r="63" spans="2:7" ht="15.75" x14ac:dyDescent="0.25">
      <c r="D63" s="40" t="s">
        <v>136</v>
      </c>
      <c r="E63" s="179">
        <f>MEDIAN(SI4_Viro_Audit_Behavior!B28:O28)</f>
        <v>0</v>
      </c>
      <c r="F63" s="206">
        <f>AVERAGE(SI4_Viro_Audit_Behavior!B28:O28)</f>
        <v>0</v>
      </c>
      <c r="G63" s="213">
        <f>MAX(SI4_Viro_Audit_Behavior!B28:O28)</f>
        <v>0</v>
      </c>
    </row>
    <row r="64" spans="2:7" ht="16.5" thickBot="1" x14ac:dyDescent="0.3">
      <c r="D64" s="69" t="s">
        <v>137</v>
      </c>
      <c r="E64" s="180">
        <f>MEDIAN(SI4_Viro_Audit_Behavior!B29:O29)</f>
        <v>0</v>
      </c>
      <c r="F64" s="207">
        <f>AVERAGE(SI4_Viro_Audit_Behavior!B29:O29)</f>
        <v>0</v>
      </c>
      <c r="G64" s="214">
        <f>MAX(SI4_Viro_Audit_Behavior!B29:O29)</f>
        <v>0</v>
      </c>
    </row>
    <row r="65" spans="2:7" ht="16.5" thickBot="1" x14ac:dyDescent="0.3">
      <c r="C65" s="93" t="s">
        <v>4</v>
      </c>
      <c r="D65" s="39" t="s">
        <v>18</v>
      </c>
      <c r="E65" s="178">
        <f>MEDIAN(SI4_Viro_Audit_Behavior!B31:E31)</f>
        <v>0</v>
      </c>
      <c r="F65" s="205">
        <f>AVERAGE(SI4_Viro_Audit_Behavior!B31:E31)</f>
        <v>0</v>
      </c>
      <c r="G65" s="212">
        <f>MAX(SI4_Viro_Audit_Behavior!B31:E31)</f>
        <v>0</v>
      </c>
    </row>
    <row r="66" spans="2:7" ht="15.75" x14ac:dyDescent="0.25">
      <c r="D66" s="40" t="s">
        <v>136</v>
      </c>
      <c r="E66" s="179">
        <f>MEDIAN(SI4_Viro_Audit_Behavior!B32:E32)</f>
        <v>0</v>
      </c>
      <c r="F66" s="206">
        <f>AVERAGE(SI4_Viro_Audit_Behavior!B32:E32)</f>
        <v>0</v>
      </c>
      <c r="G66" s="213">
        <f>MAX(SI4_Viro_Audit_Behavior!B32:E32)</f>
        <v>0</v>
      </c>
    </row>
    <row r="67" spans="2:7" ht="16.5" thickBot="1" x14ac:dyDescent="0.3">
      <c r="D67" s="69" t="s">
        <v>137</v>
      </c>
      <c r="E67" s="181">
        <f>MEDIAN(SI4_Viro_Audit_Behavior!B33:E33)</f>
        <v>0</v>
      </c>
      <c r="F67" s="208">
        <f>AVERAGE(SI4_Viro_Audit_Behavior!B33:E33)</f>
        <v>0</v>
      </c>
      <c r="G67" s="214">
        <f>MAX(SI4_Viro_Audit_Behavior!B33:E33)</f>
        <v>0</v>
      </c>
    </row>
    <row r="68" spans="2:7" ht="16.5" thickBot="1" x14ac:dyDescent="0.3">
      <c r="B68" s="33" t="s">
        <v>19</v>
      </c>
      <c r="C68" s="10" t="s">
        <v>10</v>
      </c>
      <c r="D68" s="39" t="s">
        <v>61</v>
      </c>
      <c r="E68" s="178">
        <f>MEDIAN(SI4_Viro_Audit_Behavior!O37)</f>
        <v>0</v>
      </c>
      <c r="F68" s="205">
        <f>AVERAGE(SI4_Viro_Audit_Behavior!B37:O37)</f>
        <v>0</v>
      </c>
      <c r="G68" s="212">
        <f>MAX(SI4_Viro_Audit_Behavior!B37:O37)</f>
        <v>0</v>
      </c>
    </row>
    <row r="69" spans="2:7" ht="15.75" x14ac:dyDescent="0.25">
      <c r="D69" s="40" t="s">
        <v>62</v>
      </c>
      <c r="E69" s="179">
        <f>MEDIAN(SI4_Viro_Audit_Behavior!O38)</f>
        <v>0</v>
      </c>
      <c r="F69" s="206">
        <f>AVERAGE(SI4_Viro_Audit_Behavior!B38:O38)</f>
        <v>0</v>
      </c>
      <c r="G69" s="213">
        <f>MAX(SI4_Viro_Audit_Behavior!B38:O38)</f>
        <v>0</v>
      </c>
    </row>
    <row r="70" spans="2:7" ht="16.5" thickBot="1" x14ac:dyDescent="0.3">
      <c r="D70" s="25" t="s">
        <v>169</v>
      </c>
      <c r="E70" s="181">
        <f>MEDIAN(SI4_Viro_Audit_Behavior!O39)</f>
        <v>0</v>
      </c>
      <c r="F70" s="208">
        <f>AVERAGE(SI4_Viro_Audit_Behavior!B39:O39)</f>
        <v>0</v>
      </c>
      <c r="G70" s="214">
        <f>MAX(SI4_Viro_Audit_Behavior!B39:O39)</f>
        <v>0</v>
      </c>
    </row>
    <row r="71" spans="2:7" ht="16.5" thickBot="1" x14ac:dyDescent="0.3">
      <c r="C71" s="93" t="s">
        <v>4</v>
      </c>
      <c r="D71" s="39" t="s">
        <v>61</v>
      </c>
      <c r="E71" s="178">
        <f>MEDIAN(SI4_Viro_Audit_Behavior!B41:E41)</f>
        <v>0</v>
      </c>
      <c r="F71" s="205">
        <f>AVERAGE(SI4_Viro_Audit_Behavior!B41:E41)</f>
        <v>0.5</v>
      </c>
      <c r="G71" s="212">
        <f>MAX(SI4_Viro_Audit_Behavior!B41:E41)</f>
        <v>2</v>
      </c>
    </row>
    <row r="72" spans="2:7" ht="15.75" x14ac:dyDescent="0.25">
      <c r="D72" s="40" t="s">
        <v>62</v>
      </c>
      <c r="E72" s="179">
        <f>MEDIAN(SI4_Viro_Audit_Behavior!B42:E42)</f>
        <v>0</v>
      </c>
      <c r="F72" s="206">
        <f>AVERAGE(SI4_Viro_Audit_Behavior!B42:E42)</f>
        <v>0</v>
      </c>
      <c r="G72" s="213">
        <f>MAX(SI4_Viro_Audit_Behavior!B42:E42)</f>
        <v>0</v>
      </c>
    </row>
    <row r="73" spans="2:7" ht="16.5" thickBot="1" x14ac:dyDescent="0.3">
      <c r="D73" s="25" t="s">
        <v>169</v>
      </c>
      <c r="E73" s="181">
        <f>MEDIAN(SI4_Viro_Audit_Behavior!B43:E43)</f>
        <v>0</v>
      </c>
      <c r="F73" s="208">
        <f>AVERAGE(SI4_Viro_Audit_Behavior!B43:E43)</f>
        <v>0</v>
      </c>
      <c r="G73" s="214">
        <f>MAX(SI4_Viro_Audit_Behavior!B43:E43)</f>
        <v>0</v>
      </c>
    </row>
    <row r="74" spans="2:7" ht="16.5" customHeight="1" thickBot="1" x14ac:dyDescent="0.3">
      <c r="B74" s="302" t="s">
        <v>20</v>
      </c>
      <c r="C74" s="303"/>
      <c r="D74" s="66" t="s">
        <v>164</v>
      </c>
      <c r="E74" s="187">
        <f>SI4_Viro_Audit_Behavior!B46</f>
        <v>0</v>
      </c>
      <c r="F74" s="218">
        <f>SI4_Viro_Audit_Behavior!B46</f>
        <v>0</v>
      </c>
      <c r="G74" s="217" t="s">
        <v>64</v>
      </c>
    </row>
    <row r="75" spans="2:7" ht="16.5" customHeight="1" x14ac:dyDescent="0.25">
      <c r="C75" s="169"/>
      <c r="D75" s="31"/>
      <c r="E75" s="188"/>
      <c r="F75" s="188"/>
    </row>
    <row r="76" spans="2:7" ht="15.75" x14ac:dyDescent="0.25">
      <c r="B76" s="87" t="s">
        <v>168</v>
      </c>
      <c r="E76" s="189">
        <f>MEDIAN(E44:E74)</f>
        <v>0</v>
      </c>
      <c r="F76" s="189">
        <f>AVERAGE(F44:F74)</f>
        <v>1.6129032258064516E-2</v>
      </c>
    </row>
    <row r="78" spans="2:7" ht="16.5" thickBot="1" x14ac:dyDescent="0.3">
      <c r="B78" s="15" t="s">
        <v>73</v>
      </c>
      <c r="C78" s="167"/>
      <c r="D78" s="167"/>
      <c r="E78" s="168"/>
      <c r="F78" s="168"/>
      <c r="G78" s="168"/>
    </row>
    <row r="79" spans="2:7" s="172" customFormat="1" ht="16.5" thickBot="1" x14ac:dyDescent="0.3">
      <c r="B79" s="49"/>
      <c r="C79" s="170"/>
      <c r="D79" s="170"/>
      <c r="E79" s="186" t="s">
        <v>76</v>
      </c>
      <c r="F79" s="186" t="s">
        <v>77</v>
      </c>
      <c r="G79" s="219" t="s">
        <v>104</v>
      </c>
    </row>
    <row r="80" spans="2:7" ht="16.5" thickBot="1" x14ac:dyDescent="0.3">
      <c r="B80" s="293" t="s">
        <v>21</v>
      </c>
      <c r="C80" s="301"/>
      <c r="D80" s="24" t="s">
        <v>139</v>
      </c>
      <c r="E80" s="178">
        <f>SI4_Viro_Audit_Samples!B4</f>
        <v>0</v>
      </c>
      <c r="F80" s="221">
        <f>SI4_Viro_Audit_Samples!B4</f>
        <v>0</v>
      </c>
      <c r="G80" s="225" t="s">
        <v>64</v>
      </c>
    </row>
    <row r="81" spans="2:7" ht="15.75" x14ac:dyDescent="0.25">
      <c r="D81" s="23" t="s">
        <v>22</v>
      </c>
      <c r="E81" s="179">
        <f>SI4_Viro_Audit_Samples!B5</f>
        <v>0</v>
      </c>
      <c r="F81" s="222">
        <f>SI4_Viro_Audit_Samples!B5</f>
        <v>0</v>
      </c>
      <c r="G81" s="226" t="s">
        <v>64</v>
      </c>
    </row>
    <row r="82" spans="2:7" ht="15.75" x14ac:dyDescent="0.25">
      <c r="D82" s="23" t="s">
        <v>140</v>
      </c>
      <c r="E82" s="179">
        <f>SI4_Viro_Audit_Samples!B6</f>
        <v>0</v>
      </c>
      <c r="F82" s="222">
        <f>SI4_Viro_Audit_Samples!B6</f>
        <v>0</v>
      </c>
      <c r="G82" s="226" t="s">
        <v>64</v>
      </c>
    </row>
    <row r="83" spans="2:7" ht="16.5" thickBot="1" x14ac:dyDescent="0.3">
      <c r="D83" s="25" t="s">
        <v>141</v>
      </c>
      <c r="E83" s="181">
        <f>SI4_Viro_Audit_Samples!B7</f>
        <v>0</v>
      </c>
      <c r="F83" s="223">
        <f>SI4_Viro_Audit_Samples!B7</f>
        <v>0</v>
      </c>
      <c r="G83" s="227" t="s">
        <v>64</v>
      </c>
    </row>
    <row r="84" spans="2:7" ht="16.5" thickBot="1" x14ac:dyDescent="0.3">
      <c r="C84" s="19" t="s">
        <v>4</v>
      </c>
      <c r="D84" s="66" t="s">
        <v>23</v>
      </c>
      <c r="E84" s="182">
        <f>SI4_Viro_Audit_Samples!B9</f>
        <v>0</v>
      </c>
      <c r="F84" s="224">
        <f>SI4_Viro_Audit_Samples!B9</f>
        <v>0</v>
      </c>
      <c r="G84" s="217" t="s">
        <v>64</v>
      </c>
    </row>
    <row r="85" spans="2:7" ht="16.5" thickBot="1" x14ac:dyDescent="0.3">
      <c r="B85" s="293" t="s">
        <v>24</v>
      </c>
      <c r="C85" s="294"/>
      <c r="D85" s="24" t="s">
        <v>142</v>
      </c>
      <c r="E85" s="178">
        <f>SI4_Viro_Audit_Samples!B12</f>
        <v>0</v>
      </c>
      <c r="F85" s="221">
        <f>SI4_Viro_Audit_Samples!B12</f>
        <v>0</v>
      </c>
      <c r="G85" s="225" t="s">
        <v>64</v>
      </c>
    </row>
    <row r="86" spans="2:7" ht="15.75" x14ac:dyDescent="0.25">
      <c r="D86" s="23" t="s">
        <v>143</v>
      </c>
      <c r="E86" s="179">
        <f>SI4_Viro_Audit_Samples!B13</f>
        <v>0</v>
      </c>
      <c r="F86" s="222">
        <f>SI4_Viro_Audit_Samples!B13</f>
        <v>0</v>
      </c>
      <c r="G86" s="226" t="s">
        <v>64</v>
      </c>
    </row>
    <row r="87" spans="2:7" ht="15.75" x14ac:dyDescent="0.25">
      <c r="D87" s="23" t="s">
        <v>144</v>
      </c>
      <c r="E87" s="179">
        <f>SI4_Viro_Audit_Samples!B14</f>
        <v>0</v>
      </c>
      <c r="F87" s="222">
        <f>SI4_Viro_Audit_Samples!B14</f>
        <v>0</v>
      </c>
      <c r="G87" s="226" t="s">
        <v>64</v>
      </c>
    </row>
    <row r="88" spans="2:7" ht="16.5" thickBot="1" x14ac:dyDescent="0.3">
      <c r="D88" s="25" t="s">
        <v>145</v>
      </c>
      <c r="E88" s="181" t="str">
        <f>SI4_Viro_Audit_Samples!B15</f>
        <v>NA</v>
      </c>
      <c r="F88" s="223" t="str">
        <f>SI4_Viro_Audit_Samples!B15</f>
        <v>NA</v>
      </c>
      <c r="G88" s="227" t="s">
        <v>64</v>
      </c>
    </row>
    <row r="90" spans="2:7" ht="15.75" x14ac:dyDescent="0.25">
      <c r="B90" s="87" t="s">
        <v>99</v>
      </c>
      <c r="E90" s="189">
        <f>MEDIAN(E80:E88)</f>
        <v>0</v>
      </c>
      <c r="F90" s="189">
        <f>AVERAGE(F80:F88)</f>
        <v>0</v>
      </c>
    </row>
    <row r="92" spans="2:7" ht="16.5" thickBot="1" x14ac:dyDescent="0.3">
      <c r="B92" s="15" t="s">
        <v>74</v>
      </c>
      <c r="C92" s="167"/>
      <c r="D92" s="167"/>
      <c r="E92" s="168"/>
      <c r="F92" s="168"/>
      <c r="G92" s="168"/>
    </row>
    <row r="93" spans="2:7" s="172" customFormat="1" ht="16.5" thickBot="1" x14ac:dyDescent="0.3">
      <c r="B93" s="49"/>
      <c r="C93" s="170"/>
      <c r="D93" s="170"/>
      <c r="E93" s="186" t="s">
        <v>76</v>
      </c>
      <c r="F93" s="229" t="s">
        <v>77</v>
      </c>
      <c r="G93" s="211" t="s">
        <v>104</v>
      </c>
    </row>
    <row r="94" spans="2:7" ht="16.5" thickBot="1" x14ac:dyDescent="0.3">
      <c r="B94" s="56" t="s">
        <v>16</v>
      </c>
      <c r="C94" s="295" t="s">
        <v>146</v>
      </c>
      <c r="D94" s="296"/>
      <c r="E94" s="178">
        <f>SI4_Viro_Audit_Premises!B4</f>
        <v>3</v>
      </c>
      <c r="F94" s="205">
        <v>3</v>
      </c>
      <c r="G94" s="225" t="s">
        <v>64</v>
      </c>
    </row>
    <row r="95" spans="2:7" ht="16.5" thickBot="1" x14ac:dyDescent="0.3">
      <c r="C95" s="297" t="s">
        <v>167</v>
      </c>
      <c r="D95" s="298"/>
      <c r="E95" s="181">
        <f>SI4_Viro_Audit_Premises!B5</f>
        <v>3</v>
      </c>
      <c r="F95" s="208">
        <v>3</v>
      </c>
      <c r="G95" s="227" t="s">
        <v>64</v>
      </c>
    </row>
    <row r="96" spans="2:7" ht="16.5" thickBot="1" x14ac:dyDescent="0.3">
      <c r="C96" s="79" t="s">
        <v>147</v>
      </c>
      <c r="D96" s="24" t="s">
        <v>148</v>
      </c>
      <c r="E96" s="178">
        <f>SI4_Viro_Audit_Premises!B7</f>
        <v>0</v>
      </c>
      <c r="F96" s="205">
        <v>0</v>
      </c>
      <c r="G96" s="225" t="s">
        <v>64</v>
      </c>
    </row>
    <row r="97" spans="2:7" ht="15.75" x14ac:dyDescent="0.25">
      <c r="D97" s="23" t="s">
        <v>149</v>
      </c>
      <c r="E97" s="179">
        <f>SI4_Viro_Audit_Premises!B8</f>
        <v>0</v>
      </c>
      <c r="F97" s="206">
        <v>0</v>
      </c>
      <c r="G97" s="226" t="s">
        <v>64</v>
      </c>
    </row>
    <row r="98" spans="2:7" ht="15.75" x14ac:dyDescent="0.25">
      <c r="D98" s="23" t="s">
        <v>150</v>
      </c>
      <c r="E98" s="179">
        <f>SI4_Viro_Audit_Premises!B9</f>
        <v>0</v>
      </c>
      <c r="F98" s="206">
        <v>0</v>
      </c>
      <c r="G98" s="226" t="s">
        <v>64</v>
      </c>
    </row>
    <row r="99" spans="2:7" ht="15.75" x14ac:dyDescent="0.25">
      <c r="D99" s="23" t="s">
        <v>151</v>
      </c>
      <c r="E99" s="179">
        <f>SI4_Viro_Audit_Premises!B10</f>
        <v>0</v>
      </c>
      <c r="F99" s="206">
        <v>0</v>
      </c>
      <c r="G99" s="226" t="s">
        <v>64</v>
      </c>
    </row>
    <row r="100" spans="2:7" ht="16.5" thickBot="1" x14ac:dyDescent="0.3">
      <c r="D100" s="25" t="s">
        <v>152</v>
      </c>
      <c r="E100" s="181">
        <f>SI4_Viro_Audit_Premises!B11</f>
        <v>0</v>
      </c>
      <c r="F100" s="208">
        <v>0</v>
      </c>
      <c r="G100" s="227" t="s">
        <v>64</v>
      </c>
    </row>
    <row r="101" spans="2:7" ht="16.5" thickBot="1" x14ac:dyDescent="0.3">
      <c r="B101" s="96" t="s">
        <v>66</v>
      </c>
      <c r="C101" s="285" t="s">
        <v>25</v>
      </c>
      <c r="D101" s="286"/>
      <c r="E101" s="178">
        <f>SI4_Viro_Audit_Premises!B14</f>
        <v>0</v>
      </c>
      <c r="F101" s="205">
        <v>0</v>
      </c>
      <c r="G101" s="225" t="s">
        <v>64</v>
      </c>
    </row>
    <row r="102" spans="2:7" ht="16.5" thickBot="1" x14ac:dyDescent="0.3">
      <c r="B102" s="96" t="s">
        <v>67</v>
      </c>
      <c r="C102" s="285" t="s">
        <v>26</v>
      </c>
      <c r="D102" s="287"/>
      <c r="E102" s="180">
        <f>SI4_Viro_Audit_Premises!B17</f>
        <v>0</v>
      </c>
      <c r="F102" s="207">
        <v>0</v>
      </c>
      <c r="G102" s="227" t="s">
        <v>64</v>
      </c>
    </row>
    <row r="103" spans="2:7" ht="16.5" thickBot="1" x14ac:dyDescent="0.3">
      <c r="B103" s="96" t="s">
        <v>27</v>
      </c>
      <c r="C103" s="288" t="s">
        <v>80</v>
      </c>
      <c r="D103" s="76" t="s">
        <v>78</v>
      </c>
      <c r="E103" s="178">
        <f>SI4_Viro_Audit_Premises!B21</f>
        <v>0</v>
      </c>
      <c r="F103" s="205">
        <v>0</v>
      </c>
      <c r="G103" s="225" t="s">
        <v>64</v>
      </c>
    </row>
    <row r="104" spans="2:7" ht="15.75" x14ac:dyDescent="0.25">
      <c r="C104" s="289"/>
      <c r="D104" s="77" t="s">
        <v>91</v>
      </c>
      <c r="E104" s="179">
        <f>SI4_Viro_Audit_Premises!B22</f>
        <v>0</v>
      </c>
      <c r="F104" s="206">
        <v>0</v>
      </c>
      <c r="G104" s="226" t="s">
        <v>64</v>
      </c>
    </row>
    <row r="105" spans="2:7" ht="16.5" thickBot="1" x14ac:dyDescent="0.3">
      <c r="C105" s="290"/>
      <c r="D105" s="77" t="s">
        <v>79</v>
      </c>
      <c r="E105" s="179">
        <f>SI4_Viro_Audit_Premises!B23</f>
        <v>0</v>
      </c>
      <c r="F105" s="206">
        <v>0</v>
      </c>
      <c r="G105" s="226" t="s">
        <v>64</v>
      </c>
    </row>
    <row r="106" spans="2:7" ht="15.75" x14ac:dyDescent="0.25">
      <c r="D106" s="77" t="s">
        <v>28</v>
      </c>
      <c r="E106" s="179">
        <f>SI4_Viro_Audit_Premises!B24</f>
        <v>0</v>
      </c>
      <c r="F106" s="206">
        <v>0</v>
      </c>
      <c r="G106" s="226" t="s">
        <v>64</v>
      </c>
    </row>
    <row r="107" spans="2:7" ht="15.75" x14ac:dyDescent="0.25">
      <c r="D107" s="77" t="s">
        <v>29</v>
      </c>
      <c r="E107" s="179">
        <f>SI4_Viro_Audit_Premises!B25</f>
        <v>0</v>
      </c>
      <c r="F107" s="206">
        <v>0</v>
      </c>
      <c r="G107" s="226" t="s">
        <v>64</v>
      </c>
    </row>
    <row r="108" spans="2:7" ht="16.5" thickBot="1" x14ac:dyDescent="0.3">
      <c r="D108" s="78" t="s">
        <v>153</v>
      </c>
      <c r="E108" s="181">
        <f>SI4_Viro_Audit_Premises!B26</f>
        <v>0</v>
      </c>
      <c r="F108" s="208">
        <v>0</v>
      </c>
      <c r="G108" s="227" t="s">
        <v>64</v>
      </c>
    </row>
    <row r="109" spans="2:7" ht="15.75" x14ac:dyDescent="0.25">
      <c r="C109" s="291" t="s">
        <v>87</v>
      </c>
      <c r="D109" s="76" t="s">
        <v>93</v>
      </c>
      <c r="E109" s="178">
        <f>SI4_Viro_Audit_Premises!B28</f>
        <v>0</v>
      </c>
      <c r="F109" s="205">
        <v>0</v>
      </c>
      <c r="G109" s="225" t="s">
        <v>64</v>
      </c>
    </row>
    <row r="110" spans="2:7" ht="16.5" thickBot="1" x14ac:dyDescent="0.3">
      <c r="C110" s="292"/>
      <c r="D110" s="77" t="s">
        <v>94</v>
      </c>
      <c r="E110" s="179">
        <f>SI4_Viro_Audit_Premises!B29</f>
        <v>0</v>
      </c>
      <c r="F110" s="206">
        <v>0</v>
      </c>
      <c r="G110" s="226" t="s">
        <v>64</v>
      </c>
    </row>
    <row r="111" spans="2:7" ht="15.75" x14ac:dyDescent="0.25">
      <c r="D111" s="77" t="s">
        <v>82</v>
      </c>
      <c r="E111" s="179">
        <f>SI4_Viro_Audit_Premises!B30</f>
        <v>0</v>
      </c>
      <c r="F111" s="206">
        <v>0</v>
      </c>
      <c r="G111" s="226" t="s">
        <v>64</v>
      </c>
    </row>
    <row r="112" spans="2:7" ht="15.75" x14ac:dyDescent="0.25">
      <c r="D112" s="75" t="s">
        <v>81</v>
      </c>
      <c r="E112" s="179">
        <f>SI4_Viro_Audit_Premises!B31</f>
        <v>0</v>
      </c>
      <c r="F112" s="206">
        <v>0</v>
      </c>
      <c r="G112" s="226" t="s">
        <v>64</v>
      </c>
    </row>
    <row r="113" spans="2:7" ht="15.75" x14ac:dyDescent="0.25">
      <c r="D113" s="77" t="s">
        <v>29</v>
      </c>
      <c r="E113" s="179">
        <f>SI4_Viro_Audit_Premises!B32</f>
        <v>0</v>
      </c>
      <c r="F113" s="206">
        <v>0</v>
      </c>
      <c r="G113" s="226" t="s">
        <v>64</v>
      </c>
    </row>
    <row r="114" spans="2:7" ht="16.5" thickBot="1" x14ac:dyDescent="0.3">
      <c r="D114" s="78" t="s">
        <v>153</v>
      </c>
      <c r="E114" s="181">
        <f>SI4_Viro_Audit_Premises!B33</f>
        <v>0</v>
      </c>
      <c r="F114" s="208">
        <v>0</v>
      </c>
      <c r="G114" s="227" t="s">
        <v>64</v>
      </c>
    </row>
    <row r="115" spans="2:7" ht="15.75" x14ac:dyDescent="0.25">
      <c r="C115" s="288" t="s">
        <v>83</v>
      </c>
      <c r="D115" s="80" t="s">
        <v>95</v>
      </c>
      <c r="E115" s="190">
        <f>SI4_Viro_Audit_Premises!B35</f>
        <v>0</v>
      </c>
      <c r="F115" s="228">
        <v>0</v>
      </c>
      <c r="G115" s="225" t="s">
        <v>64</v>
      </c>
    </row>
    <row r="116" spans="2:7" ht="16.5" thickBot="1" x14ac:dyDescent="0.3">
      <c r="C116" s="290"/>
      <c r="D116" s="26" t="s">
        <v>84</v>
      </c>
      <c r="E116" s="179">
        <f>SI4_Viro_Audit_Premises!B36</f>
        <v>1</v>
      </c>
      <c r="F116" s="206">
        <v>1</v>
      </c>
      <c r="G116" s="226" t="s">
        <v>64</v>
      </c>
    </row>
    <row r="117" spans="2:7" ht="15.75" x14ac:dyDescent="0.25">
      <c r="D117" s="26" t="s">
        <v>85</v>
      </c>
      <c r="E117" s="179">
        <f>SI4_Viro_Audit_Premises!B37</f>
        <v>0</v>
      </c>
      <c r="F117" s="206">
        <v>0</v>
      </c>
      <c r="G117" s="226" t="s">
        <v>64</v>
      </c>
    </row>
    <row r="118" spans="2:7" ht="16.5" thickBot="1" x14ac:dyDescent="0.3">
      <c r="D118" s="72" t="s">
        <v>86</v>
      </c>
      <c r="E118" s="181">
        <f>SI4_Viro_Audit_Premises!B38</f>
        <v>0</v>
      </c>
      <c r="F118" s="208">
        <v>0</v>
      </c>
      <c r="G118" s="227" t="s">
        <v>64</v>
      </c>
    </row>
    <row r="120" spans="2:7" ht="15.75" x14ac:dyDescent="0.25">
      <c r="B120" s="87" t="s">
        <v>100</v>
      </c>
      <c r="E120" s="189">
        <f>MEDIAN(E94:E118)</f>
        <v>0</v>
      </c>
      <c r="F120" s="189">
        <f>AVERAGE(F94:F118)</f>
        <v>0.28000000000000003</v>
      </c>
    </row>
    <row r="122" spans="2:7" ht="16.5" thickBot="1" x14ac:dyDescent="0.3">
      <c r="B122" s="15" t="s">
        <v>75</v>
      </c>
      <c r="C122" s="167"/>
      <c r="D122" s="167"/>
      <c r="E122" s="168"/>
      <c r="F122" s="168"/>
      <c r="G122" s="168"/>
    </row>
    <row r="123" spans="2:7" ht="15.75" thickBot="1" x14ac:dyDescent="0.3">
      <c r="B123" s="174"/>
      <c r="E123" s="186" t="s">
        <v>76</v>
      </c>
      <c r="F123" s="229" t="s">
        <v>77</v>
      </c>
      <c r="G123" s="211" t="s">
        <v>104</v>
      </c>
    </row>
    <row r="124" spans="2:7" ht="16.5" thickBot="1" x14ac:dyDescent="0.3">
      <c r="B124" s="253" t="s">
        <v>30</v>
      </c>
      <c r="C124" s="33" t="s">
        <v>31</v>
      </c>
      <c r="D124" s="81" t="s">
        <v>32</v>
      </c>
      <c r="E124" s="178">
        <f>SI4_Viro_Audit_Waste!B5</f>
        <v>0</v>
      </c>
      <c r="F124" s="221">
        <v>0</v>
      </c>
      <c r="G124" s="225" t="s">
        <v>64</v>
      </c>
    </row>
    <row r="125" spans="2:7" ht="15.75" x14ac:dyDescent="0.25">
      <c r="D125" s="82" t="s">
        <v>154</v>
      </c>
      <c r="E125" s="179">
        <f>SI4_Viro_Audit_Waste!B6</f>
        <v>0</v>
      </c>
      <c r="F125" s="222">
        <v>0</v>
      </c>
      <c r="G125" s="226" t="s">
        <v>64</v>
      </c>
    </row>
    <row r="126" spans="2:7" ht="15.75" x14ac:dyDescent="0.25">
      <c r="D126" s="82" t="s">
        <v>155</v>
      </c>
      <c r="E126" s="179">
        <f>SI4_Viro_Audit_Waste!B7</f>
        <v>0</v>
      </c>
      <c r="F126" s="222">
        <v>0</v>
      </c>
      <c r="G126" s="226" t="s">
        <v>64</v>
      </c>
    </row>
    <row r="127" spans="2:7" ht="16.5" thickBot="1" x14ac:dyDescent="0.3">
      <c r="D127" s="83" t="s">
        <v>33</v>
      </c>
      <c r="E127" s="181">
        <f>SI4_Viro_Audit_Waste!B8</f>
        <v>0</v>
      </c>
      <c r="F127" s="223">
        <v>0</v>
      </c>
      <c r="G127" s="227" t="s">
        <v>64</v>
      </c>
    </row>
    <row r="128" spans="2:7" ht="16.5" thickBot="1" x14ac:dyDescent="0.3">
      <c r="C128" s="95" t="s">
        <v>34</v>
      </c>
      <c r="D128" s="57" t="s">
        <v>156</v>
      </c>
      <c r="E128" s="182">
        <f>SI4_Viro_Audit_Waste!B10</f>
        <v>0</v>
      </c>
      <c r="F128" s="224">
        <v>0</v>
      </c>
      <c r="G128" s="217" t="s">
        <v>64</v>
      </c>
    </row>
    <row r="129" spans="2:7" ht="16.5" thickBot="1" x14ac:dyDescent="0.3">
      <c r="C129" s="95" t="s">
        <v>35</v>
      </c>
      <c r="D129" s="81" t="s">
        <v>36</v>
      </c>
      <c r="E129" s="178">
        <f>SI4_Viro_Audit_Waste!B12</f>
        <v>3</v>
      </c>
      <c r="F129" s="221">
        <v>3</v>
      </c>
      <c r="G129" s="225" t="s">
        <v>64</v>
      </c>
    </row>
    <row r="130" spans="2:7" ht="15.75" x14ac:dyDescent="0.25">
      <c r="D130" s="82" t="s">
        <v>157</v>
      </c>
      <c r="E130" s="179">
        <f>SI4_Viro_Audit_Waste!B13</f>
        <v>0</v>
      </c>
      <c r="F130" s="222">
        <v>0</v>
      </c>
      <c r="G130" s="226" t="s">
        <v>64</v>
      </c>
    </row>
    <row r="131" spans="2:7" ht="16.5" thickBot="1" x14ac:dyDescent="0.3">
      <c r="D131" s="83" t="s">
        <v>37</v>
      </c>
      <c r="E131" s="181">
        <f>SI4_Viro_Audit_Waste!B14</f>
        <v>0</v>
      </c>
      <c r="F131" s="223">
        <v>0</v>
      </c>
      <c r="G131" s="227" t="s">
        <v>64</v>
      </c>
    </row>
    <row r="132" spans="2:7" ht="16.5" thickBot="1" x14ac:dyDescent="0.3">
      <c r="C132" s="95" t="s">
        <v>38</v>
      </c>
      <c r="D132" s="84" t="s">
        <v>39</v>
      </c>
      <c r="E132" s="191">
        <f>SI4_Viro_Audit_Waste!B16</f>
        <v>0</v>
      </c>
      <c r="F132" s="230">
        <v>0</v>
      </c>
      <c r="G132" s="217" t="s">
        <v>64</v>
      </c>
    </row>
    <row r="134" spans="2:7" ht="31.5" x14ac:dyDescent="0.25">
      <c r="B134" s="87" t="s">
        <v>101</v>
      </c>
      <c r="E134" s="233">
        <f>MEDIAN(E124:E132)</f>
        <v>0</v>
      </c>
      <c r="F134" s="233">
        <f>AVERAGE(F124:F132)</f>
        <v>0.33333333333333331</v>
      </c>
    </row>
    <row r="136" spans="2:7" ht="16.5" thickBot="1" x14ac:dyDescent="0.3">
      <c r="B136" s="15" t="s">
        <v>40</v>
      </c>
      <c r="C136" s="167"/>
      <c r="D136" s="167"/>
      <c r="E136" s="168"/>
      <c r="F136" s="168"/>
      <c r="G136" s="168"/>
    </row>
    <row r="137" spans="2:7" ht="15.75" thickBot="1" x14ac:dyDescent="0.3">
      <c r="C137" s="169"/>
      <c r="E137" s="186" t="s">
        <v>76</v>
      </c>
      <c r="F137" s="229" t="s">
        <v>77</v>
      </c>
      <c r="G137" s="211" t="s">
        <v>104</v>
      </c>
    </row>
    <row r="138" spans="2:7" ht="31.5" x14ac:dyDescent="0.25">
      <c r="B138" s="283" t="s">
        <v>41</v>
      </c>
      <c r="C138" s="281" t="s">
        <v>9</v>
      </c>
      <c r="D138" s="24" t="s">
        <v>68</v>
      </c>
      <c r="E138" s="192">
        <f>SI4_Viro_Audit_Equipment!B4</f>
        <v>0</v>
      </c>
      <c r="F138" s="231">
        <v>0</v>
      </c>
      <c r="G138" s="225" t="s">
        <v>64</v>
      </c>
    </row>
    <row r="139" spans="2:7" ht="32.25" thickBot="1" x14ac:dyDescent="0.3">
      <c r="B139" s="284"/>
      <c r="C139" s="282"/>
      <c r="D139" s="25" t="s">
        <v>97</v>
      </c>
      <c r="E139" s="193">
        <f>SI4_Viro_Audit_Equipment!B5</f>
        <v>0</v>
      </c>
      <c r="F139" s="232">
        <v>0</v>
      </c>
      <c r="G139" s="227" t="s">
        <v>64</v>
      </c>
    </row>
    <row r="140" spans="2:7" ht="16.5" thickBot="1" x14ac:dyDescent="0.3">
      <c r="B140" s="85" t="s">
        <v>42</v>
      </c>
      <c r="C140" s="285" t="s">
        <v>43</v>
      </c>
      <c r="D140" s="286"/>
      <c r="E140" s="182">
        <f>SI4_Viro_Audit_Equipment!B8</f>
        <v>0</v>
      </c>
      <c r="F140" s="224">
        <v>0</v>
      </c>
      <c r="G140" s="217" t="s">
        <v>64</v>
      </c>
    </row>
    <row r="141" spans="2:7" ht="16.5" thickBot="1" x14ac:dyDescent="0.3">
      <c r="B141" s="9" t="s">
        <v>44</v>
      </c>
      <c r="C141" s="10" t="s">
        <v>10</v>
      </c>
      <c r="D141" s="66" t="s">
        <v>70</v>
      </c>
      <c r="E141" s="182">
        <f>MEDIAN(SI4_Viro_Audit_Equipment!B12:O12)</f>
        <v>0</v>
      </c>
      <c r="F141" s="224">
        <f>AVERAGE(SI4_Viro_Audit_Equipment!B12:O12)</f>
        <v>0</v>
      </c>
      <c r="G141" s="217">
        <f>MAX(SI4_Viro_Audit_Equipment!B12:O12)</f>
        <v>0</v>
      </c>
    </row>
    <row r="143" spans="2:7" ht="15.75" x14ac:dyDescent="0.25">
      <c r="B143" s="87" t="s">
        <v>102</v>
      </c>
      <c r="E143" s="189">
        <f>MEDIAN(E138:E141)</f>
        <v>0</v>
      </c>
      <c r="F143" s="189">
        <f>AVERAGE(F138:F141)</f>
        <v>0</v>
      </c>
    </row>
    <row r="148" spans="2:3" x14ac:dyDescent="0.25">
      <c r="B148" s="194" t="s">
        <v>103</v>
      </c>
      <c r="C148" s="195" t="s">
        <v>76</v>
      </c>
    </row>
    <row r="149" spans="2:3" x14ac:dyDescent="0.25">
      <c r="B149" s="197" t="s">
        <v>105</v>
      </c>
      <c r="C149" s="198">
        <f>E40</f>
        <v>0</v>
      </c>
    </row>
    <row r="150" spans="2:3" x14ac:dyDescent="0.25">
      <c r="B150" s="199" t="s">
        <v>110</v>
      </c>
      <c r="C150" s="198">
        <f>E76</f>
        <v>0</v>
      </c>
    </row>
    <row r="151" spans="2:3" x14ac:dyDescent="0.25">
      <c r="B151" s="199" t="s">
        <v>106</v>
      </c>
      <c r="C151" s="198">
        <f>E90</f>
        <v>0</v>
      </c>
    </row>
    <row r="152" spans="2:3" x14ac:dyDescent="0.25">
      <c r="B152" s="199" t="s">
        <v>107</v>
      </c>
      <c r="C152" s="198">
        <f>E120</f>
        <v>0</v>
      </c>
    </row>
    <row r="153" spans="2:3" x14ac:dyDescent="0.25">
      <c r="B153" s="199" t="s">
        <v>108</v>
      </c>
      <c r="C153" s="198">
        <f>E134</f>
        <v>0</v>
      </c>
    </row>
    <row r="154" spans="2:3" x14ac:dyDescent="0.25">
      <c r="B154" s="199" t="s">
        <v>109</v>
      </c>
      <c r="C154" s="198">
        <f>E143</f>
        <v>0</v>
      </c>
    </row>
    <row r="156" spans="2:3" x14ac:dyDescent="0.25">
      <c r="B156" s="194" t="s">
        <v>103</v>
      </c>
      <c r="C156" s="200" t="s">
        <v>77</v>
      </c>
    </row>
    <row r="157" spans="2:3" x14ac:dyDescent="0.25">
      <c r="B157" s="197" t="s">
        <v>105</v>
      </c>
      <c r="C157" s="198">
        <v>7.1428571428571425E-2</v>
      </c>
    </row>
    <row r="158" spans="2:3" x14ac:dyDescent="0.25">
      <c r="B158" s="199" t="s">
        <v>110</v>
      </c>
      <c r="C158" s="198">
        <v>1.6129032258064516E-2</v>
      </c>
    </row>
    <row r="159" spans="2:3" x14ac:dyDescent="0.25">
      <c r="B159" s="199" t="s">
        <v>106</v>
      </c>
      <c r="C159" s="198">
        <v>0</v>
      </c>
    </row>
    <row r="160" spans="2:3" x14ac:dyDescent="0.25">
      <c r="B160" s="199" t="s">
        <v>107</v>
      </c>
      <c r="C160" s="198">
        <v>0.28000000000000003</v>
      </c>
    </row>
    <row r="161" spans="2:3" x14ac:dyDescent="0.25">
      <c r="B161" s="199" t="s">
        <v>108</v>
      </c>
      <c r="C161" s="198">
        <v>0.33333333333333331</v>
      </c>
    </row>
    <row r="162" spans="2:3" x14ac:dyDescent="0.25">
      <c r="B162" s="199" t="s">
        <v>109</v>
      </c>
      <c r="C162" s="198">
        <v>0</v>
      </c>
    </row>
  </sheetData>
  <mergeCells count="14">
    <mergeCell ref="B85:C85"/>
    <mergeCell ref="C94:D94"/>
    <mergeCell ref="C95:D95"/>
    <mergeCell ref="C101:D101"/>
    <mergeCell ref="B44:D44"/>
    <mergeCell ref="B80:C80"/>
    <mergeCell ref="B74:C74"/>
    <mergeCell ref="C138:C139"/>
    <mergeCell ref="B138:B139"/>
    <mergeCell ref="C140:D140"/>
    <mergeCell ref="C102:D102"/>
    <mergeCell ref="C103:C105"/>
    <mergeCell ref="C109:C110"/>
    <mergeCell ref="C115:C11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SI4_Viro_Audit_Persons</vt:lpstr>
      <vt:lpstr>SI4_Viro_Audit_Behavior</vt:lpstr>
      <vt:lpstr>SI4_Viro_Audit_Samples</vt:lpstr>
      <vt:lpstr>SI4_Viro_Audit_Premises</vt:lpstr>
      <vt:lpstr>SI4_Viro_Audit_Waste</vt:lpstr>
      <vt:lpstr>SI4_Viro_Audit_Equipment</vt:lpstr>
      <vt:lpstr>Score per category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Humblet Marie-France (Epse Machado Barrera)</dc:creator>
  <cp:lastModifiedBy>Humblet Marie-France</cp:lastModifiedBy>
  <cp:lastPrinted>2017-12-07T10:07:54Z</cp:lastPrinted>
  <dcterms:created xsi:type="dcterms:W3CDTF">2014-05-21T08:04:06Z</dcterms:created>
  <dcterms:modified xsi:type="dcterms:W3CDTF">2023-02-01T10:51:30Z</dcterms:modified>
</cp:coreProperties>
</file>