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itraserajazari/Desktop/XXXXXX/"/>
    </mc:Choice>
  </mc:AlternateContent>
  <xr:revisionPtr revIDLastSave="0" documentId="13_ncr:1_{E1F5CBB4-D6D2-B342-918E-16CE87B6CF8C}" xr6:coauthVersionLast="47" xr6:coauthVersionMax="47" xr10:uidLastSave="{00000000-0000-0000-0000-000000000000}"/>
  <bookViews>
    <workbookView xWindow="3420" yWindow="5180" windowWidth="30920" windowHeight="19900" xr2:uid="{AC526FC3-9320-3441-B91A-4B9235A33433}"/>
  </bookViews>
  <sheets>
    <sheet name="Sheet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F76" i="3" l="1"/>
  <c r="AE76" i="3"/>
  <c r="AF51" i="3"/>
  <c r="AE51" i="3"/>
  <c r="AF25" i="3"/>
  <c r="AH25" i="3"/>
  <c r="AE25" i="3"/>
  <c r="Y76" i="3"/>
  <c r="X76" i="3"/>
  <c r="Y51" i="3"/>
  <c r="X51" i="3"/>
  <c r="Y25" i="3"/>
  <c r="X25" i="3"/>
  <c r="R76" i="3"/>
  <c r="Q76" i="3"/>
  <c r="R51" i="3"/>
  <c r="Q51" i="3"/>
  <c r="R25" i="3"/>
  <c r="Q25" i="3"/>
  <c r="D76" i="3"/>
  <c r="C76" i="3"/>
  <c r="D51" i="3"/>
  <c r="C51" i="3"/>
  <c r="D25" i="3"/>
  <c r="C25" i="3"/>
  <c r="K76" i="3"/>
  <c r="J76" i="3"/>
  <c r="K51" i="3"/>
  <c r="J51" i="3"/>
  <c r="K25" i="3"/>
  <c r="J25" i="3"/>
  <c r="L104" i="3" l="1"/>
  <c r="K104" i="3"/>
  <c r="J104" i="3"/>
  <c r="S104" i="3"/>
  <c r="R104" i="3"/>
  <c r="Q104" i="3"/>
  <c r="Z104" i="3"/>
  <c r="Y104" i="3"/>
  <c r="X104" i="3"/>
  <c r="AG104" i="3"/>
  <c r="AF104" i="3"/>
  <c r="AE104" i="3"/>
  <c r="D104" i="3"/>
  <c r="E104" i="3"/>
  <c r="C104" i="3"/>
  <c r="AF103" i="3"/>
  <c r="AG103" i="3"/>
  <c r="AE103" i="3"/>
  <c r="Y103" i="3"/>
  <c r="Z103" i="3"/>
  <c r="X103" i="3"/>
  <c r="R103" i="3"/>
  <c r="S103" i="3"/>
  <c r="Q103" i="3"/>
  <c r="K103" i="3"/>
  <c r="L103" i="3"/>
  <c r="J103" i="3"/>
  <c r="D103" i="3"/>
  <c r="E103" i="3"/>
  <c r="C103" i="3"/>
  <c r="AF75" i="3"/>
  <c r="AE75" i="3"/>
  <c r="Y75" i="3"/>
  <c r="X75" i="3"/>
  <c r="R75" i="3"/>
  <c r="Q75" i="3"/>
  <c r="K75" i="3"/>
  <c r="J75" i="3"/>
  <c r="D75" i="3"/>
  <c r="C75" i="3"/>
  <c r="AH74" i="3"/>
  <c r="AI74" i="3" s="1"/>
  <c r="AG74" i="3"/>
  <c r="AA74" i="3"/>
  <c r="AB74" i="3" s="1"/>
  <c r="Z74" i="3"/>
  <c r="T74" i="3"/>
  <c r="U74" i="3" s="1"/>
  <c r="S74" i="3"/>
  <c r="M74" i="3"/>
  <c r="N74" i="3" s="1"/>
  <c r="L74" i="3"/>
  <c r="F74" i="3"/>
  <c r="E74" i="3"/>
  <c r="AH73" i="3"/>
  <c r="AI73" i="3" s="1"/>
  <c r="AG73" i="3"/>
  <c r="AA73" i="3"/>
  <c r="AB73" i="3" s="1"/>
  <c r="Z73" i="3"/>
  <c r="T73" i="3"/>
  <c r="U73" i="3" s="1"/>
  <c r="S73" i="3"/>
  <c r="M73" i="3"/>
  <c r="N73" i="3" s="1"/>
  <c r="L73" i="3"/>
  <c r="F73" i="3"/>
  <c r="E73" i="3"/>
  <c r="AH72" i="3"/>
  <c r="AI72" i="3" s="1"/>
  <c r="AG72" i="3"/>
  <c r="AA72" i="3"/>
  <c r="AB72" i="3" s="1"/>
  <c r="Z72" i="3"/>
  <c r="T72" i="3"/>
  <c r="U72" i="3" s="1"/>
  <c r="S72" i="3"/>
  <c r="M72" i="3"/>
  <c r="N72" i="3" s="1"/>
  <c r="L72" i="3"/>
  <c r="F72" i="3"/>
  <c r="E72" i="3"/>
  <c r="AH71" i="3"/>
  <c r="AI71" i="3" s="1"/>
  <c r="AG71" i="3"/>
  <c r="AA71" i="3"/>
  <c r="AB71" i="3" s="1"/>
  <c r="Z71" i="3"/>
  <c r="T71" i="3"/>
  <c r="U71" i="3" s="1"/>
  <c r="S71" i="3"/>
  <c r="M71" i="3"/>
  <c r="N71" i="3" s="1"/>
  <c r="L71" i="3"/>
  <c r="F71" i="3"/>
  <c r="E71" i="3"/>
  <c r="AH70" i="3"/>
  <c r="AI70" i="3" s="1"/>
  <c r="AG70" i="3"/>
  <c r="AA70" i="3"/>
  <c r="AB70" i="3" s="1"/>
  <c r="Z70" i="3"/>
  <c r="T70" i="3"/>
  <c r="U70" i="3" s="1"/>
  <c r="S70" i="3"/>
  <c r="M70" i="3"/>
  <c r="N70" i="3" s="1"/>
  <c r="L70" i="3"/>
  <c r="F70" i="3"/>
  <c r="E70" i="3"/>
  <c r="AH69" i="3"/>
  <c r="AI69" i="3" s="1"/>
  <c r="AG69" i="3"/>
  <c r="AA69" i="3"/>
  <c r="AB69" i="3" s="1"/>
  <c r="Z69" i="3"/>
  <c r="T69" i="3"/>
  <c r="U69" i="3" s="1"/>
  <c r="S69" i="3"/>
  <c r="M69" i="3"/>
  <c r="N69" i="3" s="1"/>
  <c r="L69" i="3"/>
  <c r="F69" i="3"/>
  <c r="E69" i="3"/>
  <c r="AH68" i="3"/>
  <c r="AI68" i="3" s="1"/>
  <c r="AG68" i="3"/>
  <c r="AA68" i="3"/>
  <c r="AB68" i="3" s="1"/>
  <c r="Z68" i="3"/>
  <c r="T68" i="3"/>
  <c r="U68" i="3" s="1"/>
  <c r="S68" i="3"/>
  <c r="M68" i="3"/>
  <c r="N68" i="3" s="1"/>
  <c r="L68" i="3"/>
  <c r="F68" i="3"/>
  <c r="E68" i="3"/>
  <c r="AH67" i="3"/>
  <c r="AI67" i="3" s="1"/>
  <c r="AG67" i="3"/>
  <c r="AA67" i="3"/>
  <c r="AB67" i="3" s="1"/>
  <c r="Z67" i="3"/>
  <c r="T67" i="3"/>
  <c r="U67" i="3" s="1"/>
  <c r="S67" i="3"/>
  <c r="M67" i="3"/>
  <c r="N67" i="3" s="1"/>
  <c r="L67" i="3"/>
  <c r="F67" i="3"/>
  <c r="E67" i="3"/>
  <c r="AH66" i="3"/>
  <c r="AI66" i="3" s="1"/>
  <c r="AG66" i="3"/>
  <c r="AA66" i="3"/>
  <c r="AB66" i="3" s="1"/>
  <c r="Z66" i="3"/>
  <c r="T66" i="3"/>
  <c r="U66" i="3" s="1"/>
  <c r="S66" i="3"/>
  <c r="M66" i="3"/>
  <c r="N66" i="3" s="1"/>
  <c r="L66" i="3"/>
  <c r="F66" i="3"/>
  <c r="E66" i="3"/>
  <c r="AH65" i="3"/>
  <c r="AI65" i="3" s="1"/>
  <c r="AG65" i="3"/>
  <c r="AA65" i="3"/>
  <c r="AB65" i="3" s="1"/>
  <c r="Z65" i="3"/>
  <c r="T65" i="3"/>
  <c r="U65" i="3" s="1"/>
  <c r="S65" i="3"/>
  <c r="M65" i="3"/>
  <c r="N65" i="3" s="1"/>
  <c r="L65" i="3"/>
  <c r="F65" i="3"/>
  <c r="E65" i="3"/>
  <c r="AH64" i="3"/>
  <c r="AI64" i="3" s="1"/>
  <c r="AG64" i="3"/>
  <c r="AA64" i="3"/>
  <c r="AB64" i="3" s="1"/>
  <c r="Z64" i="3"/>
  <c r="T64" i="3"/>
  <c r="U64" i="3" s="1"/>
  <c r="S64" i="3"/>
  <c r="M64" i="3"/>
  <c r="N64" i="3" s="1"/>
  <c r="L64" i="3"/>
  <c r="F64" i="3"/>
  <c r="E64" i="3"/>
  <c r="AH63" i="3"/>
  <c r="AI63" i="3" s="1"/>
  <c r="AG63" i="3"/>
  <c r="AA63" i="3"/>
  <c r="AB63" i="3" s="1"/>
  <c r="Z63" i="3"/>
  <c r="T63" i="3"/>
  <c r="U63" i="3" s="1"/>
  <c r="S63" i="3"/>
  <c r="M63" i="3"/>
  <c r="N63" i="3" s="1"/>
  <c r="L63" i="3"/>
  <c r="F63" i="3"/>
  <c r="E63" i="3"/>
  <c r="AH62" i="3"/>
  <c r="AI62" i="3" s="1"/>
  <c r="AG62" i="3"/>
  <c r="AA62" i="3"/>
  <c r="AB62" i="3" s="1"/>
  <c r="Z62" i="3"/>
  <c r="T62" i="3"/>
  <c r="U62" i="3" s="1"/>
  <c r="S62" i="3"/>
  <c r="M62" i="3"/>
  <c r="N62" i="3" s="1"/>
  <c r="L62" i="3"/>
  <c r="F62" i="3"/>
  <c r="E62" i="3"/>
  <c r="AH61" i="3"/>
  <c r="AI61" i="3" s="1"/>
  <c r="AG61" i="3"/>
  <c r="AA61" i="3"/>
  <c r="AB61" i="3" s="1"/>
  <c r="Z61" i="3"/>
  <c r="T61" i="3"/>
  <c r="U61" i="3" s="1"/>
  <c r="S61" i="3"/>
  <c r="M61" i="3"/>
  <c r="N61" i="3" s="1"/>
  <c r="L61" i="3"/>
  <c r="F61" i="3"/>
  <c r="E61" i="3"/>
  <c r="AH60" i="3"/>
  <c r="AI60" i="3" s="1"/>
  <c r="AG60" i="3"/>
  <c r="AA60" i="3"/>
  <c r="AB60" i="3" s="1"/>
  <c r="Z60" i="3"/>
  <c r="T60" i="3"/>
  <c r="U60" i="3" s="1"/>
  <c r="S60" i="3"/>
  <c r="M60" i="3"/>
  <c r="N60" i="3" s="1"/>
  <c r="L60" i="3"/>
  <c r="F60" i="3"/>
  <c r="E60" i="3"/>
  <c r="AH59" i="3"/>
  <c r="AI59" i="3" s="1"/>
  <c r="AG59" i="3"/>
  <c r="AA59" i="3"/>
  <c r="AB59" i="3" s="1"/>
  <c r="Z59" i="3"/>
  <c r="T59" i="3"/>
  <c r="U59" i="3" s="1"/>
  <c r="S59" i="3"/>
  <c r="M59" i="3"/>
  <c r="N59" i="3" s="1"/>
  <c r="L59" i="3"/>
  <c r="F59" i="3"/>
  <c r="E59" i="3"/>
  <c r="AH58" i="3"/>
  <c r="AI58" i="3" s="1"/>
  <c r="AG58" i="3"/>
  <c r="AA58" i="3"/>
  <c r="AB58" i="3" s="1"/>
  <c r="Z58" i="3"/>
  <c r="T58" i="3"/>
  <c r="U58" i="3" s="1"/>
  <c r="S58" i="3"/>
  <c r="M58" i="3"/>
  <c r="N58" i="3" s="1"/>
  <c r="L58" i="3"/>
  <c r="F58" i="3"/>
  <c r="E58" i="3"/>
  <c r="AH57" i="3"/>
  <c r="AG57" i="3"/>
  <c r="AA57" i="3"/>
  <c r="Z57" i="3"/>
  <c r="T57" i="3"/>
  <c r="S57" i="3"/>
  <c r="M57" i="3"/>
  <c r="L57" i="3"/>
  <c r="F57" i="3"/>
  <c r="E57" i="3"/>
  <c r="AF50" i="3"/>
  <c r="AE50" i="3"/>
  <c r="Y50" i="3"/>
  <c r="X50" i="3"/>
  <c r="R50" i="3"/>
  <c r="Q50" i="3"/>
  <c r="K50" i="3"/>
  <c r="J50" i="3"/>
  <c r="D50" i="3"/>
  <c r="C50" i="3"/>
  <c r="AH49" i="3"/>
  <c r="AI49" i="3" s="1"/>
  <c r="AG49" i="3"/>
  <c r="AA49" i="3"/>
  <c r="AB49" i="3" s="1"/>
  <c r="Z49" i="3"/>
  <c r="T49" i="3"/>
  <c r="U49" i="3" s="1"/>
  <c r="S49" i="3"/>
  <c r="M49" i="3"/>
  <c r="N49" i="3" s="1"/>
  <c r="L49" i="3"/>
  <c r="F49" i="3"/>
  <c r="G49" i="3" s="1"/>
  <c r="E49" i="3"/>
  <c r="AH48" i="3"/>
  <c r="AI48" i="3" s="1"/>
  <c r="AG48" i="3"/>
  <c r="AA48" i="3"/>
  <c r="AB48" i="3" s="1"/>
  <c r="Z48" i="3"/>
  <c r="T48" i="3"/>
  <c r="U48" i="3" s="1"/>
  <c r="S48" i="3"/>
  <c r="M48" i="3"/>
  <c r="N48" i="3" s="1"/>
  <c r="L48" i="3"/>
  <c r="F48" i="3"/>
  <c r="G48" i="3" s="1"/>
  <c r="E48" i="3"/>
  <c r="AH47" i="3"/>
  <c r="AI47" i="3" s="1"/>
  <c r="AG47" i="3"/>
  <c r="AA47" i="3"/>
  <c r="AB47" i="3" s="1"/>
  <c r="Z47" i="3"/>
  <c r="T47" i="3"/>
  <c r="U47" i="3" s="1"/>
  <c r="S47" i="3"/>
  <c r="M47" i="3"/>
  <c r="N47" i="3" s="1"/>
  <c r="L47" i="3"/>
  <c r="F47" i="3"/>
  <c r="G47" i="3" s="1"/>
  <c r="E47" i="3"/>
  <c r="AH46" i="3"/>
  <c r="AI46" i="3" s="1"/>
  <c r="AG46" i="3"/>
  <c r="AA46" i="3"/>
  <c r="AB46" i="3" s="1"/>
  <c r="Z46" i="3"/>
  <c r="T46" i="3"/>
  <c r="U46" i="3" s="1"/>
  <c r="S46" i="3"/>
  <c r="M46" i="3"/>
  <c r="N46" i="3" s="1"/>
  <c r="L46" i="3"/>
  <c r="F46" i="3"/>
  <c r="G46" i="3" s="1"/>
  <c r="E46" i="3"/>
  <c r="AH45" i="3"/>
  <c r="AI45" i="3" s="1"/>
  <c r="AG45" i="3"/>
  <c r="AA45" i="3"/>
  <c r="AB45" i="3" s="1"/>
  <c r="Z45" i="3"/>
  <c r="T45" i="3"/>
  <c r="U45" i="3" s="1"/>
  <c r="S45" i="3"/>
  <c r="M45" i="3"/>
  <c r="N45" i="3" s="1"/>
  <c r="L45" i="3"/>
  <c r="F45" i="3"/>
  <c r="G45" i="3" s="1"/>
  <c r="E45" i="3"/>
  <c r="AH44" i="3"/>
  <c r="AI44" i="3" s="1"/>
  <c r="AG44" i="3"/>
  <c r="AA44" i="3"/>
  <c r="AB44" i="3" s="1"/>
  <c r="Z44" i="3"/>
  <c r="T44" i="3"/>
  <c r="U44" i="3" s="1"/>
  <c r="S44" i="3"/>
  <c r="M44" i="3"/>
  <c r="N44" i="3" s="1"/>
  <c r="L44" i="3"/>
  <c r="F44" i="3"/>
  <c r="G44" i="3" s="1"/>
  <c r="E44" i="3"/>
  <c r="AH43" i="3"/>
  <c r="AI43" i="3" s="1"/>
  <c r="AG43" i="3"/>
  <c r="AA43" i="3"/>
  <c r="AB43" i="3" s="1"/>
  <c r="Z43" i="3"/>
  <c r="T43" i="3"/>
  <c r="U43" i="3" s="1"/>
  <c r="S43" i="3"/>
  <c r="M43" i="3"/>
  <c r="N43" i="3" s="1"/>
  <c r="L43" i="3"/>
  <c r="F43" i="3"/>
  <c r="G43" i="3" s="1"/>
  <c r="E43" i="3"/>
  <c r="AH42" i="3"/>
  <c r="AI42" i="3" s="1"/>
  <c r="AG42" i="3"/>
  <c r="AA42" i="3"/>
  <c r="AB42" i="3" s="1"/>
  <c r="Z42" i="3"/>
  <c r="T42" i="3"/>
  <c r="U42" i="3" s="1"/>
  <c r="S42" i="3"/>
  <c r="M42" i="3"/>
  <c r="N42" i="3" s="1"/>
  <c r="L42" i="3"/>
  <c r="F42" i="3"/>
  <c r="G42" i="3" s="1"/>
  <c r="E42" i="3"/>
  <c r="AH41" i="3"/>
  <c r="AI41" i="3" s="1"/>
  <c r="AG41" i="3"/>
  <c r="AA41" i="3"/>
  <c r="AB41" i="3" s="1"/>
  <c r="Z41" i="3"/>
  <c r="T41" i="3"/>
  <c r="U41" i="3" s="1"/>
  <c r="S41" i="3"/>
  <c r="M41" i="3"/>
  <c r="N41" i="3" s="1"/>
  <c r="L41" i="3"/>
  <c r="F41" i="3"/>
  <c r="G41" i="3" s="1"/>
  <c r="E41" i="3"/>
  <c r="AH40" i="3"/>
  <c r="AI40" i="3" s="1"/>
  <c r="AG40" i="3"/>
  <c r="AA40" i="3"/>
  <c r="AB40" i="3" s="1"/>
  <c r="Z40" i="3"/>
  <c r="T40" i="3"/>
  <c r="U40" i="3" s="1"/>
  <c r="S40" i="3"/>
  <c r="M40" i="3"/>
  <c r="N40" i="3" s="1"/>
  <c r="L40" i="3"/>
  <c r="F40" i="3"/>
  <c r="G40" i="3" s="1"/>
  <c r="E40" i="3"/>
  <c r="AH39" i="3"/>
  <c r="AI39" i="3" s="1"/>
  <c r="AG39" i="3"/>
  <c r="AA39" i="3"/>
  <c r="AB39" i="3" s="1"/>
  <c r="Z39" i="3"/>
  <c r="T39" i="3"/>
  <c r="U39" i="3" s="1"/>
  <c r="S39" i="3"/>
  <c r="M39" i="3"/>
  <c r="N39" i="3" s="1"/>
  <c r="L39" i="3"/>
  <c r="F39" i="3"/>
  <c r="G39" i="3" s="1"/>
  <c r="E39" i="3"/>
  <c r="AH38" i="3"/>
  <c r="AI38" i="3" s="1"/>
  <c r="AG38" i="3"/>
  <c r="AA38" i="3"/>
  <c r="AB38" i="3" s="1"/>
  <c r="Z38" i="3"/>
  <c r="T38" i="3"/>
  <c r="U38" i="3" s="1"/>
  <c r="S38" i="3"/>
  <c r="M38" i="3"/>
  <c r="N38" i="3" s="1"/>
  <c r="L38" i="3"/>
  <c r="F38" i="3"/>
  <c r="G38" i="3" s="1"/>
  <c r="E38" i="3"/>
  <c r="AH37" i="3"/>
  <c r="AI37" i="3" s="1"/>
  <c r="AG37" i="3"/>
  <c r="AA37" i="3"/>
  <c r="AB37" i="3" s="1"/>
  <c r="Z37" i="3"/>
  <c r="T37" i="3"/>
  <c r="U37" i="3" s="1"/>
  <c r="S37" i="3"/>
  <c r="M37" i="3"/>
  <c r="N37" i="3" s="1"/>
  <c r="L37" i="3"/>
  <c r="F37" i="3"/>
  <c r="G37" i="3" s="1"/>
  <c r="E37" i="3"/>
  <c r="AH36" i="3"/>
  <c r="AI36" i="3" s="1"/>
  <c r="AG36" i="3"/>
  <c r="AA36" i="3"/>
  <c r="AB36" i="3" s="1"/>
  <c r="Z36" i="3"/>
  <c r="T36" i="3"/>
  <c r="U36" i="3" s="1"/>
  <c r="S36" i="3"/>
  <c r="M36" i="3"/>
  <c r="N36" i="3" s="1"/>
  <c r="L36" i="3"/>
  <c r="F36" i="3"/>
  <c r="G36" i="3" s="1"/>
  <c r="E36" i="3"/>
  <c r="AH35" i="3"/>
  <c r="AI35" i="3" s="1"/>
  <c r="AG35" i="3"/>
  <c r="AA35" i="3"/>
  <c r="AB35" i="3" s="1"/>
  <c r="Z35" i="3"/>
  <c r="T35" i="3"/>
  <c r="U35" i="3" s="1"/>
  <c r="S35" i="3"/>
  <c r="M35" i="3"/>
  <c r="N35" i="3" s="1"/>
  <c r="L35" i="3"/>
  <c r="F35" i="3"/>
  <c r="G35" i="3" s="1"/>
  <c r="E35" i="3"/>
  <c r="AH34" i="3"/>
  <c r="AI34" i="3" s="1"/>
  <c r="AG34" i="3"/>
  <c r="AA34" i="3"/>
  <c r="AB34" i="3" s="1"/>
  <c r="Z34" i="3"/>
  <c r="T34" i="3"/>
  <c r="U34" i="3" s="1"/>
  <c r="S34" i="3"/>
  <c r="M34" i="3"/>
  <c r="N34" i="3" s="1"/>
  <c r="L34" i="3"/>
  <c r="F34" i="3"/>
  <c r="G34" i="3" s="1"/>
  <c r="E34" i="3"/>
  <c r="AH33" i="3"/>
  <c r="AG33" i="3"/>
  <c r="AA33" i="3"/>
  <c r="AB33" i="3" s="1"/>
  <c r="Z33" i="3"/>
  <c r="T33" i="3"/>
  <c r="U33" i="3" s="1"/>
  <c r="S33" i="3"/>
  <c r="M33" i="3"/>
  <c r="N33" i="3" s="1"/>
  <c r="L33" i="3"/>
  <c r="F33" i="3"/>
  <c r="G33" i="3" s="1"/>
  <c r="E33" i="3"/>
  <c r="AH32" i="3"/>
  <c r="AG32" i="3"/>
  <c r="AA32" i="3"/>
  <c r="Z32" i="3"/>
  <c r="T32" i="3"/>
  <c r="S32" i="3"/>
  <c r="M32" i="3"/>
  <c r="L32" i="3"/>
  <c r="F32" i="3"/>
  <c r="E32" i="3"/>
  <c r="AH24" i="3"/>
  <c r="AF24" i="3"/>
  <c r="AE24" i="3"/>
  <c r="Y24" i="3"/>
  <c r="X24" i="3"/>
  <c r="R24" i="3"/>
  <c r="Q24" i="3"/>
  <c r="K24" i="3"/>
  <c r="J24" i="3"/>
  <c r="D24" i="3"/>
  <c r="C24" i="3"/>
  <c r="AI23" i="3"/>
  <c r="AG23" i="3"/>
  <c r="AA23" i="3"/>
  <c r="AB23" i="3" s="1"/>
  <c r="Z23" i="3"/>
  <c r="T23" i="3"/>
  <c r="U23" i="3" s="1"/>
  <c r="S23" i="3"/>
  <c r="M23" i="3"/>
  <c r="N23" i="3" s="1"/>
  <c r="L23" i="3"/>
  <c r="F23" i="3"/>
  <c r="G74" i="3" s="1"/>
  <c r="E23" i="3"/>
  <c r="AI22" i="3"/>
  <c r="AG22" i="3"/>
  <c r="AA22" i="3"/>
  <c r="AB22" i="3" s="1"/>
  <c r="Z22" i="3"/>
  <c r="T22" i="3"/>
  <c r="U22" i="3" s="1"/>
  <c r="S22" i="3"/>
  <c r="M22" i="3"/>
  <c r="N22" i="3" s="1"/>
  <c r="L22" i="3"/>
  <c r="F22" i="3"/>
  <c r="G73" i="3" s="1"/>
  <c r="E22" i="3"/>
  <c r="AI21" i="3"/>
  <c r="AG21" i="3"/>
  <c r="AA21" i="3"/>
  <c r="AB21" i="3" s="1"/>
  <c r="Z21" i="3"/>
  <c r="T21" i="3"/>
  <c r="U21" i="3" s="1"/>
  <c r="S21" i="3"/>
  <c r="M21" i="3"/>
  <c r="N21" i="3" s="1"/>
  <c r="L21" i="3"/>
  <c r="F21" i="3"/>
  <c r="G21" i="3" s="1"/>
  <c r="E21" i="3"/>
  <c r="AI20" i="3"/>
  <c r="AG20" i="3"/>
  <c r="AA20" i="3"/>
  <c r="AB20" i="3" s="1"/>
  <c r="Z20" i="3"/>
  <c r="T20" i="3"/>
  <c r="U20" i="3" s="1"/>
  <c r="S20" i="3"/>
  <c r="M20" i="3"/>
  <c r="N20" i="3" s="1"/>
  <c r="L20" i="3"/>
  <c r="F20" i="3"/>
  <c r="G20" i="3" s="1"/>
  <c r="E20" i="3"/>
  <c r="AI19" i="3"/>
  <c r="AG19" i="3"/>
  <c r="AA19" i="3"/>
  <c r="AB19" i="3" s="1"/>
  <c r="Z19" i="3"/>
  <c r="T19" i="3"/>
  <c r="U19" i="3" s="1"/>
  <c r="S19" i="3"/>
  <c r="M19" i="3"/>
  <c r="N19" i="3" s="1"/>
  <c r="L19" i="3"/>
  <c r="F19" i="3"/>
  <c r="G70" i="3" s="1"/>
  <c r="E19" i="3"/>
  <c r="AI18" i="3"/>
  <c r="AG18" i="3"/>
  <c r="AA18" i="3"/>
  <c r="AB18" i="3" s="1"/>
  <c r="Z18" i="3"/>
  <c r="T18" i="3"/>
  <c r="U18" i="3" s="1"/>
  <c r="S18" i="3"/>
  <c r="M18" i="3"/>
  <c r="N18" i="3" s="1"/>
  <c r="L18" i="3"/>
  <c r="F18" i="3"/>
  <c r="G18" i="3" s="1"/>
  <c r="E18" i="3"/>
  <c r="AI17" i="3"/>
  <c r="AG17" i="3"/>
  <c r="AA17" i="3"/>
  <c r="AB17" i="3" s="1"/>
  <c r="Z17" i="3"/>
  <c r="T17" i="3"/>
  <c r="U17" i="3" s="1"/>
  <c r="S17" i="3"/>
  <c r="M17" i="3"/>
  <c r="N17" i="3" s="1"/>
  <c r="L17" i="3"/>
  <c r="F17" i="3"/>
  <c r="G17" i="3" s="1"/>
  <c r="E17" i="3"/>
  <c r="AI16" i="3"/>
  <c r="AG16" i="3"/>
  <c r="AA16" i="3"/>
  <c r="AB16" i="3" s="1"/>
  <c r="Z16" i="3"/>
  <c r="T16" i="3"/>
  <c r="U16" i="3" s="1"/>
  <c r="S16" i="3"/>
  <c r="M16" i="3"/>
  <c r="N16" i="3" s="1"/>
  <c r="L16" i="3"/>
  <c r="F16" i="3"/>
  <c r="G16" i="3" s="1"/>
  <c r="E16" i="3"/>
  <c r="AI15" i="3"/>
  <c r="AG15" i="3"/>
  <c r="AA15" i="3"/>
  <c r="AB15" i="3" s="1"/>
  <c r="Z15" i="3"/>
  <c r="T15" i="3"/>
  <c r="U15" i="3" s="1"/>
  <c r="S15" i="3"/>
  <c r="M15" i="3"/>
  <c r="N15" i="3" s="1"/>
  <c r="L15" i="3"/>
  <c r="F15" i="3"/>
  <c r="G15" i="3" s="1"/>
  <c r="E15" i="3"/>
  <c r="AI14" i="3"/>
  <c r="AG14" i="3"/>
  <c r="AA14" i="3"/>
  <c r="AB14" i="3" s="1"/>
  <c r="Z14" i="3"/>
  <c r="T14" i="3"/>
  <c r="U14" i="3" s="1"/>
  <c r="S14" i="3"/>
  <c r="M14" i="3"/>
  <c r="N14" i="3" s="1"/>
  <c r="L14" i="3"/>
  <c r="F14" i="3"/>
  <c r="G14" i="3" s="1"/>
  <c r="E14" i="3"/>
  <c r="AI13" i="3"/>
  <c r="AG13" i="3"/>
  <c r="AA13" i="3"/>
  <c r="AB13" i="3" s="1"/>
  <c r="Z13" i="3"/>
  <c r="T13" i="3"/>
  <c r="U13" i="3" s="1"/>
  <c r="S13" i="3"/>
  <c r="M13" i="3"/>
  <c r="N13" i="3" s="1"/>
  <c r="L13" i="3"/>
  <c r="F13" i="3"/>
  <c r="G64" i="3" s="1"/>
  <c r="E13" i="3"/>
  <c r="AI12" i="3"/>
  <c r="AG12" i="3"/>
  <c r="AA12" i="3"/>
  <c r="AB12" i="3" s="1"/>
  <c r="Z12" i="3"/>
  <c r="T12" i="3"/>
  <c r="U12" i="3" s="1"/>
  <c r="S12" i="3"/>
  <c r="M12" i="3"/>
  <c r="N12" i="3" s="1"/>
  <c r="L12" i="3"/>
  <c r="F12" i="3"/>
  <c r="G12" i="3" s="1"/>
  <c r="E12" i="3"/>
  <c r="AI11" i="3"/>
  <c r="AG11" i="3"/>
  <c r="AA11" i="3"/>
  <c r="AB11" i="3" s="1"/>
  <c r="Z11" i="3"/>
  <c r="T11" i="3"/>
  <c r="U11" i="3" s="1"/>
  <c r="S11" i="3"/>
  <c r="M11" i="3"/>
  <c r="N11" i="3" s="1"/>
  <c r="L11" i="3"/>
  <c r="F11" i="3"/>
  <c r="G62" i="3" s="1"/>
  <c r="E11" i="3"/>
  <c r="AI10" i="3"/>
  <c r="AG10" i="3"/>
  <c r="AA10" i="3"/>
  <c r="AB10" i="3" s="1"/>
  <c r="Z10" i="3"/>
  <c r="T10" i="3"/>
  <c r="U10" i="3" s="1"/>
  <c r="S10" i="3"/>
  <c r="M10" i="3"/>
  <c r="N10" i="3" s="1"/>
  <c r="L10" i="3"/>
  <c r="F10" i="3"/>
  <c r="G61" i="3" s="1"/>
  <c r="E10" i="3"/>
  <c r="AI9" i="3"/>
  <c r="AG9" i="3"/>
  <c r="AA9" i="3"/>
  <c r="Z9" i="3"/>
  <c r="T9" i="3"/>
  <c r="U9" i="3" s="1"/>
  <c r="S9" i="3"/>
  <c r="M9" i="3"/>
  <c r="N9" i="3" s="1"/>
  <c r="L9" i="3"/>
  <c r="F9" i="3"/>
  <c r="G9" i="3" s="1"/>
  <c r="E9" i="3"/>
  <c r="AI8" i="3"/>
  <c r="AG8" i="3"/>
  <c r="AA8" i="3"/>
  <c r="AB8" i="3" s="1"/>
  <c r="Z8" i="3"/>
  <c r="T8" i="3"/>
  <c r="U8" i="3" s="1"/>
  <c r="S8" i="3"/>
  <c r="M8" i="3"/>
  <c r="N8" i="3" s="1"/>
  <c r="L8" i="3"/>
  <c r="F8" i="3"/>
  <c r="G8" i="3" s="1"/>
  <c r="E8" i="3"/>
  <c r="AI7" i="3"/>
  <c r="AG7" i="3"/>
  <c r="AA7" i="3"/>
  <c r="AB7" i="3" s="1"/>
  <c r="Z7" i="3"/>
  <c r="T7" i="3"/>
  <c r="U7" i="3" s="1"/>
  <c r="S7" i="3"/>
  <c r="M7" i="3"/>
  <c r="N7" i="3" s="1"/>
  <c r="L7" i="3"/>
  <c r="F7" i="3"/>
  <c r="G58" i="3" s="1"/>
  <c r="E7" i="3"/>
  <c r="AI6" i="3"/>
  <c r="AG6" i="3"/>
  <c r="AA6" i="3"/>
  <c r="Z6" i="3"/>
  <c r="T6" i="3"/>
  <c r="S6" i="3"/>
  <c r="M6" i="3"/>
  <c r="L6" i="3"/>
  <c r="F6" i="3"/>
  <c r="E6" i="3"/>
  <c r="AG51" i="3" l="1"/>
  <c r="AG25" i="3"/>
  <c r="AB6" i="3"/>
  <c r="AA25" i="3"/>
  <c r="AI32" i="3"/>
  <c r="AH51" i="3"/>
  <c r="E76" i="3"/>
  <c r="F76" i="3"/>
  <c r="E51" i="3"/>
  <c r="L76" i="3"/>
  <c r="G32" i="3"/>
  <c r="G51" i="3" s="1"/>
  <c r="F51" i="3"/>
  <c r="N57" i="3"/>
  <c r="N76" i="3" s="1"/>
  <c r="M76" i="3"/>
  <c r="L51" i="3"/>
  <c r="S76" i="3"/>
  <c r="G6" i="3"/>
  <c r="F25" i="3"/>
  <c r="N32" i="3"/>
  <c r="N51" i="3" s="1"/>
  <c r="M51" i="3"/>
  <c r="T76" i="3"/>
  <c r="AI25" i="3"/>
  <c r="E25" i="3"/>
  <c r="L25" i="3"/>
  <c r="S51" i="3"/>
  <c r="Z76" i="3"/>
  <c r="S25" i="3"/>
  <c r="T51" i="3"/>
  <c r="AB57" i="3"/>
  <c r="AB76" i="3" s="1"/>
  <c r="AA76" i="3"/>
  <c r="M25" i="3"/>
  <c r="U6" i="3"/>
  <c r="U25" i="3" s="1"/>
  <c r="T25" i="3"/>
  <c r="Z51" i="3"/>
  <c r="AG76" i="3"/>
  <c r="Z25" i="3"/>
  <c r="AA51" i="3"/>
  <c r="AH76" i="3"/>
  <c r="G69" i="3"/>
  <c r="S24" i="3"/>
  <c r="G67" i="3"/>
  <c r="G59" i="3"/>
  <c r="Z75" i="3"/>
  <c r="G68" i="3"/>
  <c r="E75" i="3"/>
  <c r="AG75" i="3"/>
  <c r="AH50" i="3"/>
  <c r="S50" i="3"/>
  <c r="G10" i="3"/>
  <c r="T50" i="3"/>
  <c r="F75" i="3"/>
  <c r="E24" i="3"/>
  <c r="E50" i="3"/>
  <c r="G57" i="3"/>
  <c r="T75" i="3"/>
  <c r="G22" i="3"/>
  <c r="AG24" i="3"/>
  <c r="AI24" i="3"/>
  <c r="AH75" i="3"/>
  <c r="L75" i="3"/>
  <c r="Z50" i="3"/>
  <c r="L24" i="3"/>
  <c r="Z24" i="3"/>
  <c r="G63" i="3"/>
  <c r="G71" i="3"/>
  <c r="AA50" i="3"/>
  <c r="AG50" i="3"/>
  <c r="M24" i="3"/>
  <c r="AA24" i="3"/>
  <c r="L50" i="3"/>
  <c r="M50" i="3"/>
  <c r="S75" i="3"/>
  <c r="G13" i="3"/>
  <c r="N6" i="3"/>
  <c r="G72" i="3"/>
  <c r="AA75" i="3"/>
  <c r="U32" i="3"/>
  <c r="F24" i="3"/>
  <c r="G19" i="3"/>
  <c r="AB9" i="3"/>
  <c r="AB24" i="3" s="1"/>
  <c r="G60" i="3"/>
  <c r="F50" i="3"/>
  <c r="AI57" i="3"/>
  <c r="G65" i="3"/>
  <c r="M75" i="3"/>
  <c r="U57" i="3"/>
  <c r="G11" i="3"/>
  <c r="G23" i="3"/>
  <c r="AB32" i="3"/>
  <c r="G7" i="3"/>
  <c r="AI33" i="3"/>
  <c r="AI50" i="3" s="1"/>
  <c r="T24" i="3"/>
  <c r="G66" i="3"/>
  <c r="AB75" i="3" l="1"/>
  <c r="AB50" i="3"/>
  <c r="AB51" i="3"/>
  <c r="U50" i="3"/>
  <c r="U51" i="3"/>
  <c r="N50" i="3"/>
  <c r="AI75" i="3"/>
  <c r="AI76" i="3"/>
  <c r="G50" i="3"/>
  <c r="U75" i="3"/>
  <c r="U76" i="3"/>
  <c r="N24" i="3"/>
  <c r="N25" i="3"/>
  <c r="G76" i="3"/>
  <c r="N75" i="3"/>
  <c r="G25" i="3"/>
  <c r="AI51" i="3"/>
  <c r="U24" i="3"/>
  <c r="AB25" i="3"/>
  <c r="G24" i="3"/>
  <c r="G75" i="3"/>
</calcChain>
</file>

<file path=xl/sharedStrings.xml><?xml version="1.0" encoding="utf-8"?>
<sst xmlns="http://schemas.openxmlformats.org/spreadsheetml/2006/main" count="179" uniqueCount="36">
  <si>
    <t>Average</t>
  </si>
  <si>
    <t xml:space="preserve"> </t>
  </si>
  <si>
    <t>SE</t>
  </si>
  <si>
    <t>Samples</t>
  </si>
  <si>
    <t>Weed-free control, MES buffer</t>
  </si>
  <si>
    <t>Green leaf area %</t>
  </si>
  <si>
    <t>Dead leaf area %</t>
  </si>
  <si>
    <r>
      <t>Total leaf area cm</t>
    </r>
    <r>
      <rPr>
        <vertAlign val="superscript"/>
        <sz val="12"/>
        <color theme="1"/>
        <rFont val="Calibri (Body)"/>
      </rPr>
      <t>2</t>
    </r>
  </si>
  <si>
    <r>
      <t>Green leaf area cm</t>
    </r>
    <r>
      <rPr>
        <vertAlign val="superscript"/>
        <sz val="12"/>
        <color theme="1"/>
        <rFont val="Calibri (Body)"/>
      </rPr>
      <t>2</t>
    </r>
  </si>
  <si>
    <r>
      <t>Dead leaf area cm</t>
    </r>
    <r>
      <rPr>
        <vertAlign val="superscript"/>
        <sz val="12"/>
        <color theme="1"/>
        <rFont val="Calibri (Body)"/>
      </rPr>
      <t>2</t>
    </r>
  </si>
  <si>
    <t>Biological low R:FR, MES buffer</t>
  </si>
  <si>
    <t>Artificial low R:FR, MES buffer</t>
  </si>
  <si>
    <t>Weed-free control, 50 mM GSH</t>
  </si>
  <si>
    <t>Biological low R:FR, 50 mM GSH</t>
  </si>
  <si>
    <t>Artificial low R:FR, 50 mM GSH</t>
  </si>
  <si>
    <t>Weed-free control, 100 mM GSH</t>
  </si>
  <si>
    <t>Biological low R:FR, 100 mM GSH</t>
  </si>
  <si>
    <t>Artificial low R:FR, 100 mM GSH</t>
  </si>
  <si>
    <t>Weed-free control, 150 mM GSH</t>
  </si>
  <si>
    <t>Biological low R:FR, 150 mM GSH</t>
  </si>
  <si>
    <t>Artificial low R:FR, 150 mM GSH</t>
  </si>
  <si>
    <t>Weed-free control, 200 mM GSH</t>
  </si>
  <si>
    <t>Biological low R:FR, 200 mM GSH</t>
  </si>
  <si>
    <t>Artificial low R:FR, 200 mM GSH</t>
  </si>
  <si>
    <t>Dead leaf area % in MES treatment</t>
  </si>
  <si>
    <t>Biological low R:FR</t>
  </si>
  <si>
    <t>Artificial low R:FR</t>
  </si>
  <si>
    <t>Weed-free control</t>
  </si>
  <si>
    <t>Dead leaf area % in 50 mM GSH treatment</t>
  </si>
  <si>
    <t>Dead leaf area % in 100 mM GSH treatment</t>
  </si>
  <si>
    <t>Dead leaf area % in 150 mM GSH treatment</t>
  </si>
  <si>
    <t>Dead leaf area % in 200 mM GSH treatment</t>
  </si>
  <si>
    <t xml:space="preserve">Analysis of GSH-induced cell death by Fiji for 16 independent images of Arabidopsis plants taken per each GSH concentartion in the weed-free control, biological and artificial low R:FR light treatments </t>
  </si>
  <si>
    <t>For each image, the background was first removed and total leaf area, and green leaf area were determined in Fiji. The dead leaf area was then calculated by subtracting the green leaf area from the total leaf area and expressed as percentage of dead leaf area</t>
  </si>
  <si>
    <t>A summary of Arabidopsis cell death response to increasing concentrations of GSH in the weed-free control, biological and artificial low R:FR treatments</t>
  </si>
  <si>
    <t xml:space="preserve">For ease of comparison, the data for dead leaf area % for each GSH concentartion are displayed in the weed-free control, biological and artificial low R:FR treatments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</si>
</sst>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theme="1"/>
      <name val="Calibri"/>
      <family val="2"/>
      <scheme val="minor"/>
    </font>
    <font>
      <b/>
      <sz val="12"/>
      <color theme="1"/>
      <name val="Calibri"/>
      <family val="2"/>
      <scheme val="minor"/>
    </font>
    <font>
      <i/>
      <sz val="12"/>
      <color theme="1"/>
      <name val="Calibri"/>
      <family val="2"/>
      <scheme val="minor"/>
    </font>
    <font>
      <vertAlign val="superscript"/>
      <sz val="12"/>
      <color theme="1"/>
      <name val="Calibri (Body)"/>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18">
    <xf numFmtId="0" fontId="0" fillId="0" borderId="0" xfId="0"/>
    <xf numFmtId="164" fontId="0" fillId="0" borderId="0" xfId="0" applyNumberFormat="1"/>
    <xf numFmtId="0" fontId="0" fillId="2" borderId="0" xfId="0" applyFill="1"/>
    <xf numFmtId="0" fontId="0" fillId="2" borderId="0" xfId="0" applyFill="1" applyAlignment="1">
      <alignment horizontal="center"/>
    </xf>
    <xf numFmtId="0" fontId="2"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64" fontId="0" fillId="2" borderId="0" xfId="0" applyNumberFormat="1" applyFill="1" applyAlignment="1">
      <alignment horizontal="center"/>
    </xf>
    <xf numFmtId="2" fontId="0" fillId="2" borderId="0" xfId="0" applyNumberFormat="1" applyFill="1" applyAlignment="1">
      <alignment horizontal="center"/>
    </xf>
    <xf numFmtId="0" fontId="2" fillId="0" borderId="0" xfId="0" applyFont="1"/>
    <xf numFmtId="164" fontId="0" fillId="0" borderId="0" xfId="0" applyNumberFormat="1" applyFont="1" applyAlignment="1">
      <alignment horizontal="center"/>
    </xf>
    <xf numFmtId="164" fontId="0" fillId="2" borderId="0" xfId="0" applyNumberFormat="1" applyFont="1" applyFill="1" applyAlignment="1">
      <alignment horizontal="center"/>
    </xf>
    <xf numFmtId="2" fontId="0" fillId="0" borderId="0" xfId="0" applyNumberFormat="1" applyFont="1" applyAlignment="1">
      <alignment horizontal="center"/>
    </xf>
    <xf numFmtId="0" fontId="0" fillId="2" borderId="0" xfId="0" applyFont="1" applyFill="1" applyAlignment="1">
      <alignment horizontal="center"/>
    </xf>
    <xf numFmtId="0" fontId="1" fillId="3" borderId="0" xfId="0" applyFont="1" applyFill="1"/>
    <xf numFmtId="0" fontId="0" fillId="3" borderId="0" xfId="0" applyFill="1"/>
    <xf numFmtId="0" fontId="0" fillId="3"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Sheet1!$B$149:$N$149</c:f>
              <c:numCache>
                <c:formatCode>General</c:formatCode>
                <c:ptCount val="13"/>
              </c:numCache>
            </c:numRef>
          </c:val>
          <c:extLst>
            <c:ext xmlns:c16="http://schemas.microsoft.com/office/drawing/2014/chart" uri="{C3380CC4-5D6E-409C-BE32-E72D297353CC}">
              <c16:uniqueId val="{00000000-F26B-F34D-9AD3-E975D2A06153}"/>
            </c:ext>
          </c:extLst>
        </c:ser>
        <c:ser>
          <c:idx val="1"/>
          <c:order val="1"/>
          <c:spPr>
            <a:solidFill>
              <a:schemeClr val="bg1">
                <a:lumMod val="65000"/>
              </a:schemeClr>
            </a:solidFill>
            <a:ln>
              <a:noFill/>
            </a:ln>
            <a:effectLst/>
          </c:spPr>
          <c:invertIfNegative val="0"/>
          <c:errBars>
            <c:errBarType val="both"/>
            <c:errValType val="fixedVal"/>
            <c:noEndCap val="0"/>
            <c:val val="0.25"/>
            <c:spPr>
              <a:noFill/>
              <a:ln w="9525" cap="flat" cmpd="sng" algn="ctr">
                <a:solidFill>
                  <a:schemeClr val="tx1"/>
                </a:solidFill>
                <a:round/>
              </a:ln>
              <a:effectLst/>
            </c:spPr>
          </c:errBars>
          <c:val>
            <c:numRef>
              <c:f>Sheet1!$B$150:$N$150</c:f>
              <c:numCache>
                <c:formatCode>General</c:formatCode>
                <c:ptCount val="13"/>
              </c:numCache>
            </c:numRef>
          </c:val>
          <c:extLst>
            <c:ext xmlns:c16="http://schemas.microsoft.com/office/drawing/2014/chart" uri="{C3380CC4-5D6E-409C-BE32-E72D297353CC}">
              <c16:uniqueId val="{00000001-F26B-F34D-9AD3-E975D2A06153}"/>
            </c:ext>
          </c:extLst>
        </c:ser>
        <c:ser>
          <c:idx val="2"/>
          <c:order val="2"/>
          <c:spPr>
            <a:solidFill>
              <a:schemeClr val="accent2">
                <a:lumMod val="60000"/>
                <a:lumOff val="40000"/>
              </a:schemeClr>
            </a:solidFill>
            <a:ln>
              <a:noFill/>
            </a:ln>
            <a:effectLst/>
          </c:spPr>
          <c:invertIfNegative val="0"/>
          <c:errBars>
            <c:errBarType val="both"/>
            <c:errValType val="fixedVal"/>
            <c:noEndCap val="0"/>
            <c:val val="0.25"/>
            <c:spPr>
              <a:noFill/>
              <a:ln w="9525" cap="flat" cmpd="sng" algn="ctr">
                <a:solidFill>
                  <a:schemeClr val="tx1">
                    <a:lumMod val="65000"/>
                    <a:lumOff val="35000"/>
                  </a:schemeClr>
                </a:solidFill>
                <a:round/>
              </a:ln>
              <a:effectLst/>
            </c:spPr>
          </c:errBars>
          <c:val>
            <c:numRef>
              <c:f>Sheet1!$B$151:$N$151</c:f>
              <c:numCache>
                <c:formatCode>General</c:formatCode>
                <c:ptCount val="13"/>
              </c:numCache>
            </c:numRef>
          </c:val>
          <c:extLst>
            <c:ext xmlns:c16="http://schemas.microsoft.com/office/drawing/2014/chart" uri="{C3380CC4-5D6E-409C-BE32-E72D297353CC}">
              <c16:uniqueId val="{00000002-F26B-F34D-9AD3-E975D2A06153}"/>
            </c:ext>
          </c:extLst>
        </c:ser>
        <c:ser>
          <c:idx val="3"/>
          <c:order val="3"/>
          <c:spPr>
            <a:solidFill>
              <a:schemeClr val="accent2">
                <a:lumMod val="75000"/>
              </a:schemeClr>
            </a:solidFill>
            <a:ln>
              <a:noFill/>
            </a:ln>
            <a:effectLst/>
          </c:spPr>
          <c:invertIfNegative val="0"/>
          <c:errBars>
            <c:errBarType val="both"/>
            <c:errValType val="fixedVal"/>
            <c:noEndCap val="0"/>
            <c:val val="0.2"/>
            <c:spPr>
              <a:noFill/>
              <a:ln w="9525" cap="flat" cmpd="sng" algn="ctr">
                <a:solidFill>
                  <a:schemeClr val="tx1">
                    <a:lumMod val="65000"/>
                    <a:lumOff val="35000"/>
                  </a:schemeClr>
                </a:solidFill>
                <a:round/>
              </a:ln>
              <a:effectLst/>
            </c:spPr>
          </c:errBars>
          <c:val>
            <c:numRef>
              <c:f>Sheet1!$B$152:$N$152</c:f>
              <c:numCache>
                <c:formatCode>General</c:formatCode>
                <c:ptCount val="13"/>
              </c:numCache>
            </c:numRef>
          </c:val>
          <c:extLst>
            <c:ext xmlns:c16="http://schemas.microsoft.com/office/drawing/2014/chart" uri="{C3380CC4-5D6E-409C-BE32-E72D297353CC}">
              <c16:uniqueId val="{00000003-F26B-F34D-9AD3-E975D2A06153}"/>
            </c:ext>
          </c:extLst>
        </c:ser>
        <c:ser>
          <c:idx val="4"/>
          <c:order val="4"/>
          <c:spPr>
            <a:solidFill>
              <a:schemeClr val="accent5"/>
            </a:solidFill>
            <a:ln>
              <a:noFill/>
            </a:ln>
            <a:effectLst/>
          </c:spPr>
          <c:invertIfNegative val="0"/>
          <c:val>
            <c:numRef>
              <c:f>Sheet1!$B$153:$N$153</c:f>
              <c:numCache>
                <c:formatCode>General</c:formatCode>
                <c:ptCount val="13"/>
              </c:numCache>
            </c:numRef>
          </c:val>
          <c:extLst>
            <c:ext xmlns:c16="http://schemas.microsoft.com/office/drawing/2014/chart" uri="{C3380CC4-5D6E-409C-BE32-E72D297353CC}">
              <c16:uniqueId val="{00000004-F26B-F34D-9AD3-E975D2A06153}"/>
            </c:ext>
          </c:extLst>
        </c:ser>
        <c:ser>
          <c:idx val="5"/>
          <c:order val="5"/>
          <c:spPr>
            <a:solidFill>
              <a:schemeClr val="bg1">
                <a:lumMod val="65000"/>
              </a:schemeClr>
            </a:solidFill>
            <a:ln>
              <a:noFill/>
            </a:ln>
            <a:effectLst/>
          </c:spPr>
          <c:invertIfNegative val="0"/>
          <c:errBars>
            <c:errBarType val="both"/>
            <c:errValType val="fixedVal"/>
            <c:noEndCap val="0"/>
            <c:val val="1.1000000000000001"/>
            <c:spPr>
              <a:noFill/>
              <a:ln w="9525" cap="flat" cmpd="sng" algn="ctr">
                <a:solidFill>
                  <a:schemeClr val="tx1">
                    <a:lumMod val="65000"/>
                    <a:lumOff val="35000"/>
                  </a:schemeClr>
                </a:solidFill>
                <a:round/>
              </a:ln>
              <a:effectLst/>
            </c:spPr>
          </c:errBars>
          <c:val>
            <c:numRef>
              <c:f>Sheet1!$B$154:$N$154</c:f>
              <c:numCache>
                <c:formatCode>General</c:formatCode>
                <c:ptCount val="13"/>
              </c:numCache>
            </c:numRef>
          </c:val>
          <c:extLst>
            <c:ext xmlns:c16="http://schemas.microsoft.com/office/drawing/2014/chart" uri="{C3380CC4-5D6E-409C-BE32-E72D297353CC}">
              <c16:uniqueId val="{00000005-F26B-F34D-9AD3-E975D2A06153}"/>
            </c:ext>
          </c:extLst>
        </c:ser>
        <c:ser>
          <c:idx val="6"/>
          <c:order val="6"/>
          <c:spPr>
            <a:solidFill>
              <a:schemeClr val="accent2">
                <a:lumMod val="60000"/>
                <a:lumOff val="40000"/>
              </a:schemeClr>
            </a:solidFill>
            <a:ln>
              <a:noFill/>
            </a:ln>
            <a:effectLst/>
          </c:spPr>
          <c:invertIfNegative val="0"/>
          <c:errBars>
            <c:errBarType val="both"/>
            <c:errValType val="fixedVal"/>
            <c:noEndCap val="0"/>
            <c:val val="1.5"/>
            <c:spPr>
              <a:noFill/>
              <a:ln w="9525" cap="flat" cmpd="sng" algn="ctr">
                <a:solidFill>
                  <a:schemeClr val="tx1">
                    <a:lumMod val="65000"/>
                    <a:lumOff val="35000"/>
                  </a:schemeClr>
                </a:solidFill>
                <a:round/>
              </a:ln>
              <a:effectLst/>
            </c:spPr>
          </c:errBars>
          <c:val>
            <c:numRef>
              <c:f>Sheet1!$B$155:$N$155</c:f>
              <c:numCache>
                <c:formatCode>General</c:formatCode>
                <c:ptCount val="13"/>
              </c:numCache>
            </c:numRef>
          </c:val>
          <c:extLst>
            <c:ext xmlns:c16="http://schemas.microsoft.com/office/drawing/2014/chart" uri="{C3380CC4-5D6E-409C-BE32-E72D297353CC}">
              <c16:uniqueId val="{00000006-F26B-F34D-9AD3-E975D2A06153}"/>
            </c:ext>
          </c:extLst>
        </c:ser>
        <c:ser>
          <c:idx val="7"/>
          <c:order val="7"/>
          <c:spPr>
            <a:solidFill>
              <a:schemeClr val="accent2">
                <a:lumMod val="75000"/>
              </a:schemeClr>
            </a:solidFill>
            <a:ln>
              <a:noFill/>
            </a:ln>
            <a:effectLst/>
          </c:spPr>
          <c:invertIfNegative val="0"/>
          <c:errBars>
            <c:errBarType val="both"/>
            <c:errValType val="fixedVal"/>
            <c:noEndCap val="0"/>
            <c:val val="1.2"/>
            <c:spPr>
              <a:noFill/>
              <a:ln w="9525" cap="flat" cmpd="sng" algn="ctr">
                <a:solidFill>
                  <a:schemeClr val="tx1">
                    <a:lumMod val="65000"/>
                    <a:lumOff val="35000"/>
                  </a:schemeClr>
                </a:solidFill>
                <a:round/>
              </a:ln>
              <a:effectLst/>
            </c:spPr>
          </c:errBars>
          <c:val>
            <c:numRef>
              <c:f>Sheet1!$B$156:$N$156</c:f>
              <c:numCache>
                <c:formatCode>General</c:formatCode>
                <c:ptCount val="13"/>
              </c:numCache>
            </c:numRef>
          </c:val>
          <c:extLst>
            <c:ext xmlns:c16="http://schemas.microsoft.com/office/drawing/2014/chart" uri="{C3380CC4-5D6E-409C-BE32-E72D297353CC}">
              <c16:uniqueId val="{00000007-F26B-F34D-9AD3-E975D2A06153}"/>
            </c:ext>
          </c:extLst>
        </c:ser>
        <c:ser>
          <c:idx val="8"/>
          <c:order val="8"/>
          <c:spPr>
            <a:solidFill>
              <a:schemeClr val="accent3">
                <a:lumMod val="60000"/>
              </a:schemeClr>
            </a:solidFill>
            <a:ln>
              <a:noFill/>
            </a:ln>
            <a:effectLst/>
          </c:spPr>
          <c:invertIfNegative val="0"/>
          <c:val>
            <c:numRef>
              <c:f>Sheet1!$B$157:$N$157</c:f>
              <c:numCache>
                <c:formatCode>General</c:formatCode>
                <c:ptCount val="13"/>
              </c:numCache>
            </c:numRef>
          </c:val>
          <c:extLst>
            <c:ext xmlns:c16="http://schemas.microsoft.com/office/drawing/2014/chart" uri="{C3380CC4-5D6E-409C-BE32-E72D297353CC}">
              <c16:uniqueId val="{00000008-F26B-F34D-9AD3-E975D2A06153}"/>
            </c:ext>
          </c:extLst>
        </c:ser>
        <c:ser>
          <c:idx val="9"/>
          <c:order val="9"/>
          <c:spPr>
            <a:solidFill>
              <a:schemeClr val="bg1">
                <a:lumMod val="65000"/>
              </a:schemeClr>
            </a:solidFill>
            <a:ln>
              <a:noFill/>
            </a:ln>
            <a:effectLst/>
          </c:spPr>
          <c:invertIfNegative val="0"/>
          <c:errBars>
            <c:errBarType val="both"/>
            <c:errValType val="fixedVal"/>
            <c:noEndCap val="0"/>
            <c:val val="1.1000000000000001"/>
            <c:spPr>
              <a:noFill/>
              <a:ln w="9525" cap="flat" cmpd="sng" algn="ctr">
                <a:solidFill>
                  <a:schemeClr val="tx1">
                    <a:lumMod val="65000"/>
                    <a:lumOff val="35000"/>
                  </a:schemeClr>
                </a:solidFill>
                <a:round/>
              </a:ln>
              <a:effectLst/>
            </c:spPr>
          </c:errBars>
          <c:val>
            <c:numRef>
              <c:f>Sheet1!$B$158:$N$158</c:f>
              <c:numCache>
                <c:formatCode>General</c:formatCode>
                <c:ptCount val="13"/>
              </c:numCache>
            </c:numRef>
          </c:val>
          <c:extLst>
            <c:ext xmlns:c16="http://schemas.microsoft.com/office/drawing/2014/chart" uri="{C3380CC4-5D6E-409C-BE32-E72D297353CC}">
              <c16:uniqueId val="{00000009-F26B-F34D-9AD3-E975D2A06153}"/>
            </c:ext>
          </c:extLst>
        </c:ser>
        <c:ser>
          <c:idx val="10"/>
          <c:order val="10"/>
          <c:spPr>
            <a:solidFill>
              <a:schemeClr val="accent2">
                <a:lumMod val="60000"/>
                <a:lumOff val="40000"/>
              </a:schemeClr>
            </a:solidFill>
            <a:ln>
              <a:noFill/>
            </a:ln>
            <a:effectLst/>
          </c:spPr>
          <c:invertIfNegative val="0"/>
          <c:errBars>
            <c:errBarType val="both"/>
            <c:errValType val="fixedVal"/>
            <c:noEndCap val="0"/>
            <c:val val="2.9"/>
            <c:spPr>
              <a:noFill/>
              <a:ln w="9525" cap="flat" cmpd="sng" algn="ctr">
                <a:solidFill>
                  <a:schemeClr val="tx1">
                    <a:lumMod val="65000"/>
                    <a:lumOff val="35000"/>
                  </a:schemeClr>
                </a:solidFill>
                <a:round/>
              </a:ln>
              <a:effectLst/>
            </c:spPr>
          </c:errBars>
          <c:val>
            <c:numRef>
              <c:f>Sheet1!$B$159:$N$159</c:f>
              <c:numCache>
                <c:formatCode>General</c:formatCode>
                <c:ptCount val="13"/>
              </c:numCache>
            </c:numRef>
          </c:val>
          <c:extLst>
            <c:ext xmlns:c16="http://schemas.microsoft.com/office/drawing/2014/chart" uri="{C3380CC4-5D6E-409C-BE32-E72D297353CC}">
              <c16:uniqueId val="{0000000A-F26B-F34D-9AD3-E975D2A06153}"/>
            </c:ext>
          </c:extLst>
        </c:ser>
        <c:ser>
          <c:idx val="11"/>
          <c:order val="11"/>
          <c:spPr>
            <a:solidFill>
              <a:schemeClr val="accent2">
                <a:lumMod val="75000"/>
              </a:schemeClr>
            </a:solidFill>
            <a:ln>
              <a:noFill/>
            </a:ln>
            <a:effectLst/>
          </c:spPr>
          <c:invertIfNegative val="0"/>
          <c:errBars>
            <c:errBarType val="both"/>
            <c:errValType val="fixedVal"/>
            <c:noEndCap val="0"/>
            <c:val val="1.7"/>
            <c:spPr>
              <a:noFill/>
              <a:ln w="9525" cap="flat" cmpd="sng" algn="ctr">
                <a:solidFill>
                  <a:schemeClr val="tx1">
                    <a:lumMod val="65000"/>
                    <a:lumOff val="35000"/>
                  </a:schemeClr>
                </a:solidFill>
                <a:round/>
              </a:ln>
              <a:effectLst/>
            </c:spPr>
          </c:errBars>
          <c:val>
            <c:numRef>
              <c:f>Sheet1!$B$160:$N$160</c:f>
              <c:numCache>
                <c:formatCode>General</c:formatCode>
                <c:ptCount val="13"/>
              </c:numCache>
            </c:numRef>
          </c:val>
          <c:extLst>
            <c:ext xmlns:c16="http://schemas.microsoft.com/office/drawing/2014/chart" uri="{C3380CC4-5D6E-409C-BE32-E72D297353CC}">
              <c16:uniqueId val="{0000000B-F26B-F34D-9AD3-E975D2A06153}"/>
            </c:ext>
          </c:extLst>
        </c:ser>
        <c:ser>
          <c:idx val="12"/>
          <c:order val="12"/>
          <c:spPr>
            <a:solidFill>
              <a:schemeClr val="accent1">
                <a:lumMod val="80000"/>
                <a:lumOff val="20000"/>
              </a:schemeClr>
            </a:solidFill>
            <a:ln>
              <a:noFill/>
            </a:ln>
            <a:effectLst/>
          </c:spPr>
          <c:invertIfNegative val="0"/>
          <c:val>
            <c:numRef>
              <c:f>Sheet1!$B$161:$N$161</c:f>
              <c:numCache>
                <c:formatCode>General</c:formatCode>
                <c:ptCount val="13"/>
              </c:numCache>
            </c:numRef>
          </c:val>
          <c:extLst>
            <c:ext xmlns:c16="http://schemas.microsoft.com/office/drawing/2014/chart" uri="{C3380CC4-5D6E-409C-BE32-E72D297353CC}">
              <c16:uniqueId val="{0000000C-F26B-F34D-9AD3-E975D2A06153}"/>
            </c:ext>
          </c:extLst>
        </c:ser>
        <c:ser>
          <c:idx val="13"/>
          <c:order val="13"/>
          <c:spPr>
            <a:solidFill>
              <a:schemeClr val="bg1">
                <a:lumMod val="65000"/>
              </a:schemeClr>
            </a:solidFill>
            <a:ln>
              <a:noFill/>
            </a:ln>
            <a:effectLst/>
          </c:spPr>
          <c:invertIfNegative val="0"/>
          <c:errBars>
            <c:errBarType val="both"/>
            <c:errValType val="fixedVal"/>
            <c:noEndCap val="0"/>
            <c:val val="2"/>
            <c:spPr>
              <a:noFill/>
              <a:ln w="9525" cap="flat" cmpd="sng" algn="ctr">
                <a:solidFill>
                  <a:schemeClr val="tx1">
                    <a:lumMod val="65000"/>
                    <a:lumOff val="35000"/>
                  </a:schemeClr>
                </a:solidFill>
                <a:round/>
              </a:ln>
              <a:effectLst/>
            </c:spPr>
          </c:errBars>
          <c:val>
            <c:numRef>
              <c:f>Sheet1!$B$162:$N$162</c:f>
              <c:numCache>
                <c:formatCode>General</c:formatCode>
                <c:ptCount val="13"/>
              </c:numCache>
            </c:numRef>
          </c:val>
          <c:extLst>
            <c:ext xmlns:c16="http://schemas.microsoft.com/office/drawing/2014/chart" uri="{C3380CC4-5D6E-409C-BE32-E72D297353CC}">
              <c16:uniqueId val="{0000000D-F26B-F34D-9AD3-E975D2A06153}"/>
            </c:ext>
          </c:extLst>
        </c:ser>
        <c:ser>
          <c:idx val="14"/>
          <c:order val="14"/>
          <c:spPr>
            <a:solidFill>
              <a:schemeClr val="accent2">
                <a:lumMod val="60000"/>
                <a:lumOff val="40000"/>
              </a:schemeClr>
            </a:solidFill>
            <a:ln>
              <a:noFill/>
            </a:ln>
            <a:effectLst/>
          </c:spPr>
          <c:invertIfNegative val="0"/>
          <c:errBars>
            <c:errBarType val="both"/>
            <c:errValType val="fixedVal"/>
            <c:noEndCap val="0"/>
            <c:val val="4.0999999999999996"/>
            <c:spPr>
              <a:noFill/>
              <a:ln w="9525" cap="flat" cmpd="sng" algn="ctr">
                <a:solidFill>
                  <a:schemeClr val="tx1">
                    <a:lumMod val="65000"/>
                    <a:lumOff val="35000"/>
                  </a:schemeClr>
                </a:solidFill>
                <a:round/>
              </a:ln>
              <a:effectLst/>
            </c:spPr>
          </c:errBars>
          <c:val>
            <c:numRef>
              <c:f>Sheet1!$B$163:$N$163</c:f>
              <c:numCache>
                <c:formatCode>General</c:formatCode>
                <c:ptCount val="13"/>
              </c:numCache>
            </c:numRef>
          </c:val>
          <c:extLst>
            <c:ext xmlns:c16="http://schemas.microsoft.com/office/drawing/2014/chart" uri="{C3380CC4-5D6E-409C-BE32-E72D297353CC}">
              <c16:uniqueId val="{0000000E-F26B-F34D-9AD3-E975D2A06153}"/>
            </c:ext>
          </c:extLst>
        </c:ser>
        <c:ser>
          <c:idx val="15"/>
          <c:order val="15"/>
          <c:spPr>
            <a:solidFill>
              <a:schemeClr val="accent2">
                <a:lumMod val="75000"/>
              </a:schemeClr>
            </a:solidFill>
            <a:ln>
              <a:noFill/>
            </a:ln>
            <a:effectLst/>
          </c:spPr>
          <c:invertIfNegative val="0"/>
          <c:errBars>
            <c:errBarType val="both"/>
            <c:errValType val="fixedVal"/>
            <c:noEndCap val="0"/>
            <c:val val="2.7"/>
            <c:spPr>
              <a:noFill/>
              <a:ln w="9525" cap="flat" cmpd="sng" algn="ctr">
                <a:solidFill>
                  <a:schemeClr val="tx1">
                    <a:lumMod val="65000"/>
                    <a:lumOff val="35000"/>
                  </a:schemeClr>
                </a:solidFill>
                <a:round/>
              </a:ln>
              <a:effectLst/>
            </c:spPr>
          </c:errBars>
          <c:val>
            <c:numRef>
              <c:f>Sheet1!$B$164:$N$164</c:f>
              <c:numCache>
                <c:formatCode>General</c:formatCode>
                <c:ptCount val="13"/>
              </c:numCache>
            </c:numRef>
          </c:val>
          <c:extLst>
            <c:ext xmlns:c16="http://schemas.microsoft.com/office/drawing/2014/chart" uri="{C3380CC4-5D6E-409C-BE32-E72D297353CC}">
              <c16:uniqueId val="{0000000F-F26B-F34D-9AD3-E975D2A06153}"/>
            </c:ext>
          </c:extLst>
        </c:ser>
        <c:ser>
          <c:idx val="16"/>
          <c:order val="16"/>
          <c:spPr>
            <a:solidFill>
              <a:schemeClr val="accent5">
                <a:lumMod val="80000"/>
                <a:lumOff val="20000"/>
              </a:schemeClr>
            </a:solidFill>
            <a:ln>
              <a:noFill/>
            </a:ln>
            <a:effectLst/>
          </c:spPr>
          <c:invertIfNegative val="0"/>
          <c:val>
            <c:numRef>
              <c:f>Sheet1!$B$165:$N$165</c:f>
              <c:numCache>
                <c:formatCode>General</c:formatCode>
                <c:ptCount val="13"/>
              </c:numCache>
            </c:numRef>
          </c:val>
          <c:extLst>
            <c:ext xmlns:c16="http://schemas.microsoft.com/office/drawing/2014/chart" uri="{C3380CC4-5D6E-409C-BE32-E72D297353CC}">
              <c16:uniqueId val="{00000010-F26B-F34D-9AD3-E975D2A06153}"/>
            </c:ext>
          </c:extLst>
        </c:ser>
        <c:ser>
          <c:idx val="17"/>
          <c:order val="17"/>
          <c:spPr>
            <a:solidFill>
              <a:schemeClr val="bg1">
                <a:lumMod val="65000"/>
              </a:schemeClr>
            </a:solidFill>
            <a:ln>
              <a:noFill/>
            </a:ln>
            <a:effectLst/>
          </c:spPr>
          <c:invertIfNegative val="0"/>
          <c:errBars>
            <c:errBarType val="both"/>
            <c:errValType val="fixedVal"/>
            <c:noEndCap val="0"/>
            <c:val val="2"/>
            <c:spPr>
              <a:noFill/>
              <a:ln w="9525" cap="flat" cmpd="sng" algn="ctr">
                <a:solidFill>
                  <a:schemeClr val="tx1">
                    <a:lumMod val="65000"/>
                    <a:lumOff val="35000"/>
                  </a:schemeClr>
                </a:solidFill>
                <a:round/>
              </a:ln>
              <a:effectLst/>
            </c:spPr>
          </c:errBars>
          <c:val>
            <c:numRef>
              <c:f>Sheet1!$B$166:$N$166</c:f>
              <c:numCache>
                <c:formatCode>General</c:formatCode>
                <c:ptCount val="13"/>
              </c:numCache>
            </c:numRef>
          </c:val>
          <c:extLst>
            <c:ext xmlns:c16="http://schemas.microsoft.com/office/drawing/2014/chart" uri="{C3380CC4-5D6E-409C-BE32-E72D297353CC}">
              <c16:uniqueId val="{00000011-F26B-F34D-9AD3-E975D2A06153}"/>
            </c:ext>
          </c:extLst>
        </c:ser>
        <c:ser>
          <c:idx val="18"/>
          <c:order val="18"/>
          <c:spPr>
            <a:solidFill>
              <a:schemeClr val="accent2">
                <a:lumMod val="60000"/>
                <a:lumOff val="40000"/>
              </a:schemeClr>
            </a:solidFill>
            <a:ln>
              <a:noFill/>
            </a:ln>
            <a:effectLst/>
          </c:spPr>
          <c:invertIfNegative val="0"/>
          <c:errBars>
            <c:errBarType val="both"/>
            <c:errValType val="fixedVal"/>
            <c:noEndCap val="0"/>
            <c:val val="5.4"/>
            <c:spPr>
              <a:noFill/>
              <a:ln w="9525" cap="flat" cmpd="sng" algn="ctr">
                <a:solidFill>
                  <a:schemeClr val="tx1">
                    <a:lumMod val="65000"/>
                    <a:lumOff val="35000"/>
                  </a:schemeClr>
                </a:solidFill>
                <a:round/>
              </a:ln>
              <a:effectLst/>
            </c:spPr>
          </c:errBars>
          <c:val>
            <c:numRef>
              <c:f>Sheet1!$B$167:$N$167</c:f>
              <c:numCache>
                <c:formatCode>General</c:formatCode>
                <c:ptCount val="13"/>
              </c:numCache>
            </c:numRef>
          </c:val>
          <c:extLst>
            <c:ext xmlns:c16="http://schemas.microsoft.com/office/drawing/2014/chart" uri="{C3380CC4-5D6E-409C-BE32-E72D297353CC}">
              <c16:uniqueId val="{00000012-F26B-F34D-9AD3-E975D2A06153}"/>
            </c:ext>
          </c:extLst>
        </c:ser>
        <c:ser>
          <c:idx val="19"/>
          <c:order val="19"/>
          <c:spPr>
            <a:solidFill>
              <a:schemeClr val="accent2">
                <a:lumMod val="75000"/>
              </a:schemeClr>
            </a:solidFill>
            <a:ln>
              <a:noFill/>
            </a:ln>
            <a:effectLst/>
          </c:spPr>
          <c:invertIfNegative val="0"/>
          <c:errBars>
            <c:errBarType val="both"/>
            <c:errValType val="fixedVal"/>
            <c:noEndCap val="0"/>
            <c:val val="5.3"/>
            <c:spPr>
              <a:noFill/>
              <a:ln w="9525" cap="flat" cmpd="sng" algn="ctr">
                <a:solidFill>
                  <a:schemeClr val="tx1">
                    <a:lumMod val="65000"/>
                    <a:lumOff val="35000"/>
                  </a:schemeClr>
                </a:solidFill>
                <a:round/>
              </a:ln>
              <a:effectLst/>
            </c:spPr>
          </c:errBars>
          <c:val>
            <c:numRef>
              <c:f>Sheet1!$B$168:$N$168</c:f>
              <c:numCache>
                <c:formatCode>General</c:formatCode>
                <c:ptCount val="13"/>
              </c:numCache>
            </c:numRef>
          </c:val>
          <c:extLst>
            <c:ext xmlns:c16="http://schemas.microsoft.com/office/drawing/2014/chart" uri="{C3380CC4-5D6E-409C-BE32-E72D297353CC}">
              <c16:uniqueId val="{00000013-F26B-F34D-9AD3-E975D2A06153}"/>
            </c:ext>
          </c:extLst>
        </c:ser>
        <c:ser>
          <c:idx val="20"/>
          <c:order val="20"/>
          <c:spPr>
            <a:solidFill>
              <a:schemeClr val="accent3">
                <a:lumMod val="80000"/>
              </a:schemeClr>
            </a:solidFill>
            <a:ln>
              <a:noFill/>
            </a:ln>
            <a:effectLst/>
          </c:spPr>
          <c:invertIfNegative val="0"/>
          <c:val>
            <c:numRef>
              <c:f>Sheet1!$B$169:$N$169</c:f>
              <c:numCache>
                <c:formatCode>General</c:formatCode>
                <c:ptCount val="13"/>
              </c:numCache>
            </c:numRef>
          </c:val>
          <c:extLst>
            <c:ext xmlns:c16="http://schemas.microsoft.com/office/drawing/2014/chart" uri="{C3380CC4-5D6E-409C-BE32-E72D297353CC}">
              <c16:uniqueId val="{00000014-F26B-F34D-9AD3-E975D2A06153}"/>
            </c:ext>
          </c:extLst>
        </c:ser>
        <c:dLbls>
          <c:showLegendKey val="0"/>
          <c:showVal val="0"/>
          <c:showCatName val="0"/>
          <c:showSerName val="0"/>
          <c:showPercent val="0"/>
          <c:showBubbleSize val="0"/>
        </c:dLbls>
        <c:gapWidth val="10"/>
        <c:overlap val="100"/>
        <c:axId val="324461808"/>
        <c:axId val="324683584"/>
      </c:barChart>
      <c:catAx>
        <c:axId val="324461808"/>
        <c:scaling>
          <c:orientation val="minMax"/>
        </c:scaling>
        <c:delete val="1"/>
        <c:axPos val="b"/>
        <c:majorTickMark val="none"/>
        <c:minorTickMark val="none"/>
        <c:tickLblPos val="nextTo"/>
        <c:crossAx val="324683584"/>
        <c:crosses val="autoZero"/>
        <c:auto val="1"/>
        <c:lblAlgn val="ctr"/>
        <c:lblOffset val="100"/>
        <c:noMultiLvlLbl val="0"/>
      </c:catAx>
      <c:valAx>
        <c:axId val="3246835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461808"/>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708269</xdr:colOff>
      <xdr:row>160</xdr:row>
      <xdr:rowOff>181708</xdr:rowOff>
    </xdr:from>
    <xdr:to>
      <xdr:col>7</xdr:col>
      <xdr:colOff>0</xdr:colOff>
      <xdr:row>182</xdr:row>
      <xdr:rowOff>58616</xdr:rowOff>
    </xdr:to>
    <xdr:graphicFrame macro="">
      <xdr:nvGraphicFramePr>
        <xdr:cNvPr id="5" name="Chart 4">
          <a:extLst>
            <a:ext uri="{FF2B5EF4-FFF2-40B4-BE49-F238E27FC236}">
              <a16:creationId xmlns:a16="http://schemas.microsoft.com/office/drawing/2014/main" id="{3846553F-3335-7096-BFB7-A098AEAFB0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B3F1-8236-FC47-BBFC-1B9CD14E2396}">
  <dimension ref="A1:AK199"/>
  <sheetViews>
    <sheetView tabSelected="1" topLeftCell="A66" zoomScaleNormal="100" workbookViewId="0">
      <selection activeCell="A81" sqref="A81"/>
    </sheetView>
  </sheetViews>
  <sheetFormatPr baseColWidth="10" defaultRowHeight="16" x14ac:dyDescent="0.2"/>
  <cols>
    <col min="2" max="2" width="8.83203125" customWidth="1"/>
    <col min="3" max="7" width="18.83203125" customWidth="1"/>
    <col min="9" max="9" width="8.83203125" customWidth="1"/>
    <col min="10" max="14" width="18.83203125" customWidth="1"/>
    <col min="16" max="16" width="8.83203125" customWidth="1"/>
    <col min="17" max="21" width="18.83203125" customWidth="1"/>
    <col min="23" max="23" width="8.83203125" customWidth="1"/>
    <col min="24" max="28" width="18.83203125" customWidth="1"/>
    <col min="30" max="30" width="8.83203125" customWidth="1"/>
    <col min="31" max="31" width="18.83203125" style="10" customWidth="1"/>
    <col min="32" max="35" width="18.83203125" customWidth="1"/>
  </cols>
  <sheetData>
    <row r="1" spans="1:37" x14ac:dyDescent="0.2">
      <c r="A1" t="s">
        <v>32</v>
      </c>
    </row>
    <row r="2" spans="1:37" x14ac:dyDescent="0.2">
      <c r="A2" t="s">
        <v>33</v>
      </c>
    </row>
    <row r="3" spans="1:37" x14ac:dyDescent="0.2">
      <c r="Z3" s="1"/>
      <c r="AA3" s="1"/>
    </row>
    <row r="4" spans="1:37" x14ac:dyDescent="0.2">
      <c r="C4" s="15" t="s">
        <v>4</v>
      </c>
      <c r="D4" s="15"/>
      <c r="J4" s="15" t="s">
        <v>12</v>
      </c>
      <c r="K4" s="15"/>
      <c r="Q4" s="15" t="s">
        <v>15</v>
      </c>
      <c r="R4" s="15"/>
      <c r="V4" s="1"/>
      <c r="X4" s="15" t="s">
        <v>18</v>
      </c>
      <c r="Y4" s="15"/>
      <c r="AE4" s="15" t="s">
        <v>21</v>
      </c>
      <c r="AF4" s="15"/>
    </row>
    <row r="5" spans="1:37" ht="19" x14ac:dyDescent="0.2">
      <c r="B5" s="3" t="s">
        <v>3</v>
      </c>
      <c r="C5" s="3" t="s">
        <v>7</v>
      </c>
      <c r="D5" s="3" t="s">
        <v>8</v>
      </c>
      <c r="E5" s="3" t="s">
        <v>5</v>
      </c>
      <c r="F5" s="3" t="s">
        <v>9</v>
      </c>
      <c r="G5" s="3" t="s">
        <v>6</v>
      </c>
      <c r="H5" s="1"/>
      <c r="I5" s="3" t="s">
        <v>3</v>
      </c>
      <c r="J5" s="3" t="s">
        <v>7</v>
      </c>
      <c r="K5" s="3" t="s">
        <v>8</v>
      </c>
      <c r="L5" s="3" t="s">
        <v>5</v>
      </c>
      <c r="M5" s="3" t="s">
        <v>9</v>
      </c>
      <c r="N5" s="3" t="s">
        <v>6</v>
      </c>
      <c r="O5" s="1"/>
      <c r="P5" s="3" t="s">
        <v>3</v>
      </c>
      <c r="Q5" s="3" t="s">
        <v>7</v>
      </c>
      <c r="R5" s="3" t="s">
        <v>8</v>
      </c>
      <c r="S5" s="3" t="s">
        <v>5</v>
      </c>
      <c r="T5" s="3" t="s">
        <v>9</v>
      </c>
      <c r="U5" s="3" t="s">
        <v>6</v>
      </c>
      <c r="V5" s="1"/>
      <c r="W5" s="3" t="s">
        <v>3</v>
      </c>
      <c r="X5" s="3" t="s">
        <v>7</v>
      </c>
      <c r="Y5" s="3" t="s">
        <v>8</v>
      </c>
      <c r="Z5" s="3" t="s">
        <v>5</v>
      </c>
      <c r="AA5" s="3" t="s">
        <v>9</v>
      </c>
      <c r="AB5" s="3" t="s">
        <v>6</v>
      </c>
      <c r="AC5" s="1"/>
      <c r="AD5" s="3" t="s">
        <v>3</v>
      </c>
      <c r="AE5" s="3" t="s">
        <v>7</v>
      </c>
      <c r="AF5" s="3" t="s">
        <v>8</v>
      </c>
      <c r="AG5" s="3" t="s">
        <v>5</v>
      </c>
      <c r="AH5" s="3" t="s">
        <v>9</v>
      </c>
      <c r="AI5" s="3" t="s">
        <v>6</v>
      </c>
    </row>
    <row r="6" spans="1:37" x14ac:dyDescent="0.2">
      <c r="B6" s="3">
        <v>1</v>
      </c>
      <c r="C6" s="6">
        <v>25.959</v>
      </c>
      <c r="D6" s="6">
        <v>25.922999999999998</v>
      </c>
      <c r="E6" s="6">
        <f>(D6/C6)*100</f>
        <v>99.861319773488958</v>
      </c>
      <c r="F6" s="7">
        <f>C6-D6</f>
        <v>3.6000000000001364E-2</v>
      </c>
      <c r="G6" s="6">
        <f>F6*100/C6</f>
        <v>0.13868022651104189</v>
      </c>
      <c r="H6" s="1"/>
      <c r="I6" s="3">
        <v>1</v>
      </c>
      <c r="J6" s="6">
        <v>13.311999999999999</v>
      </c>
      <c r="K6" s="6">
        <v>11.631</v>
      </c>
      <c r="L6" s="6">
        <f>(K6/J6)*100</f>
        <v>87.372295673076934</v>
      </c>
      <c r="M6" s="6">
        <f t="shared" ref="M6:M23" si="0">J6-K6</f>
        <v>1.6809999999999992</v>
      </c>
      <c r="N6" s="6">
        <f>M6*100/J6</f>
        <v>12.627704326923071</v>
      </c>
      <c r="O6" s="1"/>
      <c r="P6" s="3">
        <v>1</v>
      </c>
      <c r="Q6" s="6">
        <v>6.5289999999999999</v>
      </c>
      <c r="R6" s="6">
        <v>5.6740000000000004</v>
      </c>
      <c r="S6" s="6">
        <f>(R6/Q6)*100</f>
        <v>86.904579568080877</v>
      </c>
      <c r="T6" s="6">
        <f>Q6-R6</f>
        <v>0.85499999999999954</v>
      </c>
      <c r="U6" s="6">
        <f>T6*100/Q6</f>
        <v>13.095420431919123</v>
      </c>
      <c r="V6" s="1"/>
      <c r="W6" s="3">
        <v>1</v>
      </c>
      <c r="X6" s="6">
        <v>12.212</v>
      </c>
      <c r="Y6" s="6">
        <v>9.4589999999999996</v>
      </c>
      <c r="Z6" s="6">
        <f>(Y6/X6)*100</f>
        <v>77.456600065509335</v>
      </c>
      <c r="AA6" s="6">
        <f>X6-Y6</f>
        <v>2.7530000000000001</v>
      </c>
      <c r="AB6" s="6">
        <f>AA6*100/X6</f>
        <v>22.543399934490665</v>
      </c>
      <c r="AC6" s="1"/>
      <c r="AD6" s="3">
        <v>1</v>
      </c>
      <c r="AE6" s="11">
        <v>1.9810000000000001</v>
      </c>
      <c r="AF6" s="11">
        <v>1.1319999999999999</v>
      </c>
      <c r="AG6" s="11">
        <f>(AF6/AE6)*100</f>
        <v>57.142857142857139</v>
      </c>
      <c r="AH6" s="11">
        <v>0.8490000000000002</v>
      </c>
      <c r="AI6" s="11">
        <f>AH6*100/AE6</f>
        <v>42.857142857142868</v>
      </c>
      <c r="AJ6" s="1"/>
      <c r="AK6" s="1"/>
    </row>
    <row r="7" spans="1:37" x14ac:dyDescent="0.2">
      <c r="B7" s="3">
        <v>2</v>
      </c>
      <c r="C7" s="6">
        <v>22.065000000000001</v>
      </c>
      <c r="D7" s="6">
        <v>22.065000000000001</v>
      </c>
      <c r="E7" s="6">
        <f t="shared" ref="E7:E23" si="1">(D7/C7)*100</f>
        <v>100</v>
      </c>
      <c r="F7" s="7">
        <f t="shared" ref="F7:F23" si="2">C7-D7</f>
        <v>0</v>
      </c>
      <c r="G7" s="6">
        <f t="shared" ref="G7:G23" si="3">F7*100/C7</f>
        <v>0</v>
      </c>
      <c r="H7" s="1"/>
      <c r="I7" s="3">
        <v>2</v>
      </c>
      <c r="J7" s="6">
        <v>12.487</v>
      </c>
      <c r="K7" s="6">
        <v>10.914999999999999</v>
      </c>
      <c r="L7" s="6">
        <f t="shared" ref="L7:L23" si="4">(K7/J7)*100</f>
        <v>87.410907343637376</v>
      </c>
      <c r="M7" s="6">
        <f t="shared" si="0"/>
        <v>1.572000000000001</v>
      </c>
      <c r="N7" s="6">
        <f t="shared" ref="N7:N23" si="5">M7*100/J7</f>
        <v>12.589092656362626</v>
      </c>
      <c r="O7" s="1"/>
      <c r="P7" s="3">
        <v>2</v>
      </c>
      <c r="Q7" s="6">
        <v>9.3379999999999992</v>
      </c>
      <c r="R7" s="6">
        <v>8.0169999999999995</v>
      </c>
      <c r="S7" s="6">
        <f t="shared" ref="S7:S23" si="6">(R7/Q7)*100</f>
        <v>85.853501820518318</v>
      </c>
      <c r="T7" s="6">
        <f t="shared" ref="T7:T23" si="7">Q7-R7</f>
        <v>1.3209999999999997</v>
      </c>
      <c r="U7" s="6">
        <f t="shared" ref="U7:U23" si="8">T7*100/Q7</f>
        <v>14.146498179481686</v>
      </c>
      <c r="V7" s="1"/>
      <c r="W7" s="3">
        <v>2</v>
      </c>
      <c r="X7" s="6">
        <v>6.1310000000000002</v>
      </c>
      <c r="Y7" s="6">
        <v>5.0759999999999996</v>
      </c>
      <c r="Z7" s="6">
        <f t="shared" ref="Z7:Z11" si="9">(Y7/X7)*100</f>
        <v>82.792366661229806</v>
      </c>
      <c r="AA7" s="6">
        <f t="shared" ref="AA7:AA23" si="10">X7-Y7</f>
        <v>1.0550000000000006</v>
      </c>
      <c r="AB7" s="6">
        <f t="shared" ref="AB7:AB23" si="11">AA7*100/X7</f>
        <v>17.207633338770194</v>
      </c>
      <c r="AC7" s="1"/>
      <c r="AD7" s="3">
        <v>2</v>
      </c>
      <c r="AE7" s="11">
        <v>3.9369999999999998</v>
      </c>
      <c r="AF7" s="11">
        <v>2.62</v>
      </c>
      <c r="AG7" s="11">
        <f t="shared" ref="AG7:AG23" si="12">(AF7/AE7)*100</f>
        <v>66.548133096266199</v>
      </c>
      <c r="AH7" s="11">
        <v>1.3169999999999997</v>
      </c>
      <c r="AI7" s="11">
        <f t="shared" ref="AI7:AI23" si="13">AH7*100/AE7</f>
        <v>33.451866903733801</v>
      </c>
      <c r="AJ7" s="1"/>
      <c r="AK7" s="1"/>
    </row>
    <row r="8" spans="1:37" x14ac:dyDescent="0.2">
      <c r="B8" s="3">
        <v>3</v>
      </c>
      <c r="C8" s="6">
        <v>27.992999999999999</v>
      </c>
      <c r="D8" s="6">
        <v>27.873999999999999</v>
      </c>
      <c r="E8" s="6">
        <f t="shared" si="1"/>
        <v>99.574893723430861</v>
      </c>
      <c r="F8" s="7">
        <f t="shared" si="2"/>
        <v>0.11899999999999977</v>
      </c>
      <c r="G8" s="6">
        <f t="shared" si="3"/>
        <v>0.42510627656914152</v>
      </c>
      <c r="H8" s="1"/>
      <c r="I8" s="3">
        <v>3</v>
      </c>
      <c r="J8" s="6">
        <v>5.8209999999999997</v>
      </c>
      <c r="K8" s="6">
        <v>5.2370000000000001</v>
      </c>
      <c r="L8" s="6">
        <f t="shared" si="4"/>
        <v>89.967359560213026</v>
      </c>
      <c r="M8" s="6">
        <f t="shared" si="0"/>
        <v>0.58399999999999963</v>
      </c>
      <c r="N8" s="6">
        <f t="shared" si="5"/>
        <v>10.032640439786972</v>
      </c>
      <c r="O8" s="1"/>
      <c r="P8" s="3">
        <v>3</v>
      </c>
      <c r="Q8" s="6">
        <v>7.4029999999999996</v>
      </c>
      <c r="R8" s="6">
        <v>6.5229999999999997</v>
      </c>
      <c r="S8" s="6">
        <f t="shared" si="6"/>
        <v>88.112927191679049</v>
      </c>
      <c r="T8" s="6">
        <f t="shared" si="7"/>
        <v>0.87999999999999989</v>
      </c>
      <c r="U8" s="6">
        <f t="shared" si="8"/>
        <v>11.88707280832095</v>
      </c>
      <c r="V8" s="1"/>
      <c r="W8" s="3">
        <v>3</v>
      </c>
      <c r="X8" s="6">
        <v>5.8449999999999998</v>
      </c>
      <c r="Y8" s="6">
        <v>4.6130000000000004</v>
      </c>
      <c r="Z8" s="6">
        <f t="shared" si="9"/>
        <v>78.922155688622766</v>
      </c>
      <c r="AA8" s="6">
        <f t="shared" si="10"/>
        <v>1.2319999999999993</v>
      </c>
      <c r="AB8" s="6">
        <f t="shared" si="11"/>
        <v>21.077844311377234</v>
      </c>
      <c r="AC8" s="1"/>
      <c r="AD8" s="3">
        <v>3</v>
      </c>
      <c r="AE8" s="11">
        <v>5.9370000000000003</v>
      </c>
      <c r="AF8" s="11">
        <v>3.5659999999999998</v>
      </c>
      <c r="AG8" s="11">
        <f t="shared" si="12"/>
        <v>60.064005389927566</v>
      </c>
      <c r="AH8" s="11">
        <v>2.3710000000000004</v>
      </c>
      <c r="AI8" s="11">
        <f t="shared" si="13"/>
        <v>39.935994610072434</v>
      </c>
      <c r="AJ8" s="1"/>
      <c r="AK8" s="1"/>
    </row>
    <row r="9" spans="1:37" x14ac:dyDescent="0.2">
      <c r="B9" s="3">
        <v>4</v>
      </c>
      <c r="C9" s="6">
        <v>15.61</v>
      </c>
      <c r="D9" s="6">
        <v>15.55</v>
      </c>
      <c r="E9" s="6">
        <f t="shared" si="1"/>
        <v>99.61563100576555</v>
      </c>
      <c r="F9" s="7">
        <f t="shared" si="2"/>
        <v>5.9999999999998721E-2</v>
      </c>
      <c r="G9" s="6">
        <f t="shared" si="3"/>
        <v>0.38436899423445692</v>
      </c>
      <c r="H9" s="1"/>
      <c r="I9" s="3">
        <v>4</v>
      </c>
      <c r="J9" s="6">
        <v>11.715999999999999</v>
      </c>
      <c r="K9" s="6">
        <v>11.489000000000001</v>
      </c>
      <c r="L9" s="6">
        <f t="shared" si="4"/>
        <v>98.062478661659284</v>
      </c>
      <c r="M9" s="6">
        <f t="shared" si="0"/>
        <v>0.22699999999999854</v>
      </c>
      <c r="N9" s="6">
        <f t="shared" si="5"/>
        <v>1.9375213383407182</v>
      </c>
      <c r="O9" s="1"/>
      <c r="P9" s="3">
        <v>4</v>
      </c>
      <c r="Q9" s="6">
        <v>8.6999999999999993</v>
      </c>
      <c r="R9" s="6">
        <v>7.0830000000000002</v>
      </c>
      <c r="S9" s="6">
        <f t="shared" si="6"/>
        <v>81.413793103448285</v>
      </c>
      <c r="T9" s="6">
        <f>Q9-R9</f>
        <v>1.6169999999999991</v>
      </c>
      <c r="U9" s="6">
        <f t="shared" si="8"/>
        <v>18.586206896551715</v>
      </c>
      <c r="V9" s="1"/>
      <c r="W9" s="3">
        <v>4</v>
      </c>
      <c r="X9" s="6">
        <v>10.375999999999999</v>
      </c>
      <c r="Y9" s="6">
        <v>8.1199999999999992</v>
      </c>
      <c r="Z9" s="6">
        <f t="shared" si="9"/>
        <v>78.257517347725511</v>
      </c>
      <c r="AA9" s="6">
        <f t="shared" si="10"/>
        <v>2.2560000000000002</v>
      </c>
      <c r="AB9" s="6">
        <f t="shared" si="11"/>
        <v>21.742482652274482</v>
      </c>
      <c r="AC9" s="1"/>
      <c r="AD9" s="3">
        <v>4</v>
      </c>
      <c r="AE9" s="11">
        <v>7.1210000000000004</v>
      </c>
      <c r="AF9" s="11">
        <v>5.1559999999999997</v>
      </c>
      <c r="AG9" s="11">
        <f t="shared" si="12"/>
        <v>72.405561016711133</v>
      </c>
      <c r="AH9" s="11">
        <v>1.9650000000000007</v>
      </c>
      <c r="AI9" s="11">
        <f t="shared" si="13"/>
        <v>27.594438983288875</v>
      </c>
      <c r="AJ9" s="1"/>
      <c r="AK9" s="1"/>
    </row>
    <row r="10" spans="1:37" x14ac:dyDescent="0.2">
      <c r="B10" s="3">
        <v>5</v>
      </c>
      <c r="C10" s="6">
        <v>28.672999999999998</v>
      </c>
      <c r="D10" s="6">
        <v>28.643000000000001</v>
      </c>
      <c r="E10" s="6">
        <f t="shared" si="1"/>
        <v>99.895371952708132</v>
      </c>
      <c r="F10" s="7">
        <f t="shared" si="2"/>
        <v>2.9999999999997584E-2</v>
      </c>
      <c r="G10" s="6">
        <f t="shared" si="3"/>
        <v>0.10462804729186896</v>
      </c>
      <c r="H10" s="1"/>
      <c r="I10" s="3">
        <v>5</v>
      </c>
      <c r="J10" s="6">
        <v>11.885</v>
      </c>
      <c r="K10" s="6">
        <v>11.864000000000001</v>
      </c>
      <c r="L10" s="6">
        <f t="shared" si="4"/>
        <v>99.823306689103916</v>
      </c>
      <c r="M10" s="6">
        <f t="shared" si="0"/>
        <v>2.0999999999999019E-2</v>
      </c>
      <c r="N10" s="6">
        <f t="shared" si="5"/>
        <v>0.17669331089607926</v>
      </c>
      <c r="O10" s="1"/>
      <c r="P10" s="3">
        <v>5</v>
      </c>
      <c r="Q10" s="6">
        <v>9.0280000000000005</v>
      </c>
      <c r="R10" s="6">
        <v>7.1459999999999999</v>
      </c>
      <c r="S10" s="6">
        <f t="shared" si="6"/>
        <v>79.153743907842269</v>
      </c>
      <c r="T10" s="6">
        <f t="shared" si="7"/>
        <v>1.8820000000000006</v>
      </c>
      <c r="U10" s="6">
        <f t="shared" si="8"/>
        <v>20.846256092157734</v>
      </c>
      <c r="V10" s="1"/>
      <c r="W10" s="3">
        <v>5</v>
      </c>
      <c r="X10" s="6">
        <v>6.1070000000000002</v>
      </c>
      <c r="Y10" s="6">
        <v>4.6970000000000001</v>
      </c>
      <c r="Z10" s="6">
        <f t="shared" si="9"/>
        <v>76.911740625511698</v>
      </c>
      <c r="AA10" s="6">
        <f t="shared" si="10"/>
        <v>1.4100000000000001</v>
      </c>
      <c r="AB10" s="6">
        <f t="shared" si="11"/>
        <v>23.088259374488292</v>
      </c>
      <c r="AC10" s="1"/>
      <c r="AD10" s="3">
        <v>5</v>
      </c>
      <c r="AE10" s="11">
        <v>4.6879999999999997</v>
      </c>
      <c r="AF10" s="11">
        <v>2.5070000000000001</v>
      </c>
      <c r="AG10" s="11">
        <f t="shared" si="12"/>
        <v>53.476962457337883</v>
      </c>
      <c r="AH10" s="11">
        <v>2.1809999999999996</v>
      </c>
      <c r="AI10" s="11">
        <f t="shared" si="13"/>
        <v>46.523037542662109</v>
      </c>
      <c r="AJ10" s="1"/>
      <c r="AK10" s="1"/>
    </row>
    <row r="11" spans="1:37" x14ac:dyDescent="0.2">
      <c r="B11" s="3">
        <v>6</v>
      </c>
      <c r="C11" s="6">
        <v>18.762</v>
      </c>
      <c r="D11" s="6">
        <v>18.065000000000001</v>
      </c>
      <c r="E11" s="6">
        <f t="shared" si="1"/>
        <v>96.285044238354118</v>
      </c>
      <c r="F11" s="7">
        <f t="shared" si="2"/>
        <v>0.69699999999999918</v>
      </c>
      <c r="G11" s="6">
        <f t="shared" si="3"/>
        <v>3.7149557616458755</v>
      </c>
      <c r="H11" s="1"/>
      <c r="I11" s="3">
        <v>6</v>
      </c>
      <c r="J11" s="6">
        <v>11.606</v>
      </c>
      <c r="K11" s="6">
        <v>10.996</v>
      </c>
      <c r="L11" s="6">
        <f t="shared" si="4"/>
        <v>94.744097880406684</v>
      </c>
      <c r="M11" s="6">
        <f t="shared" si="0"/>
        <v>0.60999999999999943</v>
      </c>
      <c r="N11" s="6">
        <f t="shared" si="5"/>
        <v>5.2559021195933093</v>
      </c>
      <c r="O11" s="1"/>
      <c r="P11" s="3">
        <v>6</v>
      </c>
      <c r="Q11" s="6">
        <v>8.5530000000000008</v>
      </c>
      <c r="R11" s="6">
        <v>7.57</v>
      </c>
      <c r="S11" s="6">
        <f t="shared" si="6"/>
        <v>88.506956623406978</v>
      </c>
      <c r="T11" s="6">
        <f>Q11-R11</f>
        <v>0.98300000000000054</v>
      </c>
      <c r="U11" s="6">
        <f t="shared" si="8"/>
        <v>11.493043376593013</v>
      </c>
      <c r="V11" s="1"/>
      <c r="W11" s="3">
        <v>6</v>
      </c>
      <c r="X11" s="6">
        <v>14.491</v>
      </c>
      <c r="Y11" s="6">
        <v>11.457000000000001</v>
      </c>
      <c r="Z11" s="6">
        <f t="shared" si="9"/>
        <v>79.062866606859444</v>
      </c>
      <c r="AA11" s="6">
        <f t="shared" si="10"/>
        <v>3.0339999999999989</v>
      </c>
      <c r="AB11" s="6">
        <f t="shared" si="11"/>
        <v>20.937133393140559</v>
      </c>
      <c r="AC11" s="1"/>
      <c r="AD11" s="3">
        <v>6</v>
      </c>
      <c r="AE11" s="11">
        <v>6.5430000000000001</v>
      </c>
      <c r="AF11" s="11">
        <v>3.7839999999999998</v>
      </c>
      <c r="AG11" s="11">
        <f t="shared" si="12"/>
        <v>57.832798410515053</v>
      </c>
      <c r="AH11" s="11">
        <v>2.7590000000000003</v>
      </c>
      <c r="AI11" s="11">
        <f t="shared" si="13"/>
        <v>42.167201589484947</v>
      </c>
      <c r="AJ11" s="1"/>
      <c r="AK11" s="1"/>
    </row>
    <row r="12" spans="1:37" x14ac:dyDescent="0.2">
      <c r="B12" s="3">
        <v>7</v>
      </c>
      <c r="C12" s="6">
        <v>17.715</v>
      </c>
      <c r="D12" s="6">
        <v>17.649999999999999</v>
      </c>
      <c r="E12" s="6">
        <f t="shared" si="1"/>
        <v>99.633079311318085</v>
      </c>
      <c r="F12" s="7">
        <f t="shared" si="2"/>
        <v>6.5000000000001279E-2</v>
      </c>
      <c r="G12" s="6">
        <f t="shared" si="3"/>
        <v>0.36692068868191519</v>
      </c>
      <c r="H12" s="1"/>
      <c r="I12" s="3">
        <v>7</v>
      </c>
      <c r="J12" s="6">
        <v>15.167</v>
      </c>
      <c r="K12" s="6">
        <v>14.882</v>
      </c>
      <c r="L12" s="6">
        <f t="shared" si="4"/>
        <v>98.120920419331441</v>
      </c>
      <c r="M12" s="6">
        <f t="shared" si="0"/>
        <v>0.28500000000000014</v>
      </c>
      <c r="N12" s="6">
        <f t="shared" si="5"/>
        <v>1.8790795806685576</v>
      </c>
      <c r="O12" s="1"/>
      <c r="P12" s="3">
        <v>7</v>
      </c>
      <c r="Q12" s="6">
        <v>8.6489999999999991</v>
      </c>
      <c r="R12" s="6">
        <v>7.4089999999999998</v>
      </c>
      <c r="S12" s="6">
        <f t="shared" si="6"/>
        <v>85.663082437275989</v>
      </c>
      <c r="T12" s="6">
        <f t="shared" si="7"/>
        <v>1.2399999999999993</v>
      </c>
      <c r="U12" s="6">
        <f t="shared" si="8"/>
        <v>14.336917562724008</v>
      </c>
      <c r="V12" s="1"/>
      <c r="W12" s="3">
        <v>7</v>
      </c>
      <c r="X12" s="6">
        <v>7.4409999999999998</v>
      </c>
      <c r="Y12" s="6">
        <v>5.0620000000000003</v>
      </c>
      <c r="Z12" s="6">
        <f>(Y12/X12)*100</f>
        <v>68.028490794248086</v>
      </c>
      <c r="AA12" s="6">
        <f t="shared" si="10"/>
        <v>2.3789999999999996</v>
      </c>
      <c r="AB12" s="6">
        <f t="shared" si="11"/>
        <v>31.971509205751907</v>
      </c>
      <c r="AC12" s="1"/>
      <c r="AD12" s="3">
        <v>7</v>
      </c>
      <c r="AE12" s="11">
        <v>5.65</v>
      </c>
      <c r="AF12" s="11">
        <v>4.3849999999999998</v>
      </c>
      <c r="AG12" s="11">
        <f t="shared" si="12"/>
        <v>77.610619469026545</v>
      </c>
      <c r="AH12" s="11">
        <v>1.2650000000000006</v>
      </c>
      <c r="AI12" s="11">
        <f t="shared" si="13"/>
        <v>22.389380530973462</v>
      </c>
      <c r="AJ12" s="1"/>
      <c r="AK12" s="1"/>
    </row>
    <row r="13" spans="1:37" x14ac:dyDescent="0.2">
      <c r="B13" s="3">
        <v>8</v>
      </c>
      <c r="C13" s="6">
        <v>21.164000000000001</v>
      </c>
      <c r="D13" s="6">
        <v>20.512</v>
      </c>
      <c r="E13" s="6">
        <f t="shared" si="1"/>
        <v>96.919296919296912</v>
      </c>
      <c r="F13" s="7">
        <f t="shared" si="2"/>
        <v>0.65200000000000102</v>
      </c>
      <c r="G13" s="6">
        <f t="shared" si="3"/>
        <v>3.0807030807030853</v>
      </c>
      <c r="H13" s="1"/>
      <c r="I13" s="3">
        <v>8</v>
      </c>
      <c r="J13" s="6">
        <v>11.473000000000001</v>
      </c>
      <c r="K13" s="6">
        <v>10.307</v>
      </c>
      <c r="L13" s="6">
        <f t="shared" si="4"/>
        <v>89.837008628954933</v>
      </c>
      <c r="M13" s="6">
        <f t="shared" si="0"/>
        <v>1.1660000000000004</v>
      </c>
      <c r="N13" s="6">
        <f t="shared" si="5"/>
        <v>10.162991371045065</v>
      </c>
      <c r="O13" s="1"/>
      <c r="P13" s="3">
        <v>8</v>
      </c>
      <c r="Q13" s="6">
        <v>11.766</v>
      </c>
      <c r="R13" s="6">
        <v>10.967000000000001</v>
      </c>
      <c r="S13" s="6">
        <f t="shared" si="6"/>
        <v>93.2092469828319</v>
      </c>
      <c r="T13" s="6">
        <f>Q13-R13</f>
        <v>0.79899999999999949</v>
      </c>
      <c r="U13" s="6">
        <f t="shared" si="8"/>
        <v>6.7907530171681074</v>
      </c>
      <c r="V13" s="1"/>
      <c r="W13" s="3">
        <v>8</v>
      </c>
      <c r="X13" s="6">
        <v>9.1219999999999999</v>
      </c>
      <c r="Y13" s="6">
        <v>8.1289999999999996</v>
      </c>
      <c r="Z13" s="6">
        <f t="shared" ref="Z13:Z22" si="14">(Y13/X13)*100</f>
        <v>89.114229335672007</v>
      </c>
      <c r="AA13" s="6">
        <f t="shared" si="10"/>
        <v>0.99300000000000033</v>
      </c>
      <c r="AB13" s="6">
        <f t="shared" si="11"/>
        <v>10.885770664328003</v>
      </c>
      <c r="AC13" s="1"/>
      <c r="AD13" s="3">
        <v>8</v>
      </c>
      <c r="AE13" s="11">
        <v>6.9980000000000002</v>
      </c>
      <c r="AF13" s="11">
        <v>4.5609999999999999</v>
      </c>
      <c r="AG13" s="11">
        <f t="shared" si="12"/>
        <v>65.175764504144041</v>
      </c>
      <c r="AH13" s="11">
        <v>2.4370000000000003</v>
      </c>
      <c r="AI13" s="11">
        <f t="shared" si="13"/>
        <v>34.824235495855959</v>
      </c>
      <c r="AJ13" s="1"/>
      <c r="AK13" s="1"/>
    </row>
    <row r="14" spans="1:37" x14ac:dyDescent="0.2">
      <c r="B14" s="3">
        <v>9</v>
      </c>
      <c r="C14" s="6">
        <v>18.518000000000001</v>
      </c>
      <c r="D14" s="6">
        <v>18.2</v>
      </c>
      <c r="E14" s="6">
        <f t="shared" si="1"/>
        <v>98.282751917053673</v>
      </c>
      <c r="F14" s="7">
        <f t="shared" si="2"/>
        <v>0.31800000000000139</v>
      </c>
      <c r="G14" s="6">
        <f t="shared" si="3"/>
        <v>1.7172480829463299</v>
      </c>
      <c r="H14" s="1"/>
      <c r="I14" s="3">
        <v>9</v>
      </c>
      <c r="J14" s="6">
        <v>8.5060000000000002</v>
      </c>
      <c r="K14" s="6">
        <v>8.2059999999999995</v>
      </c>
      <c r="L14" s="6">
        <f t="shared" si="4"/>
        <v>96.473077827415935</v>
      </c>
      <c r="M14" s="6">
        <f t="shared" si="0"/>
        <v>0.30000000000000071</v>
      </c>
      <c r="N14" s="6">
        <f t="shared" si="5"/>
        <v>3.5269221725840665</v>
      </c>
      <c r="O14" s="1"/>
      <c r="P14" s="3">
        <v>9</v>
      </c>
      <c r="Q14" s="6">
        <v>5.1639999999999997</v>
      </c>
      <c r="R14" s="6">
        <v>4.04</v>
      </c>
      <c r="S14" s="6">
        <f t="shared" si="6"/>
        <v>78.233927188226176</v>
      </c>
      <c r="T14" s="6">
        <f t="shared" si="7"/>
        <v>1.1239999999999997</v>
      </c>
      <c r="U14" s="6">
        <f t="shared" si="8"/>
        <v>21.766072811773814</v>
      </c>
      <c r="V14" s="1"/>
      <c r="W14" s="3">
        <v>9</v>
      </c>
      <c r="X14" s="6">
        <v>14.851000000000001</v>
      </c>
      <c r="Y14" s="6">
        <v>12.81</v>
      </c>
      <c r="Z14" s="6">
        <f t="shared" si="14"/>
        <v>86.25681772271227</v>
      </c>
      <c r="AA14" s="6">
        <f t="shared" si="10"/>
        <v>2.0410000000000004</v>
      </c>
      <c r="AB14" s="6">
        <f t="shared" si="11"/>
        <v>13.743182277287726</v>
      </c>
      <c r="AC14" s="1"/>
      <c r="AD14" s="3">
        <v>9</v>
      </c>
      <c r="AE14" s="11">
        <v>6.7240000000000002</v>
      </c>
      <c r="AF14" s="11">
        <v>4.6390000000000002</v>
      </c>
      <c r="AG14" s="11">
        <f t="shared" si="12"/>
        <v>68.991671624033316</v>
      </c>
      <c r="AH14" s="11">
        <v>2.085</v>
      </c>
      <c r="AI14" s="11">
        <f t="shared" si="13"/>
        <v>31.008328375966684</v>
      </c>
      <c r="AJ14" s="1"/>
      <c r="AK14" s="1"/>
    </row>
    <row r="15" spans="1:37" x14ac:dyDescent="0.2">
      <c r="B15" s="3">
        <v>10</v>
      </c>
      <c r="C15" s="6">
        <v>23.117999999999999</v>
      </c>
      <c r="D15" s="6">
        <v>23.117999999999999</v>
      </c>
      <c r="E15" s="6">
        <f t="shared" si="1"/>
        <v>100</v>
      </c>
      <c r="F15" s="7">
        <f t="shared" si="2"/>
        <v>0</v>
      </c>
      <c r="G15" s="6">
        <f t="shared" si="3"/>
        <v>0</v>
      </c>
      <c r="H15" s="1"/>
      <c r="I15" s="3">
        <v>10</v>
      </c>
      <c r="J15" s="6">
        <v>11.26</v>
      </c>
      <c r="K15" s="6">
        <v>9.7110000000000003</v>
      </c>
      <c r="L15" s="6">
        <f t="shared" si="4"/>
        <v>86.243339253996453</v>
      </c>
      <c r="M15" s="6">
        <f t="shared" si="0"/>
        <v>1.5489999999999995</v>
      </c>
      <c r="N15" s="6">
        <f t="shared" si="5"/>
        <v>13.756660746003549</v>
      </c>
      <c r="O15" s="1"/>
      <c r="P15" s="3">
        <v>10</v>
      </c>
      <c r="Q15" s="6">
        <v>8.4220000000000006</v>
      </c>
      <c r="R15" s="6">
        <v>7.0019999999999998</v>
      </c>
      <c r="S15" s="6">
        <f t="shared" si="6"/>
        <v>83.139396817857985</v>
      </c>
      <c r="T15" s="6">
        <f t="shared" si="7"/>
        <v>1.4200000000000008</v>
      </c>
      <c r="U15" s="6">
        <f t="shared" si="8"/>
        <v>16.860603182142018</v>
      </c>
      <c r="V15" s="1"/>
      <c r="W15" s="3">
        <v>10</v>
      </c>
      <c r="X15" s="6">
        <v>12.738</v>
      </c>
      <c r="Y15" s="6">
        <v>10.721</v>
      </c>
      <c r="Z15" s="6">
        <f t="shared" si="14"/>
        <v>84.16548908776889</v>
      </c>
      <c r="AA15" s="6">
        <f t="shared" si="10"/>
        <v>2.0169999999999995</v>
      </c>
      <c r="AB15" s="6">
        <f t="shared" si="11"/>
        <v>15.834510912231115</v>
      </c>
      <c r="AC15" s="1"/>
      <c r="AD15" s="3">
        <v>10</v>
      </c>
      <c r="AE15" s="11">
        <v>4.5019999999999998</v>
      </c>
      <c r="AF15" s="11">
        <v>2.7280000000000002</v>
      </c>
      <c r="AG15" s="11">
        <f t="shared" si="12"/>
        <v>60.59529098178588</v>
      </c>
      <c r="AH15" s="11">
        <v>1.7739999999999996</v>
      </c>
      <c r="AI15" s="11">
        <f t="shared" si="13"/>
        <v>39.40470901821412</v>
      </c>
      <c r="AJ15" s="1"/>
      <c r="AK15" s="1"/>
    </row>
    <row r="16" spans="1:37" x14ac:dyDescent="0.2">
      <c r="B16" s="3">
        <v>11</v>
      </c>
      <c r="C16" s="6">
        <v>19.058</v>
      </c>
      <c r="D16" s="6">
        <v>19.058</v>
      </c>
      <c r="E16" s="6">
        <f t="shared" si="1"/>
        <v>100</v>
      </c>
      <c r="F16" s="7">
        <f t="shared" si="2"/>
        <v>0</v>
      </c>
      <c r="G16" s="6">
        <f t="shared" si="3"/>
        <v>0</v>
      </c>
      <c r="H16" s="1"/>
      <c r="I16" s="3">
        <v>11</v>
      </c>
      <c r="J16" s="6">
        <v>14.308999999999999</v>
      </c>
      <c r="K16" s="6">
        <v>13.839</v>
      </c>
      <c r="L16" s="6">
        <f t="shared" si="4"/>
        <v>96.71535397302398</v>
      </c>
      <c r="M16" s="6">
        <f t="shared" si="0"/>
        <v>0.46999999999999886</v>
      </c>
      <c r="N16" s="6">
        <f t="shared" si="5"/>
        <v>3.2846460269760214</v>
      </c>
      <c r="O16" s="1"/>
      <c r="P16" s="3">
        <v>11</v>
      </c>
      <c r="Q16" s="6">
        <v>10.951000000000001</v>
      </c>
      <c r="R16" s="6">
        <v>10.106999999999999</v>
      </c>
      <c r="S16" s="6">
        <f t="shared" si="6"/>
        <v>92.292941283901001</v>
      </c>
      <c r="T16" s="6">
        <f t="shared" si="7"/>
        <v>0.84400000000000119</v>
      </c>
      <c r="U16" s="6">
        <f t="shared" si="8"/>
        <v>7.707058716098997</v>
      </c>
      <c r="V16" s="1"/>
      <c r="W16" s="3">
        <v>11</v>
      </c>
      <c r="X16" s="6">
        <v>5.0819999999999999</v>
      </c>
      <c r="Y16" s="6">
        <v>2.7480000000000002</v>
      </c>
      <c r="Z16" s="6">
        <f t="shared" si="14"/>
        <v>54.07319952774499</v>
      </c>
      <c r="AA16" s="6">
        <f t="shared" si="10"/>
        <v>2.3339999999999996</v>
      </c>
      <c r="AB16" s="6">
        <f t="shared" si="11"/>
        <v>45.926800472255017</v>
      </c>
      <c r="AC16" s="1"/>
      <c r="AD16" s="3">
        <v>11</v>
      </c>
      <c r="AE16" s="11">
        <v>3.4750000000000001</v>
      </c>
      <c r="AF16" s="11">
        <v>1.5620000000000001</v>
      </c>
      <c r="AG16" s="11">
        <f t="shared" si="12"/>
        <v>44.949640287769782</v>
      </c>
      <c r="AH16" s="11">
        <v>1.913</v>
      </c>
      <c r="AI16" s="11">
        <f t="shared" si="13"/>
        <v>55.050359712230218</v>
      </c>
      <c r="AJ16" s="1"/>
      <c r="AK16" s="1"/>
    </row>
    <row r="17" spans="2:37" x14ac:dyDescent="0.2">
      <c r="B17" s="3">
        <v>12</v>
      </c>
      <c r="C17" s="6">
        <v>22.812000000000001</v>
      </c>
      <c r="D17" s="6">
        <v>22.629000000000001</v>
      </c>
      <c r="E17" s="6">
        <f t="shared" si="1"/>
        <v>99.197790636507094</v>
      </c>
      <c r="F17" s="7">
        <f t="shared" si="2"/>
        <v>0.18299999999999983</v>
      </c>
      <c r="G17" s="6">
        <f t="shared" si="3"/>
        <v>0.80220936349289773</v>
      </c>
      <c r="H17" s="1"/>
      <c r="I17" s="3">
        <v>12</v>
      </c>
      <c r="J17" s="6">
        <v>11.724</v>
      </c>
      <c r="K17" s="6">
        <v>11.555999999999999</v>
      </c>
      <c r="L17" s="6">
        <f t="shared" si="4"/>
        <v>98.567041965199593</v>
      </c>
      <c r="M17" s="6">
        <f t="shared" si="0"/>
        <v>0.16800000000000104</v>
      </c>
      <c r="N17" s="6">
        <f t="shared" si="5"/>
        <v>1.4329580348004183</v>
      </c>
      <c r="O17" s="1"/>
      <c r="P17" s="3">
        <v>12</v>
      </c>
      <c r="Q17" s="6">
        <v>10.81</v>
      </c>
      <c r="R17" s="6">
        <v>9.9610000000000003</v>
      </c>
      <c r="S17" s="6">
        <f t="shared" si="6"/>
        <v>92.146160962072159</v>
      </c>
      <c r="T17" s="6">
        <f t="shared" si="7"/>
        <v>0.8490000000000002</v>
      </c>
      <c r="U17" s="6">
        <f t="shared" si="8"/>
        <v>7.8538390379278464</v>
      </c>
      <c r="V17" s="1"/>
      <c r="W17" s="3">
        <v>12</v>
      </c>
      <c r="X17" s="6">
        <v>9.6519999999999992</v>
      </c>
      <c r="Y17" s="6">
        <v>7.194</v>
      </c>
      <c r="Z17" s="6">
        <f t="shared" si="14"/>
        <v>74.533775383340256</v>
      </c>
      <c r="AA17" s="6">
        <f t="shared" si="10"/>
        <v>2.4579999999999993</v>
      </c>
      <c r="AB17" s="6">
        <f t="shared" si="11"/>
        <v>25.466224616659755</v>
      </c>
      <c r="AC17" s="1"/>
      <c r="AD17" s="3">
        <v>12</v>
      </c>
      <c r="AE17" s="11">
        <v>3.52</v>
      </c>
      <c r="AF17" s="11">
        <v>1.7090000000000001</v>
      </c>
      <c r="AG17" s="11">
        <f t="shared" si="12"/>
        <v>48.551136363636367</v>
      </c>
      <c r="AH17" s="11">
        <v>1.8109999999999999</v>
      </c>
      <c r="AI17" s="11">
        <f t="shared" si="13"/>
        <v>51.448863636363633</v>
      </c>
      <c r="AJ17" s="1"/>
      <c r="AK17" s="1"/>
    </row>
    <row r="18" spans="2:37" x14ac:dyDescent="0.2">
      <c r="B18" s="3">
        <v>13</v>
      </c>
      <c r="C18" s="6">
        <v>18.501999999999999</v>
      </c>
      <c r="D18" s="6">
        <v>18.501999999999999</v>
      </c>
      <c r="E18" s="6">
        <f t="shared" si="1"/>
        <v>100</v>
      </c>
      <c r="F18" s="7">
        <f t="shared" si="2"/>
        <v>0</v>
      </c>
      <c r="G18" s="6">
        <f t="shared" si="3"/>
        <v>0</v>
      </c>
      <c r="H18" s="1"/>
      <c r="I18" s="3">
        <v>13</v>
      </c>
      <c r="J18" s="6">
        <v>12.976000000000001</v>
      </c>
      <c r="K18" s="6">
        <v>12.31</v>
      </c>
      <c r="L18" s="6">
        <f t="shared" si="4"/>
        <v>94.867447595561032</v>
      </c>
      <c r="M18" s="6">
        <f t="shared" si="0"/>
        <v>0.66600000000000037</v>
      </c>
      <c r="N18" s="6">
        <f t="shared" si="5"/>
        <v>5.1325524044389663</v>
      </c>
      <c r="O18" s="1"/>
      <c r="P18" s="3">
        <v>13</v>
      </c>
      <c r="Q18" s="6">
        <v>9.6549999999999994</v>
      </c>
      <c r="R18" s="6">
        <v>7.9160000000000004</v>
      </c>
      <c r="S18" s="6">
        <f t="shared" si="6"/>
        <v>81.988606939409635</v>
      </c>
      <c r="T18" s="6">
        <f t="shared" si="7"/>
        <v>1.738999999999999</v>
      </c>
      <c r="U18" s="6">
        <f t="shared" si="8"/>
        <v>18.011393060590358</v>
      </c>
      <c r="V18" s="1"/>
      <c r="W18" s="3">
        <v>13</v>
      </c>
      <c r="X18" s="6">
        <v>8.6050000000000004</v>
      </c>
      <c r="Y18" s="6">
        <v>7.1539999999999999</v>
      </c>
      <c r="Z18" s="6">
        <f t="shared" si="14"/>
        <v>83.137710633352697</v>
      </c>
      <c r="AA18" s="6">
        <f t="shared" si="10"/>
        <v>1.4510000000000005</v>
      </c>
      <c r="AB18" s="6">
        <f t="shared" si="11"/>
        <v>16.862289366647303</v>
      </c>
      <c r="AC18" s="1"/>
      <c r="AD18" s="3">
        <v>13</v>
      </c>
      <c r="AE18" s="11">
        <v>6.2850000000000001</v>
      </c>
      <c r="AF18" s="11">
        <v>3.7269999999999999</v>
      </c>
      <c r="AG18" s="11">
        <f t="shared" si="12"/>
        <v>59.299920445505172</v>
      </c>
      <c r="AH18" s="11">
        <v>2.5580000000000003</v>
      </c>
      <c r="AI18" s="11">
        <f t="shared" si="13"/>
        <v>40.700079554494835</v>
      </c>
      <c r="AJ18" s="1"/>
      <c r="AK18" s="1"/>
    </row>
    <row r="19" spans="2:37" x14ac:dyDescent="0.2">
      <c r="B19" s="3">
        <v>14</v>
      </c>
      <c r="C19" s="6">
        <v>18.02</v>
      </c>
      <c r="D19" s="6">
        <v>17.846</v>
      </c>
      <c r="E19" s="6">
        <f t="shared" si="1"/>
        <v>99.034406215316324</v>
      </c>
      <c r="F19" s="7">
        <f t="shared" si="2"/>
        <v>0.17399999999999949</v>
      </c>
      <c r="G19" s="6">
        <f t="shared" si="3"/>
        <v>0.96559378468368195</v>
      </c>
      <c r="H19" s="1"/>
      <c r="I19" s="3">
        <v>14</v>
      </c>
      <c r="J19" s="6">
        <v>13.715999999999999</v>
      </c>
      <c r="K19" s="6">
        <v>12.552</v>
      </c>
      <c r="L19" s="6">
        <f t="shared" si="4"/>
        <v>91.513560804899384</v>
      </c>
      <c r="M19" s="6">
        <f t="shared" si="0"/>
        <v>1.1639999999999997</v>
      </c>
      <c r="N19" s="6">
        <f t="shared" si="5"/>
        <v>8.486439195100612</v>
      </c>
      <c r="O19" s="1"/>
      <c r="P19" s="3">
        <v>14</v>
      </c>
      <c r="Q19" s="6">
        <v>14.162000000000001</v>
      </c>
      <c r="R19" s="6">
        <v>13.118</v>
      </c>
      <c r="S19" s="6">
        <f t="shared" si="6"/>
        <v>92.628159864425925</v>
      </c>
      <c r="T19" s="6">
        <f t="shared" si="7"/>
        <v>1.0440000000000005</v>
      </c>
      <c r="U19" s="6">
        <f t="shared" si="8"/>
        <v>7.3718401355740744</v>
      </c>
      <c r="V19" s="1"/>
      <c r="W19" s="3">
        <v>14</v>
      </c>
      <c r="X19" s="6">
        <v>12.34</v>
      </c>
      <c r="Y19" s="6">
        <v>10.465999999999999</v>
      </c>
      <c r="Z19" s="6">
        <f t="shared" si="14"/>
        <v>84.813614262560776</v>
      </c>
      <c r="AA19" s="6">
        <f t="shared" si="10"/>
        <v>1.8740000000000006</v>
      </c>
      <c r="AB19" s="6">
        <f t="shared" si="11"/>
        <v>15.186385737439227</v>
      </c>
      <c r="AC19" s="1"/>
      <c r="AD19" s="3">
        <v>14</v>
      </c>
      <c r="AE19" s="11">
        <v>2.1379999999999999</v>
      </c>
      <c r="AF19" s="11">
        <v>1.242</v>
      </c>
      <c r="AG19" s="11">
        <f t="shared" si="12"/>
        <v>58.091674462114128</v>
      </c>
      <c r="AH19" s="11">
        <v>0.89599999999999991</v>
      </c>
      <c r="AI19" s="11">
        <f t="shared" si="13"/>
        <v>41.908325537885872</v>
      </c>
      <c r="AJ19" s="1"/>
      <c r="AK19" s="1"/>
    </row>
    <row r="20" spans="2:37" x14ac:dyDescent="0.2">
      <c r="B20" s="3">
        <v>15</v>
      </c>
      <c r="C20" s="6">
        <v>19.04</v>
      </c>
      <c r="D20" s="6">
        <v>18.939</v>
      </c>
      <c r="E20" s="6">
        <f t="shared" si="1"/>
        <v>99.469537815126046</v>
      </c>
      <c r="F20" s="7">
        <f t="shared" si="2"/>
        <v>0.10099999999999909</v>
      </c>
      <c r="G20" s="6">
        <f t="shared" si="3"/>
        <v>0.53046218487394481</v>
      </c>
      <c r="H20" s="1"/>
      <c r="I20" s="3">
        <v>15</v>
      </c>
      <c r="J20" s="6">
        <v>12.061999999999999</v>
      </c>
      <c r="K20" s="6">
        <v>11.91</v>
      </c>
      <c r="L20" s="6">
        <f t="shared" si="4"/>
        <v>98.739844138617144</v>
      </c>
      <c r="M20" s="6">
        <f t="shared" si="0"/>
        <v>0.15199999999999925</v>
      </c>
      <c r="N20" s="6">
        <f t="shared" si="5"/>
        <v>1.260155861382849</v>
      </c>
      <c r="O20" s="1"/>
      <c r="P20" s="3">
        <v>15</v>
      </c>
      <c r="Q20" s="6">
        <v>10.670999999999999</v>
      </c>
      <c r="R20" s="6">
        <v>9.3469999999999995</v>
      </c>
      <c r="S20" s="6">
        <f t="shared" si="6"/>
        <v>87.592540530409522</v>
      </c>
      <c r="T20" s="6">
        <f t="shared" si="7"/>
        <v>1.3239999999999998</v>
      </c>
      <c r="U20" s="6">
        <f t="shared" si="8"/>
        <v>12.407459469590478</v>
      </c>
      <c r="V20" s="1"/>
      <c r="W20" s="3">
        <v>15</v>
      </c>
      <c r="X20" s="6">
        <v>5.1379999999999999</v>
      </c>
      <c r="Y20" s="6">
        <v>3.5289999999999999</v>
      </c>
      <c r="Z20" s="6">
        <f t="shared" si="14"/>
        <v>68.684312962242117</v>
      </c>
      <c r="AA20" s="6">
        <f t="shared" si="10"/>
        <v>1.609</v>
      </c>
      <c r="AB20" s="6">
        <f t="shared" si="11"/>
        <v>31.315687037757883</v>
      </c>
      <c r="AC20" s="1"/>
      <c r="AD20" s="3">
        <v>15</v>
      </c>
      <c r="AE20" s="11">
        <v>4.0789999999999997</v>
      </c>
      <c r="AF20" s="11">
        <v>2.7509999999999999</v>
      </c>
      <c r="AG20" s="11">
        <f t="shared" si="12"/>
        <v>67.443000735474385</v>
      </c>
      <c r="AH20" s="11">
        <v>1.3279999999999998</v>
      </c>
      <c r="AI20" s="11">
        <f t="shared" si="13"/>
        <v>32.556999264525615</v>
      </c>
      <c r="AJ20" s="1"/>
      <c r="AK20" s="1"/>
    </row>
    <row r="21" spans="2:37" x14ac:dyDescent="0.2">
      <c r="B21" s="3">
        <v>16</v>
      </c>
      <c r="C21" s="6">
        <v>18.664000000000001</v>
      </c>
      <c r="D21" s="6">
        <v>18.611999999999998</v>
      </c>
      <c r="E21" s="6">
        <f t="shared" si="1"/>
        <v>99.721388769824244</v>
      </c>
      <c r="F21" s="7">
        <f t="shared" si="2"/>
        <v>5.2000000000003155E-2</v>
      </c>
      <c r="G21" s="6">
        <f t="shared" si="3"/>
        <v>0.27861123017575629</v>
      </c>
      <c r="H21" s="1"/>
      <c r="I21" s="3">
        <v>16</v>
      </c>
      <c r="J21" s="6">
        <v>11.028</v>
      </c>
      <c r="K21" s="6">
        <v>10.669</v>
      </c>
      <c r="L21" s="6">
        <f t="shared" si="4"/>
        <v>96.744649981864356</v>
      </c>
      <c r="M21" s="6">
        <f t="shared" si="0"/>
        <v>0.35899999999999999</v>
      </c>
      <c r="N21" s="6">
        <f t="shared" si="5"/>
        <v>3.2553500181356543</v>
      </c>
      <c r="O21" s="1"/>
      <c r="P21" s="3">
        <v>16</v>
      </c>
      <c r="Q21" s="6">
        <v>11.170999999999999</v>
      </c>
      <c r="R21" s="6">
        <v>10.372999999999999</v>
      </c>
      <c r="S21" s="6">
        <f t="shared" si="6"/>
        <v>92.856503446423773</v>
      </c>
      <c r="T21" s="6">
        <f t="shared" si="7"/>
        <v>0.79800000000000004</v>
      </c>
      <c r="U21" s="6">
        <f t="shared" si="8"/>
        <v>7.1434965535762256</v>
      </c>
      <c r="V21" s="1"/>
      <c r="W21" s="3">
        <v>16</v>
      </c>
      <c r="X21" s="6">
        <v>10.877000000000001</v>
      </c>
      <c r="Y21" s="6">
        <v>8.9670000000000005</v>
      </c>
      <c r="Z21" s="6">
        <f t="shared" si="14"/>
        <v>82.440011032453796</v>
      </c>
      <c r="AA21" s="6">
        <f t="shared" si="10"/>
        <v>1.9100000000000001</v>
      </c>
      <c r="AB21" s="6">
        <f t="shared" si="11"/>
        <v>17.559988967546197</v>
      </c>
      <c r="AC21" s="1"/>
      <c r="AD21" s="3">
        <v>16</v>
      </c>
      <c r="AE21" s="11">
        <v>5.2030000000000003</v>
      </c>
      <c r="AF21" s="11">
        <v>3.173</v>
      </c>
      <c r="AG21" s="11">
        <f t="shared" si="12"/>
        <v>60.984047664808763</v>
      </c>
      <c r="AH21" s="11">
        <v>2.0300000000000002</v>
      </c>
      <c r="AI21" s="11">
        <f t="shared" si="13"/>
        <v>39.015952335191237</v>
      </c>
      <c r="AJ21" s="1"/>
      <c r="AK21" s="1"/>
    </row>
    <row r="22" spans="2:37" x14ac:dyDescent="0.2">
      <c r="B22" s="3">
        <v>17</v>
      </c>
      <c r="C22" s="6">
        <v>17.329000000000001</v>
      </c>
      <c r="D22" s="6">
        <v>17.329000000000001</v>
      </c>
      <c r="E22" s="6">
        <f t="shared" si="1"/>
        <v>100</v>
      </c>
      <c r="F22" s="7">
        <f t="shared" si="2"/>
        <v>0</v>
      </c>
      <c r="G22" s="6">
        <f t="shared" si="3"/>
        <v>0</v>
      </c>
      <c r="H22" s="1"/>
      <c r="I22" s="3">
        <v>17</v>
      </c>
      <c r="J22" s="6">
        <v>10.098000000000001</v>
      </c>
      <c r="K22" s="6">
        <v>9.2439999999999998</v>
      </c>
      <c r="L22" s="6">
        <f t="shared" si="4"/>
        <v>91.542879778173898</v>
      </c>
      <c r="M22" s="6">
        <f t="shared" si="0"/>
        <v>0.85400000000000098</v>
      </c>
      <c r="N22" s="6">
        <f t="shared" si="5"/>
        <v>8.4571202218261128</v>
      </c>
      <c r="O22" s="1"/>
      <c r="P22" s="3">
        <v>17</v>
      </c>
      <c r="Q22" s="6">
        <v>8.2349999999999994</v>
      </c>
      <c r="R22" s="6">
        <v>6.9279999999999999</v>
      </c>
      <c r="S22" s="6">
        <f t="shared" si="6"/>
        <v>84.128718882817239</v>
      </c>
      <c r="T22" s="6">
        <f t="shared" si="7"/>
        <v>1.3069999999999995</v>
      </c>
      <c r="U22" s="6">
        <f t="shared" si="8"/>
        <v>15.871281117182752</v>
      </c>
      <c r="V22" s="1"/>
      <c r="W22" s="3">
        <v>17</v>
      </c>
      <c r="X22" s="6">
        <v>4.6760000000000002</v>
      </c>
      <c r="Y22" s="6">
        <v>3.1989999999999998</v>
      </c>
      <c r="Z22" s="6">
        <f t="shared" si="14"/>
        <v>68.41317365269461</v>
      </c>
      <c r="AA22" s="6">
        <f t="shared" si="10"/>
        <v>1.4770000000000003</v>
      </c>
      <c r="AB22" s="6">
        <f t="shared" si="11"/>
        <v>31.586826347305397</v>
      </c>
      <c r="AC22" s="1"/>
      <c r="AD22" s="3">
        <v>17</v>
      </c>
      <c r="AE22" s="11">
        <v>3.9630000000000001</v>
      </c>
      <c r="AF22" s="11">
        <v>2.6179999999999999</v>
      </c>
      <c r="AG22" s="11">
        <f t="shared" si="12"/>
        <v>66.061064849861211</v>
      </c>
      <c r="AH22" s="11">
        <v>1.3450000000000002</v>
      </c>
      <c r="AI22" s="11">
        <f t="shared" si="13"/>
        <v>33.938935150138789</v>
      </c>
      <c r="AJ22" s="1"/>
      <c r="AK22" s="1"/>
    </row>
    <row r="23" spans="2:37" x14ac:dyDescent="0.2">
      <c r="B23" s="3">
        <v>18</v>
      </c>
      <c r="C23" s="6">
        <v>15.27</v>
      </c>
      <c r="D23" s="6">
        <v>15.193</v>
      </c>
      <c r="E23" s="6">
        <f t="shared" si="1"/>
        <v>99.495743287491806</v>
      </c>
      <c r="F23" s="7">
        <f t="shared" si="2"/>
        <v>7.6999999999999957E-2</v>
      </c>
      <c r="G23" s="6">
        <f t="shared" si="3"/>
        <v>0.50425671250818571</v>
      </c>
      <c r="H23" s="1"/>
      <c r="I23" s="3">
        <v>18</v>
      </c>
      <c r="J23" s="6">
        <v>11.259</v>
      </c>
      <c r="K23" s="6">
        <v>11.01</v>
      </c>
      <c r="L23" s="6">
        <f t="shared" si="4"/>
        <v>97.788435917932318</v>
      </c>
      <c r="M23" s="6">
        <f t="shared" si="0"/>
        <v>0.24900000000000055</v>
      </c>
      <c r="N23" s="6">
        <f t="shared" si="5"/>
        <v>2.2115640820676838</v>
      </c>
      <c r="O23" s="1"/>
      <c r="P23" s="3">
        <v>18</v>
      </c>
      <c r="Q23" s="6">
        <v>11.613</v>
      </c>
      <c r="R23" s="6">
        <v>9.5310000000000006</v>
      </c>
      <c r="S23" s="6">
        <f t="shared" si="6"/>
        <v>82.071816068199439</v>
      </c>
      <c r="T23" s="6">
        <f t="shared" si="7"/>
        <v>2.081999999999999</v>
      </c>
      <c r="U23" s="6">
        <f t="shared" si="8"/>
        <v>17.928183931800561</v>
      </c>
      <c r="V23" s="1"/>
      <c r="W23" s="3">
        <v>18</v>
      </c>
      <c r="X23" s="6">
        <v>8.39</v>
      </c>
      <c r="Y23" s="6">
        <v>6.141</v>
      </c>
      <c r="Z23" s="6">
        <f>(Y23/X23)*100</f>
        <v>73.194278903456492</v>
      </c>
      <c r="AA23" s="6">
        <f t="shared" si="10"/>
        <v>2.2490000000000006</v>
      </c>
      <c r="AB23" s="6">
        <f t="shared" si="11"/>
        <v>26.805721096543511</v>
      </c>
      <c r="AC23" s="1"/>
      <c r="AD23" s="3">
        <v>18</v>
      </c>
      <c r="AE23" s="11">
        <v>5.1870000000000003</v>
      </c>
      <c r="AF23" s="11">
        <v>3.7690000000000001</v>
      </c>
      <c r="AG23" s="11">
        <f t="shared" si="12"/>
        <v>72.662425294004237</v>
      </c>
      <c r="AH23" s="11">
        <v>1.4180000000000001</v>
      </c>
      <c r="AI23" s="11">
        <f t="shared" si="13"/>
        <v>27.33757470599576</v>
      </c>
      <c r="AJ23" s="1"/>
      <c r="AK23" s="1"/>
    </row>
    <row r="24" spans="2:37" x14ac:dyDescent="0.2">
      <c r="B24" s="2" t="s">
        <v>0</v>
      </c>
      <c r="C24" s="8">
        <f>AVERAGE(C6:C23)</f>
        <v>20.459555555555553</v>
      </c>
      <c r="D24" s="8">
        <f t="shared" ref="D24:F24" si="15">AVERAGE(D6:D23)</f>
        <v>20.317111111111114</v>
      </c>
      <c r="E24" s="8">
        <f t="shared" si="15"/>
        <v>99.27701419809344</v>
      </c>
      <c r="F24" s="9">
        <f t="shared" si="15"/>
        <v>0.14244444444444454</v>
      </c>
      <c r="G24" s="8">
        <f>AVERAGE(G6:G23)</f>
        <v>0.72298580190656569</v>
      </c>
      <c r="H24" s="1"/>
      <c r="I24" s="3" t="s">
        <v>0</v>
      </c>
      <c r="J24" s="8">
        <f>AVERAGE(J6:J23)</f>
        <v>11.689166666666669</v>
      </c>
      <c r="K24" s="8">
        <f>AVERAGE(K6:K23)</f>
        <v>11.018222222222223</v>
      </c>
      <c r="L24" s="8">
        <f>AVERAGE(L6:L23)</f>
        <v>94.140778116281524</v>
      </c>
      <c r="M24" s="8">
        <f>AVERAGE(M6:M23)</f>
        <v>0.67094444444444434</v>
      </c>
      <c r="N24" s="8">
        <f>AVERAGE(N6:N23)</f>
        <v>5.8592218837184644</v>
      </c>
      <c r="O24" s="1"/>
      <c r="P24" s="3" t="s">
        <v>0</v>
      </c>
      <c r="Q24" s="8">
        <f>AVERAGE(Q6:Q23)</f>
        <v>9.49</v>
      </c>
      <c r="R24" s="8">
        <f t="shared" ref="R24:U24" si="16">AVERAGE(R6:R23)</f>
        <v>8.2617777777777768</v>
      </c>
      <c r="S24" s="8">
        <f t="shared" si="16"/>
        <v>86.438700201045947</v>
      </c>
      <c r="T24" s="8">
        <f t="shared" si="16"/>
        <v>1.2282222222222221</v>
      </c>
      <c r="U24" s="8">
        <f t="shared" si="16"/>
        <v>13.561299798954082</v>
      </c>
      <c r="V24" s="1"/>
      <c r="W24" s="3" t="s">
        <v>0</v>
      </c>
      <c r="X24" s="8">
        <f>AVERAGE(X6:X23)</f>
        <v>9.1152222222222221</v>
      </c>
      <c r="Y24" s="8">
        <f>AVERAGE(Y6:Y23)</f>
        <v>7.1967777777777764</v>
      </c>
      <c r="Z24" s="8">
        <f>AVERAGE(Z6:Z23)</f>
        <v>77.236575016316976</v>
      </c>
      <c r="AA24" s="8">
        <f>AVERAGE(AA6:AA23)</f>
        <v>1.9184444444444446</v>
      </c>
      <c r="AB24" s="8">
        <f>AVERAGE(AB6:AB23)</f>
        <v>22.763424983683024</v>
      </c>
      <c r="AC24" s="1"/>
      <c r="AD24" s="3" t="s">
        <v>0</v>
      </c>
      <c r="AE24" s="12">
        <f>AVERAGE(AE6:AE23)</f>
        <v>4.8850555555555557</v>
      </c>
      <c r="AF24" s="12">
        <f>AVERAGE(AF6:AF23)</f>
        <v>3.0905</v>
      </c>
      <c r="AG24" s="12">
        <f>AVERAGE(AG6:AG23)</f>
        <v>62.104809677543258</v>
      </c>
      <c r="AH24" s="12">
        <f>AVERAGE(AH6:AH23)</f>
        <v>1.7945555555555559</v>
      </c>
      <c r="AI24" s="12">
        <f>AVERAGE(AI6:AI23)</f>
        <v>37.895190322456742</v>
      </c>
    </row>
    <row r="25" spans="2:37" x14ac:dyDescent="0.2">
      <c r="B25" s="3" t="s">
        <v>2</v>
      </c>
      <c r="C25" s="8">
        <f>STDEV(C6:C23)/SQRT(COUNT(C6:C23))</f>
        <v>0.92452655688931129</v>
      </c>
      <c r="D25" s="8">
        <f t="shared" ref="D25:G25" si="17">STDEV(D6:D23)/SQRT(COUNT(D6:D23))</f>
        <v>0.9297325178939001</v>
      </c>
      <c r="E25" s="8">
        <f t="shared" si="17"/>
        <v>0.25253150712460631</v>
      </c>
      <c r="F25" s="8">
        <f t="shared" si="17"/>
        <v>4.9625737986789473E-2</v>
      </c>
      <c r="G25" s="8">
        <f t="shared" si="17"/>
        <v>0.25253150712460598</v>
      </c>
      <c r="I25" s="3" t="s">
        <v>2</v>
      </c>
      <c r="J25" s="8">
        <f>STDEV(J6:J23)/SQRT(COUNT(J6:J23))</f>
        <v>0.49879598335044045</v>
      </c>
      <c r="K25" s="8">
        <f t="shared" ref="K25:N25" si="18">STDEV(K6:K23)/SQRT(COUNT(K6:K23))</f>
        <v>0.49879101912049789</v>
      </c>
      <c r="L25" s="8">
        <f t="shared" si="18"/>
        <v>1.0546590342497968</v>
      </c>
      <c r="M25" s="8">
        <f t="shared" si="18"/>
        <v>0.12628599848446043</v>
      </c>
      <c r="N25" s="8">
        <f t="shared" si="18"/>
        <v>1.0546590342497966</v>
      </c>
      <c r="O25" s="1"/>
      <c r="P25" s="3" t="s">
        <v>2</v>
      </c>
      <c r="Q25" s="8">
        <f>STDEV(Q6:Q23)/SQRT(COUNT(Q6:Q23))</f>
        <v>0.50045231175394622</v>
      </c>
      <c r="R25" s="8">
        <f t="shared" ref="R25:U25" si="19">STDEV(R6:R23)/SQRT(COUNT(R6:R23))</f>
        <v>0.50928730514969411</v>
      </c>
      <c r="S25" s="8">
        <f t="shared" si="19"/>
        <v>1.1468788495437849</v>
      </c>
      <c r="T25" s="8">
        <f t="shared" si="19"/>
        <v>9.315731145129573E-2</v>
      </c>
      <c r="U25" s="8">
        <f t="shared" si="19"/>
        <v>1.1468788495437838</v>
      </c>
      <c r="V25" s="1"/>
      <c r="W25" s="3" t="s">
        <v>2</v>
      </c>
      <c r="X25" s="8">
        <f>STDEV(X6:X23)/SQRT(COUNT(X6:X23))</f>
        <v>0.7752797873858972</v>
      </c>
      <c r="Y25" s="8">
        <f t="shared" ref="Y25:AB25" si="20">STDEV(Y6:Y23)/SQRT(COUNT(Y6:Y23))</f>
        <v>0.71185375947094154</v>
      </c>
      <c r="Z25" s="8">
        <f t="shared" si="20"/>
        <v>1.9999781279704225</v>
      </c>
      <c r="AA25" s="8">
        <f t="shared" si="20"/>
        <v>0.13657450795691928</v>
      </c>
      <c r="AB25" s="8">
        <f t="shared" si="20"/>
        <v>1.9999781279704651</v>
      </c>
      <c r="AC25" s="1"/>
      <c r="AD25" s="3" t="s">
        <v>2</v>
      </c>
      <c r="AE25" s="8">
        <f>STDEV(AE6:AE23)/SQRT(COUNT(AE6:AE23))</f>
        <v>0.36983514674265117</v>
      </c>
      <c r="AF25" s="8">
        <f t="shared" ref="AF25:AI25" si="21">STDEV(AF6:AF23)/SQRT(COUNT(AF6:AF23))</f>
        <v>0.28359780332768381</v>
      </c>
      <c r="AG25" s="8">
        <f t="shared" si="21"/>
        <v>1.9850214004862021</v>
      </c>
      <c r="AH25" s="8">
        <f t="shared" si="21"/>
        <v>0.1323797079364803</v>
      </c>
      <c r="AI25" s="8">
        <f t="shared" si="21"/>
        <v>1.9850214004861841</v>
      </c>
    </row>
    <row r="26" spans="2:37" x14ac:dyDescent="0.2">
      <c r="O26" s="1"/>
      <c r="V26" s="1"/>
      <c r="AC26" s="1"/>
    </row>
    <row r="27" spans="2:37" x14ac:dyDescent="0.2">
      <c r="O27" s="1"/>
      <c r="V27" s="1"/>
      <c r="AC27" s="1"/>
    </row>
    <row r="28" spans="2:37" x14ac:dyDescent="0.2">
      <c r="O28" s="1"/>
      <c r="V28" s="1"/>
      <c r="AC28" s="1"/>
    </row>
    <row r="29" spans="2:37" x14ac:dyDescent="0.2">
      <c r="O29" s="1"/>
      <c r="V29" s="1"/>
      <c r="AC29" s="1"/>
    </row>
    <row r="30" spans="2:37" x14ac:dyDescent="0.2">
      <c r="C30" s="15" t="s">
        <v>10</v>
      </c>
      <c r="D30" s="15"/>
      <c r="J30" s="15" t="s">
        <v>13</v>
      </c>
      <c r="K30" s="15"/>
      <c r="O30" s="1"/>
      <c r="Q30" s="15" t="s">
        <v>16</v>
      </c>
      <c r="R30" s="15"/>
      <c r="V30" s="1"/>
      <c r="X30" s="15" t="s">
        <v>19</v>
      </c>
      <c r="Y30" s="15"/>
      <c r="AC30" s="1"/>
      <c r="AE30" s="15" t="s">
        <v>22</v>
      </c>
      <c r="AF30" s="15"/>
    </row>
    <row r="31" spans="2:37" ht="19" x14ac:dyDescent="0.2">
      <c r="B31" s="3" t="s">
        <v>3</v>
      </c>
      <c r="C31" s="3" t="s">
        <v>7</v>
      </c>
      <c r="D31" s="3" t="s">
        <v>8</v>
      </c>
      <c r="E31" s="3" t="s">
        <v>5</v>
      </c>
      <c r="F31" s="3" t="s">
        <v>9</v>
      </c>
      <c r="G31" s="3" t="s">
        <v>6</v>
      </c>
      <c r="I31" s="3" t="s">
        <v>3</v>
      </c>
      <c r="J31" s="3" t="s">
        <v>7</v>
      </c>
      <c r="K31" s="3" t="s">
        <v>8</v>
      </c>
      <c r="L31" s="3" t="s">
        <v>5</v>
      </c>
      <c r="M31" s="3" t="s">
        <v>9</v>
      </c>
      <c r="N31" s="3" t="s">
        <v>6</v>
      </c>
      <c r="O31" s="1"/>
      <c r="P31" s="3" t="s">
        <v>3</v>
      </c>
      <c r="Q31" s="3" t="s">
        <v>7</v>
      </c>
      <c r="R31" s="3" t="s">
        <v>8</v>
      </c>
      <c r="S31" s="3" t="s">
        <v>5</v>
      </c>
      <c r="T31" s="3" t="s">
        <v>9</v>
      </c>
      <c r="U31" s="3" t="s">
        <v>6</v>
      </c>
      <c r="V31" s="1"/>
      <c r="W31" s="3" t="s">
        <v>3</v>
      </c>
      <c r="X31" s="3" t="s">
        <v>7</v>
      </c>
      <c r="Y31" s="3" t="s">
        <v>8</v>
      </c>
      <c r="Z31" s="3" t="s">
        <v>5</v>
      </c>
      <c r="AA31" s="3" t="s">
        <v>9</v>
      </c>
      <c r="AB31" s="3" t="s">
        <v>6</v>
      </c>
      <c r="AC31" s="1"/>
      <c r="AD31" s="3" t="s">
        <v>3</v>
      </c>
      <c r="AE31" s="3" t="s">
        <v>7</v>
      </c>
      <c r="AF31" s="3" t="s">
        <v>8</v>
      </c>
      <c r="AG31" s="3" t="s">
        <v>5</v>
      </c>
      <c r="AH31" s="3" t="s">
        <v>9</v>
      </c>
      <c r="AI31" s="3" t="s">
        <v>6</v>
      </c>
    </row>
    <row r="32" spans="2:37" x14ac:dyDescent="0.2">
      <c r="B32" s="3">
        <v>1</v>
      </c>
      <c r="C32" s="6">
        <v>16.131</v>
      </c>
      <c r="D32" s="6">
        <v>16.131</v>
      </c>
      <c r="E32" s="6">
        <f>(D32/C32)*100</f>
        <v>100</v>
      </c>
      <c r="F32" s="7">
        <f>C32-D32</f>
        <v>0</v>
      </c>
      <c r="G32" s="6">
        <f>(F32*100)/C32</f>
        <v>0</v>
      </c>
      <c r="I32" s="3">
        <v>1</v>
      </c>
      <c r="J32" s="6">
        <v>8.3539999999999992</v>
      </c>
      <c r="K32" s="6">
        <v>7.375</v>
      </c>
      <c r="L32" s="6">
        <f>(K32/J32)*100</f>
        <v>88.281062963849664</v>
      </c>
      <c r="M32" s="7">
        <f>J32-K32</f>
        <v>0.9789999999999992</v>
      </c>
      <c r="N32" s="6">
        <f>M32*100/J32</f>
        <v>11.718937036150338</v>
      </c>
      <c r="O32" s="1"/>
      <c r="P32" s="3">
        <v>1</v>
      </c>
      <c r="Q32" s="6">
        <v>3.4950000000000001</v>
      </c>
      <c r="R32" s="6">
        <v>2.9209999999999998</v>
      </c>
      <c r="S32" s="6">
        <f>(R32/Q32)*100</f>
        <v>83.576537911301855</v>
      </c>
      <c r="T32" s="7">
        <f>Q32-R32</f>
        <v>0.57400000000000029</v>
      </c>
      <c r="U32" s="6">
        <f>T32*100/Q32</f>
        <v>16.423462088698148</v>
      </c>
      <c r="V32" s="1"/>
      <c r="W32" s="3">
        <v>1</v>
      </c>
      <c r="X32" s="6">
        <v>6.0209999999999999</v>
      </c>
      <c r="Y32" s="6">
        <v>3.464</v>
      </c>
      <c r="Z32" s="6">
        <f>(Y32/X32)*100</f>
        <v>57.53197143331672</v>
      </c>
      <c r="AA32" s="7">
        <f>X32-Y32</f>
        <v>2.5569999999999999</v>
      </c>
      <c r="AB32" s="6">
        <f>AA32*100/X32</f>
        <v>42.468028566683273</v>
      </c>
      <c r="AC32" s="1"/>
      <c r="AD32" s="3">
        <v>1</v>
      </c>
      <c r="AE32" s="11">
        <v>1.907</v>
      </c>
      <c r="AF32" s="11">
        <v>1.2729999999999999</v>
      </c>
      <c r="AG32" s="11">
        <f>(AF32/AE32)*100</f>
        <v>66.754063974829563</v>
      </c>
      <c r="AH32" s="13">
        <f>AE32-AF32</f>
        <v>0.63400000000000012</v>
      </c>
      <c r="AI32" s="11">
        <f>AH32*100/AE32</f>
        <v>33.24593602517043</v>
      </c>
    </row>
    <row r="33" spans="2:35" x14ac:dyDescent="0.2">
      <c r="B33" s="3">
        <v>2</v>
      </c>
      <c r="C33" s="6">
        <v>18.466000000000001</v>
      </c>
      <c r="D33" s="6">
        <v>18.140999999999998</v>
      </c>
      <c r="E33" s="6">
        <f t="shared" ref="E33:E49" si="22">(D33/C33)*100</f>
        <v>98.240008664572713</v>
      </c>
      <c r="F33" s="7">
        <f t="shared" ref="F33:F49" si="23">C33-D33</f>
        <v>0.32500000000000284</v>
      </c>
      <c r="G33" s="6">
        <f t="shared" ref="G33:G49" si="24">(F33*100)/C33</f>
        <v>1.7599913354272871</v>
      </c>
      <c r="I33" s="3">
        <v>2</v>
      </c>
      <c r="J33" s="6">
        <v>6.9980000000000002</v>
      </c>
      <c r="K33" s="6">
        <v>6.3940000000000001</v>
      </c>
      <c r="L33" s="6">
        <f t="shared" ref="L33:L49" si="25">(K33/J33)*100</f>
        <v>91.368962560731632</v>
      </c>
      <c r="M33" s="7">
        <f t="shared" ref="M33:M49" si="26">J33-K33</f>
        <v>0.60400000000000009</v>
      </c>
      <c r="N33" s="6">
        <f t="shared" ref="N33:N49" si="27">M33*100/J33</f>
        <v>8.6310374392683631</v>
      </c>
      <c r="O33" s="1"/>
      <c r="P33" s="3">
        <v>2</v>
      </c>
      <c r="Q33" s="5">
        <v>3.14</v>
      </c>
      <c r="R33" s="5">
        <v>2.585</v>
      </c>
      <c r="S33" s="6">
        <f t="shared" ref="S33:S49" si="28">(R33/Q33)*100</f>
        <v>82.324840764331213</v>
      </c>
      <c r="T33" s="7">
        <f t="shared" ref="T33:T49" si="29">Q33-R33</f>
        <v>0.55500000000000016</v>
      </c>
      <c r="U33" s="6">
        <f t="shared" ref="U33:U49" si="30">T33*100/Q33</f>
        <v>17.675159235668794</v>
      </c>
      <c r="V33" s="1"/>
      <c r="W33" s="3">
        <v>2</v>
      </c>
      <c r="X33" s="6">
        <v>5.952</v>
      </c>
      <c r="Y33" s="6">
        <v>2.6070000000000002</v>
      </c>
      <c r="Z33" s="6">
        <f t="shared" ref="Z33:Z49" si="31">(Y33/X33)*100</f>
        <v>43.800403225806456</v>
      </c>
      <c r="AA33" s="7">
        <f t="shared" ref="AA33:AA49" si="32">X33-Y33</f>
        <v>3.3449999999999998</v>
      </c>
      <c r="AB33" s="6">
        <f t="shared" ref="AB33:AB49" si="33">AA33*100/X33</f>
        <v>56.199596774193552</v>
      </c>
      <c r="AC33" s="1"/>
      <c r="AD33" s="3">
        <v>2</v>
      </c>
      <c r="AE33" s="11">
        <v>1.448</v>
      </c>
      <c r="AF33" s="11">
        <v>0.318</v>
      </c>
      <c r="AG33" s="11">
        <f t="shared" ref="AG33:AG49" si="34">(AF33/AE33)*100</f>
        <v>21.961325966850829</v>
      </c>
      <c r="AH33" s="13">
        <f t="shared" ref="AH33:AH49" si="35">AE33-AF33</f>
        <v>1.1299999999999999</v>
      </c>
      <c r="AI33" s="11">
        <f t="shared" ref="AI33:AI49" si="36">AH33*100/AE33</f>
        <v>78.038674033149164</v>
      </c>
    </row>
    <row r="34" spans="2:35" x14ac:dyDescent="0.2">
      <c r="B34" s="3">
        <v>3</v>
      </c>
      <c r="C34" s="6">
        <v>21.61</v>
      </c>
      <c r="D34" s="6">
        <v>21.428999999999998</v>
      </c>
      <c r="E34" s="6">
        <f t="shared" si="22"/>
        <v>99.162424803331788</v>
      </c>
      <c r="F34" s="7">
        <f t="shared" si="23"/>
        <v>0.18100000000000094</v>
      </c>
      <c r="G34" s="6">
        <f t="shared" si="24"/>
        <v>0.83757519666821356</v>
      </c>
      <c r="I34" s="3">
        <v>3</v>
      </c>
      <c r="J34" s="6">
        <v>4.4450000000000003</v>
      </c>
      <c r="K34" s="6">
        <v>3.8490000000000002</v>
      </c>
      <c r="L34" s="6">
        <f t="shared" si="25"/>
        <v>86.591676040494931</v>
      </c>
      <c r="M34" s="7">
        <f t="shared" si="26"/>
        <v>0.59600000000000009</v>
      </c>
      <c r="N34" s="6">
        <f t="shared" si="27"/>
        <v>13.408323959505063</v>
      </c>
      <c r="O34" s="1"/>
      <c r="P34" s="3">
        <v>3</v>
      </c>
      <c r="Q34" s="6">
        <v>3.3959999999999999</v>
      </c>
      <c r="R34" s="6">
        <v>2.4239999999999999</v>
      </c>
      <c r="S34" s="6">
        <f t="shared" si="28"/>
        <v>71.378091872791515</v>
      </c>
      <c r="T34" s="7">
        <f t="shared" si="29"/>
        <v>0.97199999999999998</v>
      </c>
      <c r="U34" s="6">
        <f t="shared" si="30"/>
        <v>28.621908127208481</v>
      </c>
      <c r="V34" s="1"/>
      <c r="W34" s="3">
        <v>3</v>
      </c>
      <c r="X34" s="6">
        <v>4.4459999999999997</v>
      </c>
      <c r="Y34" s="6">
        <v>3.3140000000000001</v>
      </c>
      <c r="Z34" s="6">
        <f t="shared" si="31"/>
        <v>74.538911381016646</v>
      </c>
      <c r="AA34" s="7">
        <f t="shared" si="32"/>
        <v>1.1319999999999997</v>
      </c>
      <c r="AB34" s="6">
        <f t="shared" si="33"/>
        <v>25.46108861898335</v>
      </c>
      <c r="AC34" s="1"/>
      <c r="AD34" s="3">
        <v>3</v>
      </c>
      <c r="AE34" s="11">
        <v>1.899</v>
      </c>
      <c r="AF34" s="11">
        <v>0.66200000000000003</v>
      </c>
      <c r="AG34" s="11">
        <f t="shared" si="34"/>
        <v>34.860452869931549</v>
      </c>
      <c r="AH34" s="13">
        <f t="shared" si="35"/>
        <v>1.2370000000000001</v>
      </c>
      <c r="AI34" s="11">
        <f t="shared" si="36"/>
        <v>65.139547130068465</v>
      </c>
    </row>
    <row r="35" spans="2:35" x14ac:dyDescent="0.2">
      <c r="B35" s="3">
        <v>4</v>
      </c>
      <c r="C35" s="6">
        <v>25.053999999999998</v>
      </c>
      <c r="D35" s="6">
        <v>24.321999999999999</v>
      </c>
      <c r="E35" s="6">
        <f t="shared" si="22"/>
        <v>97.078310848567099</v>
      </c>
      <c r="F35" s="7">
        <f t="shared" si="23"/>
        <v>0.73199999999999932</v>
      </c>
      <c r="G35" s="6">
        <f t="shared" si="24"/>
        <v>2.9216891514329024</v>
      </c>
      <c r="I35" s="3">
        <v>4</v>
      </c>
      <c r="J35" s="6">
        <v>4.7839999999999998</v>
      </c>
      <c r="K35" s="6">
        <v>3.6880000000000002</v>
      </c>
      <c r="L35" s="6">
        <f t="shared" si="25"/>
        <v>77.090301003344479</v>
      </c>
      <c r="M35" s="7">
        <f t="shared" si="26"/>
        <v>1.0959999999999996</v>
      </c>
      <c r="N35" s="6">
        <f t="shared" si="27"/>
        <v>22.909698996655511</v>
      </c>
      <c r="O35" s="1"/>
      <c r="P35" s="3">
        <v>4</v>
      </c>
      <c r="Q35" s="6">
        <v>4.0510000000000002</v>
      </c>
      <c r="R35" s="6">
        <v>3.274</v>
      </c>
      <c r="S35" s="6">
        <f t="shared" si="28"/>
        <v>80.819550728215248</v>
      </c>
      <c r="T35" s="7">
        <f t="shared" si="29"/>
        <v>0.77700000000000014</v>
      </c>
      <c r="U35" s="6">
        <f t="shared" si="30"/>
        <v>19.180449271784749</v>
      </c>
      <c r="V35" s="1"/>
      <c r="W35" s="3">
        <v>4</v>
      </c>
      <c r="X35" s="6">
        <v>1.87</v>
      </c>
      <c r="Y35" s="6">
        <v>0.27800000000000002</v>
      </c>
      <c r="Z35" s="6">
        <f t="shared" si="31"/>
        <v>14.866310160427808</v>
      </c>
      <c r="AA35" s="7">
        <f t="shared" si="32"/>
        <v>1.5920000000000001</v>
      </c>
      <c r="AB35" s="6">
        <f t="shared" si="33"/>
        <v>85.133689839572199</v>
      </c>
      <c r="AC35" s="1"/>
      <c r="AD35" s="3">
        <v>4</v>
      </c>
      <c r="AE35" s="11">
        <v>1.5620000000000001</v>
      </c>
      <c r="AF35" s="11">
        <v>1.0129999999999999</v>
      </c>
      <c r="AG35" s="11">
        <f t="shared" si="34"/>
        <v>64.852752880921884</v>
      </c>
      <c r="AH35" s="13">
        <f t="shared" si="35"/>
        <v>0.54900000000000015</v>
      </c>
      <c r="AI35" s="11">
        <f t="shared" si="36"/>
        <v>35.147247119078109</v>
      </c>
    </row>
    <row r="36" spans="2:35" x14ac:dyDescent="0.2">
      <c r="B36" s="3">
        <v>5</v>
      </c>
      <c r="C36" s="6">
        <v>13.1</v>
      </c>
      <c r="D36" s="6">
        <v>12.925000000000001</v>
      </c>
      <c r="E36" s="6">
        <f t="shared" si="22"/>
        <v>98.66412213740459</v>
      </c>
      <c r="F36" s="7">
        <f t="shared" si="23"/>
        <v>0.17499999999999893</v>
      </c>
      <c r="G36" s="6">
        <f t="shared" si="24"/>
        <v>1.3358778625954117</v>
      </c>
      <c r="I36" s="3">
        <v>5</v>
      </c>
      <c r="J36" s="6">
        <v>6.8369999999999997</v>
      </c>
      <c r="K36" s="6">
        <v>5.3689999999999998</v>
      </c>
      <c r="L36" s="6">
        <f t="shared" si="25"/>
        <v>78.528594412754131</v>
      </c>
      <c r="M36" s="7">
        <f t="shared" si="26"/>
        <v>1.468</v>
      </c>
      <c r="N36" s="6">
        <f t="shared" si="27"/>
        <v>21.471405587245872</v>
      </c>
      <c r="O36" s="1"/>
      <c r="P36" s="3">
        <v>5</v>
      </c>
      <c r="Q36" s="6">
        <v>2.6269999999999998</v>
      </c>
      <c r="R36" s="6">
        <v>1.5680000000000001</v>
      </c>
      <c r="S36" s="6">
        <f t="shared" si="28"/>
        <v>59.687856870955471</v>
      </c>
      <c r="T36" s="7">
        <f t="shared" si="29"/>
        <v>1.0589999999999997</v>
      </c>
      <c r="U36" s="6">
        <f t="shared" si="30"/>
        <v>40.312143129044529</v>
      </c>
      <c r="V36" s="1"/>
      <c r="W36" s="3">
        <v>5</v>
      </c>
      <c r="X36" s="6">
        <v>3.6859999999999999</v>
      </c>
      <c r="Y36" s="6">
        <v>1.8260000000000001</v>
      </c>
      <c r="Z36" s="6">
        <f t="shared" si="31"/>
        <v>49.538795442213782</v>
      </c>
      <c r="AA36" s="7">
        <f t="shared" si="32"/>
        <v>1.8599999999999999</v>
      </c>
      <c r="AB36" s="6">
        <f t="shared" si="33"/>
        <v>50.461204557786218</v>
      </c>
      <c r="AC36" s="1"/>
      <c r="AD36" s="3">
        <v>5</v>
      </c>
      <c r="AE36" s="11">
        <v>1.5429999999999999</v>
      </c>
      <c r="AF36" s="11">
        <v>0.25</v>
      </c>
      <c r="AG36" s="11">
        <f t="shared" si="34"/>
        <v>16.202203499675957</v>
      </c>
      <c r="AH36" s="13">
        <f t="shared" si="35"/>
        <v>1.2929999999999999</v>
      </c>
      <c r="AI36" s="11">
        <f t="shared" si="36"/>
        <v>83.79779650032404</v>
      </c>
    </row>
    <row r="37" spans="2:35" x14ac:dyDescent="0.2">
      <c r="B37" s="3">
        <v>6</v>
      </c>
      <c r="C37" s="6">
        <v>17.399999999999999</v>
      </c>
      <c r="D37" s="6">
        <v>17.015999999999998</v>
      </c>
      <c r="E37" s="6">
        <f t="shared" si="22"/>
        <v>97.793103448275858</v>
      </c>
      <c r="F37" s="7">
        <f t="shared" si="23"/>
        <v>0.38400000000000034</v>
      </c>
      <c r="G37" s="6">
        <f t="shared" si="24"/>
        <v>2.2068965517241401</v>
      </c>
      <c r="I37" s="3">
        <v>6</v>
      </c>
      <c r="J37" s="6">
        <v>5.6909999999999998</v>
      </c>
      <c r="K37" s="6">
        <v>5.5039999999999996</v>
      </c>
      <c r="L37" s="6">
        <f t="shared" si="25"/>
        <v>96.714109998242833</v>
      </c>
      <c r="M37" s="7">
        <f t="shared" si="26"/>
        <v>0.18700000000000028</v>
      </c>
      <c r="N37" s="6">
        <f t="shared" si="27"/>
        <v>3.2858900017571653</v>
      </c>
      <c r="O37" s="1"/>
      <c r="P37" s="3">
        <v>6</v>
      </c>
      <c r="Q37" s="6">
        <v>1.9770000000000001</v>
      </c>
      <c r="R37" s="6">
        <v>1.419</v>
      </c>
      <c r="S37" s="6">
        <f t="shared" si="28"/>
        <v>71.775417298937782</v>
      </c>
      <c r="T37" s="7">
        <f t="shared" si="29"/>
        <v>0.55800000000000005</v>
      </c>
      <c r="U37" s="6">
        <f t="shared" si="30"/>
        <v>28.224582701062218</v>
      </c>
      <c r="V37" s="1"/>
      <c r="W37" s="3">
        <v>6</v>
      </c>
      <c r="X37" s="6">
        <v>3.5939999999999999</v>
      </c>
      <c r="Y37" s="6">
        <v>2.3929999999999998</v>
      </c>
      <c r="Z37" s="6">
        <f t="shared" si="31"/>
        <v>66.583194212576515</v>
      </c>
      <c r="AA37" s="7">
        <f t="shared" si="32"/>
        <v>1.2010000000000001</v>
      </c>
      <c r="AB37" s="6">
        <f t="shared" si="33"/>
        <v>33.416805787423485</v>
      </c>
      <c r="AC37" s="1"/>
      <c r="AD37" s="3">
        <v>6</v>
      </c>
      <c r="AE37" s="11">
        <v>1.1160000000000001</v>
      </c>
      <c r="AF37" s="11">
        <v>0.08</v>
      </c>
      <c r="AG37" s="11">
        <f t="shared" si="34"/>
        <v>7.1684587813620064</v>
      </c>
      <c r="AH37" s="13">
        <f t="shared" si="35"/>
        <v>1.036</v>
      </c>
      <c r="AI37" s="11">
        <f t="shared" si="36"/>
        <v>92.831541218637994</v>
      </c>
    </row>
    <row r="38" spans="2:35" x14ac:dyDescent="0.2">
      <c r="B38" s="3">
        <v>7</v>
      </c>
      <c r="C38" s="6">
        <v>15.067</v>
      </c>
      <c r="D38" s="6">
        <v>14.792</v>
      </c>
      <c r="E38" s="6">
        <f t="shared" si="22"/>
        <v>98.174819141169451</v>
      </c>
      <c r="F38" s="7">
        <f t="shared" si="23"/>
        <v>0.27500000000000036</v>
      </c>
      <c r="G38" s="6">
        <f t="shared" si="24"/>
        <v>1.8251808588305591</v>
      </c>
      <c r="I38" s="3">
        <v>7</v>
      </c>
      <c r="J38" s="6">
        <v>5.1879999999999997</v>
      </c>
      <c r="K38" s="6">
        <v>4.931</v>
      </c>
      <c r="L38" s="6">
        <f t="shared" si="25"/>
        <v>95.046260601387829</v>
      </c>
      <c r="M38" s="7">
        <f t="shared" si="26"/>
        <v>0.25699999999999967</v>
      </c>
      <c r="N38" s="6">
        <f t="shared" si="27"/>
        <v>4.9537393986121758</v>
      </c>
      <c r="O38" s="1"/>
      <c r="P38" s="3">
        <v>7</v>
      </c>
      <c r="Q38" s="6">
        <v>2.8079999999999998</v>
      </c>
      <c r="R38" s="6">
        <v>2.653</v>
      </c>
      <c r="S38" s="6">
        <f t="shared" si="28"/>
        <v>94.480056980056986</v>
      </c>
      <c r="T38" s="7">
        <f t="shared" si="29"/>
        <v>0.1549999999999998</v>
      </c>
      <c r="U38" s="6">
        <f t="shared" si="30"/>
        <v>5.5199430199430131</v>
      </c>
      <c r="V38" s="1"/>
      <c r="W38" s="3">
        <v>7</v>
      </c>
      <c r="X38" s="6">
        <v>3.4279999999999999</v>
      </c>
      <c r="Y38" s="6">
        <v>2.3940000000000001</v>
      </c>
      <c r="Z38" s="6">
        <f t="shared" si="31"/>
        <v>69.836639439906662</v>
      </c>
      <c r="AA38" s="7">
        <f t="shared" si="32"/>
        <v>1.0339999999999998</v>
      </c>
      <c r="AB38" s="6">
        <f t="shared" si="33"/>
        <v>30.163360560093341</v>
      </c>
      <c r="AC38" s="1"/>
      <c r="AD38" s="3">
        <v>7</v>
      </c>
      <c r="AE38" s="11">
        <v>1.2490000000000001</v>
      </c>
      <c r="AF38" s="11">
        <v>0.441</v>
      </c>
      <c r="AG38" s="11">
        <f t="shared" si="34"/>
        <v>35.308246597277822</v>
      </c>
      <c r="AH38" s="13">
        <f t="shared" si="35"/>
        <v>0.80800000000000005</v>
      </c>
      <c r="AI38" s="11">
        <f t="shared" si="36"/>
        <v>64.691753402722185</v>
      </c>
    </row>
    <row r="39" spans="2:35" x14ac:dyDescent="0.2">
      <c r="B39" s="3">
        <v>8</v>
      </c>
      <c r="C39" s="6">
        <v>18.667000000000002</v>
      </c>
      <c r="D39" s="6">
        <v>18.170999999999999</v>
      </c>
      <c r="E39" s="6">
        <f t="shared" si="22"/>
        <v>97.342904590989434</v>
      </c>
      <c r="F39" s="7">
        <f t="shared" si="23"/>
        <v>0.49600000000000222</v>
      </c>
      <c r="G39" s="6">
        <f t="shared" si="24"/>
        <v>2.657095409010565</v>
      </c>
      <c r="I39" s="3">
        <v>8</v>
      </c>
      <c r="J39" s="6">
        <v>5.0880000000000001</v>
      </c>
      <c r="K39" s="6">
        <v>4.6790000000000003</v>
      </c>
      <c r="L39" s="6">
        <f t="shared" si="25"/>
        <v>91.961477987421389</v>
      </c>
      <c r="M39" s="7">
        <f t="shared" si="26"/>
        <v>0.40899999999999981</v>
      </c>
      <c r="N39" s="6">
        <f t="shared" si="27"/>
        <v>8.0385220125786123</v>
      </c>
      <c r="O39" s="1"/>
      <c r="P39" s="3">
        <v>8</v>
      </c>
      <c r="Q39" s="6">
        <v>3.4569999999999999</v>
      </c>
      <c r="R39" s="6">
        <v>2.6379999999999999</v>
      </c>
      <c r="S39" s="6">
        <f t="shared" si="28"/>
        <v>76.308938385883721</v>
      </c>
      <c r="T39" s="7">
        <f t="shared" si="29"/>
        <v>0.81899999999999995</v>
      </c>
      <c r="U39" s="6">
        <f t="shared" si="30"/>
        <v>23.691061614116283</v>
      </c>
      <c r="V39" s="1"/>
      <c r="W39" s="3">
        <v>8</v>
      </c>
      <c r="X39" s="6">
        <v>3.448</v>
      </c>
      <c r="Y39" s="6">
        <v>1.589</v>
      </c>
      <c r="Z39" s="6">
        <f t="shared" si="31"/>
        <v>46.084686774942</v>
      </c>
      <c r="AA39" s="7">
        <f t="shared" si="32"/>
        <v>1.859</v>
      </c>
      <c r="AB39" s="6">
        <f t="shared" si="33"/>
        <v>53.915313225058007</v>
      </c>
      <c r="AC39" s="1"/>
      <c r="AD39" s="3">
        <v>8</v>
      </c>
      <c r="AE39" s="11">
        <v>1.377</v>
      </c>
      <c r="AF39" s="11">
        <v>0.26900000000000002</v>
      </c>
      <c r="AG39" s="11">
        <f t="shared" si="34"/>
        <v>19.535221496005811</v>
      </c>
      <c r="AH39" s="13">
        <f t="shared" si="35"/>
        <v>1.1080000000000001</v>
      </c>
      <c r="AI39" s="11">
        <f t="shared" si="36"/>
        <v>80.464778503994197</v>
      </c>
    </row>
    <row r="40" spans="2:35" x14ac:dyDescent="0.2">
      <c r="B40" s="3">
        <v>9</v>
      </c>
      <c r="C40" s="6">
        <v>23.391999999999999</v>
      </c>
      <c r="D40" s="6">
        <v>22.945</v>
      </c>
      <c r="E40" s="6">
        <f t="shared" si="22"/>
        <v>98.089090287277699</v>
      </c>
      <c r="F40" s="7">
        <f t="shared" si="23"/>
        <v>0.44699999999999918</v>
      </c>
      <c r="G40" s="6">
        <f t="shared" si="24"/>
        <v>1.9109097127222947</v>
      </c>
      <c r="I40" s="3">
        <v>9</v>
      </c>
      <c r="J40" s="6">
        <v>5.4640000000000004</v>
      </c>
      <c r="K40" s="6">
        <v>4.7530000000000001</v>
      </c>
      <c r="L40" s="6">
        <f t="shared" si="25"/>
        <v>86.987554904831626</v>
      </c>
      <c r="M40" s="7">
        <f t="shared" si="26"/>
        <v>0.7110000000000003</v>
      </c>
      <c r="N40" s="6">
        <f t="shared" si="27"/>
        <v>13.012445095168378</v>
      </c>
      <c r="O40" s="1"/>
      <c r="P40" s="3">
        <v>9</v>
      </c>
      <c r="Q40" s="6">
        <v>4.5179999999999998</v>
      </c>
      <c r="R40" s="6">
        <v>3.819</v>
      </c>
      <c r="S40" s="6">
        <f t="shared" si="28"/>
        <v>84.528552456839307</v>
      </c>
      <c r="T40" s="7">
        <f t="shared" si="29"/>
        <v>0.69899999999999984</v>
      </c>
      <c r="U40" s="6">
        <f t="shared" si="30"/>
        <v>15.471447543160686</v>
      </c>
      <c r="V40" s="1"/>
      <c r="W40" s="3">
        <v>9</v>
      </c>
      <c r="X40" s="6">
        <v>2.4980000000000002</v>
      </c>
      <c r="Y40" s="6">
        <v>1.58</v>
      </c>
      <c r="Z40" s="6">
        <f t="shared" si="31"/>
        <v>63.2506004803843</v>
      </c>
      <c r="AA40" s="7">
        <f t="shared" si="32"/>
        <v>0.91800000000000015</v>
      </c>
      <c r="AB40" s="6">
        <f t="shared" si="33"/>
        <v>36.749399519615693</v>
      </c>
      <c r="AC40" s="1"/>
      <c r="AD40" s="3">
        <v>9</v>
      </c>
      <c r="AE40" s="11">
        <v>2.4470000000000001</v>
      </c>
      <c r="AF40" s="11">
        <v>0.70399999999999996</v>
      </c>
      <c r="AG40" s="11">
        <f t="shared" si="34"/>
        <v>28.769922353902739</v>
      </c>
      <c r="AH40" s="13">
        <f t="shared" si="35"/>
        <v>1.7430000000000001</v>
      </c>
      <c r="AI40" s="11">
        <f t="shared" si="36"/>
        <v>71.230077646097271</v>
      </c>
    </row>
    <row r="41" spans="2:35" x14ac:dyDescent="0.2">
      <c r="B41" s="3">
        <v>10</v>
      </c>
      <c r="C41" s="6">
        <v>20.402999999999999</v>
      </c>
      <c r="D41" s="6">
        <v>20.318000000000001</v>
      </c>
      <c r="E41" s="6">
        <f t="shared" si="22"/>
        <v>99.583394598833522</v>
      </c>
      <c r="F41" s="7">
        <f t="shared" si="23"/>
        <v>8.49999999999973E-2</v>
      </c>
      <c r="G41" s="6">
        <f t="shared" si="24"/>
        <v>0.41660540116648193</v>
      </c>
      <c r="I41" s="3">
        <v>10</v>
      </c>
      <c r="J41" s="6">
        <v>3.585</v>
      </c>
      <c r="K41" s="6">
        <v>2.97</v>
      </c>
      <c r="L41" s="6">
        <f t="shared" si="25"/>
        <v>82.845188284518827</v>
      </c>
      <c r="M41" s="7">
        <f t="shared" si="26"/>
        <v>0.61499999999999977</v>
      </c>
      <c r="N41" s="6">
        <f t="shared" si="27"/>
        <v>17.154811715481166</v>
      </c>
      <c r="O41" s="1"/>
      <c r="P41" s="3">
        <v>10</v>
      </c>
      <c r="Q41" s="6">
        <v>5.5039999999999996</v>
      </c>
      <c r="R41" s="6">
        <v>4.7830000000000004</v>
      </c>
      <c r="S41" s="6">
        <f t="shared" si="28"/>
        <v>86.900436046511643</v>
      </c>
      <c r="T41" s="7">
        <f t="shared" si="29"/>
        <v>0.7209999999999992</v>
      </c>
      <c r="U41" s="6">
        <f t="shared" si="30"/>
        <v>13.099563953488358</v>
      </c>
      <c r="V41" s="1"/>
      <c r="W41" s="3">
        <v>10</v>
      </c>
      <c r="X41" s="6">
        <v>4.9420000000000002</v>
      </c>
      <c r="Y41" s="6">
        <v>3.8679999999999999</v>
      </c>
      <c r="Z41" s="6">
        <f t="shared" si="31"/>
        <v>78.267907729664103</v>
      </c>
      <c r="AA41" s="7">
        <f t="shared" si="32"/>
        <v>1.0740000000000003</v>
      </c>
      <c r="AB41" s="6">
        <f t="shared" si="33"/>
        <v>21.732092270335901</v>
      </c>
      <c r="AC41" s="1"/>
      <c r="AD41" s="3">
        <v>10</v>
      </c>
      <c r="AE41" s="11">
        <v>2.331</v>
      </c>
      <c r="AF41" s="11">
        <v>1.1180000000000001</v>
      </c>
      <c r="AG41" s="11">
        <f t="shared" si="34"/>
        <v>47.962247962247964</v>
      </c>
      <c r="AH41" s="13">
        <f t="shared" si="35"/>
        <v>1.2129999999999999</v>
      </c>
      <c r="AI41" s="11">
        <f t="shared" si="36"/>
        <v>52.037752037752028</v>
      </c>
    </row>
    <row r="42" spans="2:35" x14ac:dyDescent="0.2">
      <c r="B42" s="3">
        <v>11</v>
      </c>
      <c r="C42" s="6">
        <v>14.426</v>
      </c>
      <c r="D42" s="6">
        <v>14.202999999999999</v>
      </c>
      <c r="E42" s="6">
        <f t="shared" si="22"/>
        <v>98.454179952862887</v>
      </c>
      <c r="F42" s="7">
        <f t="shared" si="23"/>
        <v>0.22300000000000075</v>
      </c>
      <c r="G42" s="6">
        <f t="shared" si="24"/>
        <v>1.5458200471371188</v>
      </c>
      <c r="I42" s="3">
        <v>11</v>
      </c>
      <c r="J42" s="6">
        <v>4.109</v>
      </c>
      <c r="K42" s="6">
        <v>4.0490000000000004</v>
      </c>
      <c r="L42" s="6">
        <f t="shared" si="25"/>
        <v>98.539790703334148</v>
      </c>
      <c r="M42" s="7">
        <f t="shared" si="26"/>
        <v>5.9999999999999609E-2</v>
      </c>
      <c r="N42" s="6">
        <f t="shared" si="27"/>
        <v>1.460209296665846</v>
      </c>
      <c r="O42" s="1"/>
      <c r="P42" s="3">
        <v>11</v>
      </c>
      <c r="Q42" s="6">
        <v>3.448</v>
      </c>
      <c r="R42" s="6">
        <v>2.5009999999999999</v>
      </c>
      <c r="S42" s="6">
        <f t="shared" si="28"/>
        <v>72.534802784222734</v>
      </c>
      <c r="T42" s="7">
        <f t="shared" si="29"/>
        <v>0.94700000000000006</v>
      </c>
      <c r="U42" s="6">
        <f t="shared" si="30"/>
        <v>27.465197215777263</v>
      </c>
      <c r="V42" s="1"/>
      <c r="W42" s="3">
        <v>11</v>
      </c>
      <c r="X42" s="6">
        <v>5.5380000000000003</v>
      </c>
      <c r="Y42" s="6">
        <v>3.56</v>
      </c>
      <c r="Z42" s="6">
        <f t="shared" si="31"/>
        <v>64.283134705669923</v>
      </c>
      <c r="AA42" s="7">
        <f t="shared" si="32"/>
        <v>1.9780000000000002</v>
      </c>
      <c r="AB42" s="6">
        <f t="shared" si="33"/>
        <v>35.716865294330084</v>
      </c>
      <c r="AC42" s="1"/>
      <c r="AD42" s="3">
        <v>11</v>
      </c>
      <c r="AE42" s="11">
        <v>1.823</v>
      </c>
      <c r="AF42" s="11">
        <v>0.89700000000000002</v>
      </c>
      <c r="AG42" s="11">
        <f t="shared" si="34"/>
        <v>49.204607789358199</v>
      </c>
      <c r="AH42" s="13">
        <f t="shared" si="35"/>
        <v>0.92599999999999993</v>
      </c>
      <c r="AI42" s="11">
        <f t="shared" si="36"/>
        <v>50.795392210641801</v>
      </c>
    </row>
    <row r="43" spans="2:35" x14ac:dyDescent="0.2">
      <c r="B43" s="3">
        <v>12</v>
      </c>
      <c r="C43" s="6">
        <v>16.064</v>
      </c>
      <c r="D43" s="6">
        <v>15.936999999999999</v>
      </c>
      <c r="E43" s="6">
        <f t="shared" si="22"/>
        <v>99.209412350597603</v>
      </c>
      <c r="F43" s="7">
        <f t="shared" si="23"/>
        <v>0.12700000000000067</v>
      </c>
      <c r="G43" s="6">
        <f t="shared" si="24"/>
        <v>0.79058764940239457</v>
      </c>
      <c r="I43" s="3">
        <v>12</v>
      </c>
      <c r="J43" s="6">
        <v>7.9560000000000004</v>
      </c>
      <c r="K43" s="6">
        <v>7.24</v>
      </c>
      <c r="L43" s="6">
        <f t="shared" si="25"/>
        <v>91.000502765208651</v>
      </c>
      <c r="M43" s="7">
        <f t="shared" si="26"/>
        <v>0.71600000000000019</v>
      </c>
      <c r="N43" s="6">
        <f t="shared" si="27"/>
        <v>8.9994972347913542</v>
      </c>
      <c r="O43" s="1"/>
      <c r="P43" s="3">
        <v>12</v>
      </c>
      <c r="Q43" s="6">
        <v>4.1020000000000003</v>
      </c>
      <c r="R43" s="6">
        <v>2.7709999999999999</v>
      </c>
      <c r="S43" s="6">
        <f t="shared" si="28"/>
        <v>67.552413456850317</v>
      </c>
      <c r="T43" s="7">
        <f t="shared" si="29"/>
        <v>1.3310000000000004</v>
      </c>
      <c r="U43" s="6">
        <f t="shared" si="30"/>
        <v>32.44758654314969</v>
      </c>
      <c r="V43" s="1"/>
      <c r="W43" s="3">
        <v>12</v>
      </c>
      <c r="X43" s="6">
        <v>3.15</v>
      </c>
      <c r="Y43" s="6">
        <v>1.893</v>
      </c>
      <c r="Z43" s="6">
        <f t="shared" si="31"/>
        <v>60.095238095238102</v>
      </c>
      <c r="AA43" s="7">
        <f t="shared" si="32"/>
        <v>1.2569999999999999</v>
      </c>
      <c r="AB43" s="6">
        <f t="shared" si="33"/>
        <v>39.904761904761905</v>
      </c>
      <c r="AC43" s="1"/>
      <c r="AD43" s="3">
        <v>12</v>
      </c>
      <c r="AE43" s="11">
        <v>1.393</v>
      </c>
      <c r="AF43" s="11">
        <v>0.217</v>
      </c>
      <c r="AG43" s="11">
        <f t="shared" si="34"/>
        <v>15.577889447236181</v>
      </c>
      <c r="AH43" s="13">
        <f t="shared" si="35"/>
        <v>1.1759999999999999</v>
      </c>
      <c r="AI43" s="11">
        <f t="shared" si="36"/>
        <v>84.422110552763812</v>
      </c>
    </row>
    <row r="44" spans="2:35" x14ac:dyDescent="0.2">
      <c r="B44" s="3">
        <v>13</v>
      </c>
      <c r="C44" s="6">
        <v>18.969000000000001</v>
      </c>
      <c r="D44" s="6">
        <v>18.763999999999999</v>
      </c>
      <c r="E44" s="6">
        <f t="shared" si="22"/>
        <v>98.919289366861705</v>
      </c>
      <c r="F44" s="7">
        <f t="shared" si="23"/>
        <v>0.20500000000000185</v>
      </c>
      <c r="G44" s="6">
        <f t="shared" si="24"/>
        <v>1.0807106331382879</v>
      </c>
      <c r="I44" s="3">
        <v>13</v>
      </c>
      <c r="J44" s="6">
        <v>4.0679999999999996</v>
      </c>
      <c r="K44" s="6">
        <v>3.7120000000000002</v>
      </c>
      <c r="L44" s="6">
        <f t="shared" si="25"/>
        <v>91.248770894788606</v>
      </c>
      <c r="M44" s="7">
        <f t="shared" si="26"/>
        <v>0.35599999999999943</v>
      </c>
      <c r="N44" s="6">
        <f t="shared" si="27"/>
        <v>8.7512291052113937</v>
      </c>
      <c r="O44" s="1"/>
      <c r="P44" s="3">
        <v>13</v>
      </c>
      <c r="Q44" s="6">
        <v>2.5390000000000001</v>
      </c>
      <c r="R44" s="6">
        <v>1.8740000000000001</v>
      </c>
      <c r="S44" s="6">
        <f t="shared" si="28"/>
        <v>73.80858605750295</v>
      </c>
      <c r="T44" s="7">
        <f t="shared" si="29"/>
        <v>0.66500000000000004</v>
      </c>
      <c r="U44" s="6">
        <f t="shared" si="30"/>
        <v>26.191413942497043</v>
      </c>
      <c r="V44" s="1"/>
      <c r="W44" s="3">
        <v>13</v>
      </c>
      <c r="X44" s="6">
        <v>1.6539999999999999</v>
      </c>
      <c r="Y44" s="6">
        <v>0.56899999999999995</v>
      </c>
      <c r="Z44" s="6">
        <f t="shared" si="31"/>
        <v>34.401451027811362</v>
      </c>
      <c r="AA44" s="7">
        <f t="shared" si="32"/>
        <v>1.085</v>
      </c>
      <c r="AB44" s="6">
        <f t="shared" si="33"/>
        <v>65.598548972188638</v>
      </c>
      <c r="AC44" s="1"/>
      <c r="AD44" s="3">
        <v>13</v>
      </c>
      <c r="AE44" s="11">
        <v>4.0110000000000001</v>
      </c>
      <c r="AF44" s="11">
        <v>3.5390000000000001</v>
      </c>
      <c r="AG44" s="11">
        <f t="shared" si="34"/>
        <v>88.232361007230125</v>
      </c>
      <c r="AH44" s="13">
        <f t="shared" si="35"/>
        <v>0.47199999999999998</v>
      </c>
      <c r="AI44" s="11">
        <f t="shared" si="36"/>
        <v>11.767638992769882</v>
      </c>
    </row>
    <row r="45" spans="2:35" x14ac:dyDescent="0.2">
      <c r="B45" s="3">
        <v>14</v>
      </c>
      <c r="C45" s="6">
        <v>17.431999999999999</v>
      </c>
      <c r="D45" s="6">
        <v>16.995999999999999</v>
      </c>
      <c r="E45" s="6">
        <f t="shared" si="22"/>
        <v>97.498852684717761</v>
      </c>
      <c r="F45" s="7">
        <f t="shared" si="23"/>
        <v>0.43599999999999994</v>
      </c>
      <c r="G45" s="6">
        <f t="shared" si="24"/>
        <v>2.5011473152822394</v>
      </c>
      <c r="I45" s="3">
        <v>14</v>
      </c>
      <c r="J45" s="6">
        <v>5.4930000000000003</v>
      </c>
      <c r="K45" s="6">
        <v>5.4180000000000001</v>
      </c>
      <c r="L45" s="6">
        <f t="shared" si="25"/>
        <v>98.634625887493172</v>
      </c>
      <c r="M45" s="7">
        <f t="shared" si="26"/>
        <v>7.5000000000000178E-2</v>
      </c>
      <c r="N45" s="6">
        <f t="shared" si="27"/>
        <v>1.3653741125068299</v>
      </c>
      <c r="O45" s="1"/>
      <c r="P45" s="3">
        <v>14</v>
      </c>
      <c r="Q45" s="6">
        <v>3.5219999999999998</v>
      </c>
      <c r="R45" s="6">
        <v>2.9239999999999999</v>
      </c>
      <c r="S45" s="6">
        <f t="shared" si="28"/>
        <v>83.021010789324251</v>
      </c>
      <c r="T45" s="7">
        <f t="shared" si="29"/>
        <v>0.59799999999999986</v>
      </c>
      <c r="U45" s="6">
        <f t="shared" si="30"/>
        <v>16.978989210675749</v>
      </c>
      <c r="V45" s="1"/>
      <c r="W45" s="3">
        <v>14</v>
      </c>
      <c r="X45" s="6">
        <v>5.7359999999999998</v>
      </c>
      <c r="Y45" s="6">
        <v>3.9830000000000001</v>
      </c>
      <c r="Z45" s="6">
        <f t="shared" si="31"/>
        <v>69.438633193863325</v>
      </c>
      <c r="AA45" s="7">
        <f t="shared" si="32"/>
        <v>1.7529999999999997</v>
      </c>
      <c r="AB45" s="6">
        <f t="shared" si="33"/>
        <v>30.561366806136675</v>
      </c>
      <c r="AC45" s="1"/>
      <c r="AD45" s="3">
        <v>14</v>
      </c>
      <c r="AE45" s="11">
        <v>1.131</v>
      </c>
      <c r="AF45" s="11">
        <v>0.10299999999999999</v>
      </c>
      <c r="AG45" s="11">
        <f t="shared" si="34"/>
        <v>9.1069849690539346</v>
      </c>
      <c r="AH45" s="13">
        <f t="shared" si="35"/>
        <v>1.028</v>
      </c>
      <c r="AI45" s="11">
        <f t="shared" si="36"/>
        <v>90.89301503094606</v>
      </c>
    </row>
    <row r="46" spans="2:35" x14ac:dyDescent="0.2">
      <c r="B46" s="3">
        <v>15</v>
      </c>
      <c r="C46" s="6">
        <v>17.603999999999999</v>
      </c>
      <c r="D46" s="6">
        <v>17.003</v>
      </c>
      <c r="E46" s="6">
        <f t="shared" si="22"/>
        <v>96.586003181095208</v>
      </c>
      <c r="F46" s="7">
        <f t="shared" si="23"/>
        <v>0.60099999999999909</v>
      </c>
      <c r="G46" s="6">
        <f t="shared" si="24"/>
        <v>3.4139968189047893</v>
      </c>
      <c r="I46" s="3">
        <v>15</v>
      </c>
      <c r="J46" s="6">
        <v>6.0640000000000001</v>
      </c>
      <c r="K46" s="6">
        <v>5.5330000000000004</v>
      </c>
      <c r="L46" s="6">
        <f t="shared" si="25"/>
        <v>91.243403693931398</v>
      </c>
      <c r="M46" s="7">
        <f t="shared" si="26"/>
        <v>0.53099999999999969</v>
      </c>
      <c r="N46" s="6">
        <f t="shared" si="27"/>
        <v>8.7565963060685963</v>
      </c>
      <c r="O46" s="1"/>
      <c r="P46" s="3">
        <v>15</v>
      </c>
      <c r="Q46" s="6">
        <v>3.9660000000000002</v>
      </c>
      <c r="R46" s="6">
        <v>3.1909999999999998</v>
      </c>
      <c r="S46" s="6">
        <f t="shared" si="28"/>
        <v>80.45890065557235</v>
      </c>
      <c r="T46" s="7">
        <f t="shared" si="29"/>
        <v>0.77500000000000036</v>
      </c>
      <c r="U46" s="6">
        <f t="shared" si="30"/>
        <v>19.541099344427643</v>
      </c>
      <c r="V46" s="1"/>
      <c r="W46" s="3">
        <v>15</v>
      </c>
      <c r="X46" s="6">
        <v>3.1139999999999999</v>
      </c>
      <c r="Y46" s="6">
        <v>2.3220000000000001</v>
      </c>
      <c r="Z46" s="6">
        <f t="shared" si="31"/>
        <v>74.566473988439313</v>
      </c>
      <c r="AA46" s="7">
        <f t="shared" si="32"/>
        <v>0.79199999999999982</v>
      </c>
      <c r="AB46" s="6">
        <f t="shared" si="33"/>
        <v>25.433526011560691</v>
      </c>
      <c r="AC46" s="1"/>
      <c r="AD46" s="3">
        <v>15</v>
      </c>
      <c r="AE46" s="11">
        <v>1.6739999999999999</v>
      </c>
      <c r="AF46" s="11">
        <v>0.28499999999999998</v>
      </c>
      <c r="AG46" s="11">
        <f t="shared" si="34"/>
        <v>17.025089605734767</v>
      </c>
      <c r="AH46" s="13">
        <f t="shared" si="35"/>
        <v>1.389</v>
      </c>
      <c r="AI46" s="11">
        <f t="shared" si="36"/>
        <v>82.974910394265237</v>
      </c>
    </row>
    <row r="47" spans="2:35" x14ac:dyDescent="0.2">
      <c r="B47" s="3">
        <v>16</v>
      </c>
      <c r="C47" s="6">
        <v>10.539</v>
      </c>
      <c r="D47" s="6">
        <v>10.539</v>
      </c>
      <c r="E47" s="6">
        <f t="shared" si="22"/>
        <v>100</v>
      </c>
      <c r="F47" s="7">
        <f t="shared" si="23"/>
        <v>0</v>
      </c>
      <c r="G47" s="6">
        <f t="shared" si="24"/>
        <v>0</v>
      </c>
      <c r="I47" s="3">
        <v>16</v>
      </c>
      <c r="J47" s="6">
        <v>8.2289999999999992</v>
      </c>
      <c r="K47" s="6">
        <v>7.7649999999999997</v>
      </c>
      <c r="L47" s="6">
        <f t="shared" si="25"/>
        <v>94.361404787945077</v>
      </c>
      <c r="M47" s="7">
        <f t="shared" si="26"/>
        <v>0.46399999999999952</v>
      </c>
      <c r="N47" s="6">
        <f t="shared" si="27"/>
        <v>5.6385952120549216</v>
      </c>
      <c r="O47" s="1"/>
      <c r="P47" s="3">
        <v>16</v>
      </c>
      <c r="Q47" s="6">
        <v>2.6960000000000002</v>
      </c>
      <c r="R47" s="6">
        <v>2.1120000000000001</v>
      </c>
      <c r="S47" s="6">
        <f t="shared" si="28"/>
        <v>78.338278931750736</v>
      </c>
      <c r="T47" s="7">
        <f t="shared" si="29"/>
        <v>0.58400000000000007</v>
      </c>
      <c r="U47" s="6">
        <f t="shared" si="30"/>
        <v>21.66172106824926</v>
      </c>
      <c r="V47" s="1"/>
      <c r="W47" s="3">
        <v>16</v>
      </c>
      <c r="X47" s="6">
        <v>4.9560000000000004</v>
      </c>
      <c r="Y47" s="6">
        <v>3.109</v>
      </c>
      <c r="Z47" s="6">
        <f t="shared" si="31"/>
        <v>62.732041969330098</v>
      </c>
      <c r="AA47" s="7">
        <f t="shared" si="32"/>
        <v>1.8470000000000004</v>
      </c>
      <c r="AB47" s="6">
        <f t="shared" si="33"/>
        <v>37.267958030669902</v>
      </c>
      <c r="AC47" s="1"/>
      <c r="AD47" s="3">
        <v>16</v>
      </c>
      <c r="AE47" s="11">
        <v>1.2789999999999999</v>
      </c>
      <c r="AF47" s="11">
        <v>0.17</v>
      </c>
      <c r="AG47" s="11">
        <f t="shared" si="34"/>
        <v>13.291634089132137</v>
      </c>
      <c r="AH47" s="13">
        <f t="shared" si="35"/>
        <v>1.109</v>
      </c>
      <c r="AI47" s="11">
        <f t="shared" si="36"/>
        <v>86.708365910867869</v>
      </c>
    </row>
    <row r="48" spans="2:35" x14ac:dyDescent="0.2">
      <c r="B48" s="3">
        <v>17</v>
      </c>
      <c r="C48" s="6">
        <v>9.8350000000000009</v>
      </c>
      <c r="D48" s="6">
        <v>9.5419999999999998</v>
      </c>
      <c r="E48" s="6">
        <f t="shared" si="22"/>
        <v>97.020843924758509</v>
      </c>
      <c r="F48" s="7">
        <f t="shared" si="23"/>
        <v>0.29300000000000104</v>
      </c>
      <c r="G48" s="6">
        <f t="shared" si="24"/>
        <v>2.9791560752414949</v>
      </c>
      <c r="I48" s="3">
        <v>17</v>
      </c>
      <c r="J48" s="6">
        <v>4.5890000000000004</v>
      </c>
      <c r="K48" s="6">
        <v>4.3689999999999998</v>
      </c>
      <c r="L48" s="6">
        <f t="shared" si="25"/>
        <v>95.205927217258647</v>
      </c>
      <c r="M48" s="7">
        <f t="shared" si="26"/>
        <v>0.22000000000000064</v>
      </c>
      <c r="N48" s="6">
        <f t="shared" si="27"/>
        <v>4.7940727827413516</v>
      </c>
      <c r="O48" s="1"/>
      <c r="P48" s="3">
        <v>17</v>
      </c>
      <c r="Q48" s="6">
        <v>1.581</v>
      </c>
      <c r="R48" s="6">
        <v>0.59199999999999997</v>
      </c>
      <c r="S48" s="6">
        <f t="shared" si="28"/>
        <v>37.444655281467426</v>
      </c>
      <c r="T48" s="7">
        <f t="shared" si="29"/>
        <v>0.98899999999999999</v>
      </c>
      <c r="U48" s="6">
        <f t="shared" si="30"/>
        <v>62.555344718532581</v>
      </c>
      <c r="V48" s="1"/>
      <c r="W48" s="3">
        <v>17</v>
      </c>
      <c r="X48" s="6">
        <v>5.2309999999999999</v>
      </c>
      <c r="Y48" s="6">
        <v>4.0129999999999999</v>
      </c>
      <c r="Z48" s="6">
        <f t="shared" si="31"/>
        <v>76.715733129420755</v>
      </c>
      <c r="AA48" s="7">
        <f t="shared" si="32"/>
        <v>1.218</v>
      </c>
      <c r="AB48" s="6">
        <f t="shared" si="33"/>
        <v>23.284266870579238</v>
      </c>
      <c r="AC48" s="1"/>
      <c r="AD48" s="3">
        <v>17</v>
      </c>
      <c r="AE48" s="11">
        <v>1.9470000000000001</v>
      </c>
      <c r="AF48" s="11">
        <v>0.996</v>
      </c>
      <c r="AG48" s="11">
        <f t="shared" si="34"/>
        <v>51.155624036979965</v>
      </c>
      <c r="AH48" s="13">
        <f t="shared" si="35"/>
        <v>0.95100000000000007</v>
      </c>
      <c r="AI48" s="11">
        <f t="shared" si="36"/>
        <v>48.844375963020035</v>
      </c>
    </row>
    <row r="49" spans="2:37" x14ac:dyDescent="0.2">
      <c r="B49" s="3">
        <v>18</v>
      </c>
      <c r="C49" s="6">
        <v>13.019</v>
      </c>
      <c r="D49" s="6">
        <v>12.948</v>
      </c>
      <c r="E49" s="6">
        <f t="shared" si="22"/>
        <v>99.454643213764498</v>
      </c>
      <c r="F49" s="7">
        <f t="shared" si="23"/>
        <v>7.099999999999973E-2</v>
      </c>
      <c r="G49" s="6">
        <f t="shared" si="24"/>
        <v>0.54535678623549988</v>
      </c>
      <c r="I49" s="3">
        <v>18</v>
      </c>
      <c r="J49" s="6">
        <v>4.524</v>
      </c>
      <c r="K49" s="6">
        <v>4.1079999999999997</v>
      </c>
      <c r="L49" s="6">
        <f t="shared" si="25"/>
        <v>90.804597701149419</v>
      </c>
      <c r="M49" s="7">
        <f t="shared" si="26"/>
        <v>0.41600000000000037</v>
      </c>
      <c r="N49" s="6">
        <f t="shared" si="27"/>
        <v>9.195402298850583</v>
      </c>
      <c r="O49" s="1"/>
      <c r="P49" s="3">
        <v>18</v>
      </c>
      <c r="Q49" s="6">
        <v>5.2670000000000003</v>
      </c>
      <c r="R49" s="6">
        <v>4.008</v>
      </c>
      <c r="S49" s="6">
        <f t="shared" si="28"/>
        <v>76.096449591797992</v>
      </c>
      <c r="T49" s="7">
        <f t="shared" si="29"/>
        <v>1.2590000000000003</v>
      </c>
      <c r="U49" s="6">
        <f t="shared" si="30"/>
        <v>23.903550408202019</v>
      </c>
      <c r="V49" s="1"/>
      <c r="W49" s="3">
        <v>18</v>
      </c>
      <c r="X49" s="6">
        <v>4.6820000000000004</v>
      </c>
      <c r="Y49" s="6">
        <v>3.9950000000000001</v>
      </c>
      <c r="Z49" s="6">
        <f t="shared" si="31"/>
        <v>85.326783425886362</v>
      </c>
      <c r="AA49" s="7">
        <f t="shared" si="32"/>
        <v>0.68700000000000028</v>
      </c>
      <c r="AB49" s="6">
        <f t="shared" si="33"/>
        <v>14.673216574113631</v>
      </c>
      <c r="AC49" s="1"/>
      <c r="AD49" s="3">
        <v>18</v>
      </c>
      <c r="AE49" s="11">
        <v>1.8480000000000001</v>
      </c>
      <c r="AF49" s="11">
        <v>0.81200000000000006</v>
      </c>
      <c r="AG49" s="11">
        <f t="shared" si="34"/>
        <v>43.939393939393938</v>
      </c>
      <c r="AH49" s="13">
        <f t="shared" si="35"/>
        <v>1.036</v>
      </c>
      <c r="AI49" s="11">
        <f t="shared" si="36"/>
        <v>56.060606060606062</v>
      </c>
    </row>
    <row r="50" spans="2:37" x14ac:dyDescent="0.2">
      <c r="B50" s="3" t="s">
        <v>0</v>
      </c>
      <c r="C50" s="8">
        <f>AVERAGE(C32:C49)</f>
        <v>17.065444444444442</v>
      </c>
      <c r="D50" s="8">
        <f t="shared" ref="D50:G50" si="37">AVERAGE(D32:D49)</f>
        <v>16.784555555555553</v>
      </c>
      <c r="E50" s="8">
        <f t="shared" si="37"/>
        <v>98.403966844171137</v>
      </c>
      <c r="F50" s="8">
        <f t="shared" si="37"/>
        <v>0.28088888888888913</v>
      </c>
      <c r="G50" s="8">
        <f t="shared" si="37"/>
        <v>1.5960331558288712</v>
      </c>
      <c r="I50" s="2" t="s">
        <v>0</v>
      </c>
      <c r="J50" s="8">
        <f>AVERAGE(J32:J49)</f>
        <v>5.6369999999999996</v>
      </c>
      <c r="K50" s="8">
        <f t="shared" ref="K50:N50" si="38">AVERAGE(K32:K49)</f>
        <v>5.0947777777777787</v>
      </c>
      <c r="L50" s="8">
        <f t="shared" si="38"/>
        <v>90.358567356038137</v>
      </c>
      <c r="M50" s="8">
        <f t="shared" si="38"/>
        <v>0.54222222222222205</v>
      </c>
      <c r="N50" s="8">
        <f t="shared" si="38"/>
        <v>9.6414326439618616</v>
      </c>
      <c r="O50" s="1"/>
      <c r="P50" s="3" t="s">
        <v>0</v>
      </c>
      <c r="Q50" s="8">
        <f>AVERAGE(Q32:Q49)</f>
        <v>3.4496666666666669</v>
      </c>
      <c r="R50" s="8">
        <f t="shared" ref="R50:U50" si="39">AVERAGE(R32:R49)</f>
        <v>2.6698333333333339</v>
      </c>
      <c r="S50" s="8">
        <f t="shared" si="39"/>
        <v>75.613076492461857</v>
      </c>
      <c r="T50" s="8">
        <f t="shared" si="39"/>
        <v>0.77983333333333338</v>
      </c>
      <c r="U50" s="8">
        <f t="shared" si="39"/>
        <v>24.386923507538143</v>
      </c>
      <c r="V50" s="1"/>
      <c r="W50" s="3" t="s">
        <v>0</v>
      </c>
      <c r="X50" s="8">
        <f>AVERAGE(X32:X49)</f>
        <v>4.1081111111111106</v>
      </c>
      <c r="Y50" s="8">
        <f t="shared" ref="Y50:AB50" si="40">AVERAGE(Y32:Y49)</f>
        <v>2.5976111111111111</v>
      </c>
      <c r="Z50" s="8">
        <f t="shared" si="40"/>
        <v>60.658828323106341</v>
      </c>
      <c r="AA50" s="8">
        <f t="shared" si="40"/>
        <v>1.5105000000000004</v>
      </c>
      <c r="AB50" s="8">
        <f t="shared" si="40"/>
        <v>39.341171676893659</v>
      </c>
      <c r="AC50" s="1"/>
      <c r="AD50" s="3" t="s">
        <v>0</v>
      </c>
      <c r="AE50" s="12">
        <f>AVERAGE(AE32:AE49)</f>
        <v>1.7769444444444444</v>
      </c>
      <c r="AF50" s="12">
        <f t="shared" ref="AF50:AI50" si="41">AVERAGE(AF32:AF49)</f>
        <v>0.73038888888888887</v>
      </c>
      <c r="AG50" s="12">
        <f t="shared" si="41"/>
        <v>35.050471181506964</v>
      </c>
      <c r="AH50" s="12">
        <f t="shared" si="41"/>
        <v>1.0465555555555557</v>
      </c>
      <c r="AI50" s="12">
        <f t="shared" si="41"/>
        <v>64.949528818493022</v>
      </c>
    </row>
    <row r="51" spans="2:37" x14ac:dyDescent="0.2">
      <c r="B51" s="3" t="s">
        <v>2</v>
      </c>
      <c r="C51" s="8">
        <f>STDEV(C32:C49)/SQRT(COUNT(C32:C49))</f>
        <v>0.96360192070333528</v>
      </c>
      <c r="D51" s="8">
        <f t="shared" ref="D51:G51" si="42">STDEV(D32:D49)/SQRT(COUNT(D32:D49))</f>
        <v>0.93847271357891604</v>
      </c>
      <c r="E51" s="8">
        <f t="shared" si="42"/>
        <v>0.24668744249353647</v>
      </c>
      <c r="F51" s="8">
        <f t="shared" si="42"/>
        <v>4.819831641412526E-2</v>
      </c>
      <c r="G51" s="8">
        <f t="shared" si="42"/>
        <v>0.24668744249353647</v>
      </c>
      <c r="I51" s="3" t="s">
        <v>2</v>
      </c>
      <c r="J51" s="8">
        <f>STDEV(J32:J49)/SQRT(COUNT(J32:J49))</f>
        <v>0.3477393941941439</v>
      </c>
      <c r="K51" s="8">
        <f t="shared" ref="K51:N51" si="43">STDEV(K32:K49)/SQRT(COUNT(K32:K49))</f>
        <v>0.32351728702440358</v>
      </c>
      <c r="L51" s="8">
        <f t="shared" si="43"/>
        <v>1.4522963954310959</v>
      </c>
      <c r="M51" s="8">
        <f t="shared" si="43"/>
        <v>8.5977636382256126E-2</v>
      </c>
      <c r="N51" s="8">
        <f t="shared" si="43"/>
        <v>1.4522963954310961</v>
      </c>
      <c r="O51" s="1"/>
      <c r="P51" s="3" t="s">
        <v>2</v>
      </c>
      <c r="Q51" s="8">
        <f>STDEV(Q32:Q49)/SQRT(COUNT(Q32:Q49))</f>
        <v>0.24233805319458954</v>
      </c>
      <c r="R51" s="8">
        <f t="shared" ref="R51:U51" si="44">STDEV(R32:R49)/SQRT(COUNT(R32:R49))</f>
        <v>0.23213468383227079</v>
      </c>
      <c r="S51" s="8">
        <f t="shared" si="44"/>
        <v>2.9181307750301428</v>
      </c>
      <c r="T51" s="8">
        <f t="shared" si="44"/>
        <v>6.6387860631411305E-2</v>
      </c>
      <c r="U51" s="8">
        <f t="shared" si="44"/>
        <v>2.9181307750301548</v>
      </c>
      <c r="V51" s="1"/>
      <c r="W51" s="3" t="s">
        <v>2</v>
      </c>
      <c r="X51" s="8">
        <f>STDEV(X32:X49)/SQRT(COUNT(X32:X49))</f>
        <v>0.32208287498522947</v>
      </c>
      <c r="Y51" s="8">
        <f t="shared" ref="Y51:AB51" si="45">STDEV(Y32:Y49)/SQRT(COUNT(Y32:Y49))</f>
        <v>0.27260955270869003</v>
      </c>
      <c r="Z51" s="8">
        <f t="shared" si="45"/>
        <v>4.1222432928452788</v>
      </c>
      <c r="AA51" s="8">
        <f t="shared" si="45"/>
        <v>0.15795205382390393</v>
      </c>
      <c r="AB51" s="8">
        <f t="shared" si="45"/>
        <v>4.122243292845269</v>
      </c>
      <c r="AC51" s="1"/>
      <c r="AD51" s="3" t="s">
        <v>2</v>
      </c>
      <c r="AE51" s="8">
        <f>STDEV(AE32:AE49)/SQRT(COUNT(AE32:AE49))</f>
        <v>0.15886366235592939</v>
      </c>
      <c r="AF51" s="8">
        <f t="shared" ref="AF51:AI51" si="46">STDEV(AF32:AF49)/SQRT(COUNT(AF32:AF49))</f>
        <v>0.18798239277320056</v>
      </c>
      <c r="AG51" s="8">
        <f t="shared" si="46"/>
        <v>5.3814973794669649</v>
      </c>
      <c r="AH51" s="8">
        <f t="shared" si="46"/>
        <v>7.2025377799800963E-2</v>
      </c>
      <c r="AI51" s="8">
        <f t="shared" si="46"/>
        <v>5.381497379466972</v>
      </c>
    </row>
    <row r="52" spans="2:37" x14ac:dyDescent="0.2">
      <c r="O52" s="1"/>
      <c r="V52" s="1"/>
      <c r="AC52" s="1"/>
    </row>
    <row r="53" spans="2:37" x14ac:dyDescent="0.2">
      <c r="O53" s="1"/>
      <c r="V53" s="1"/>
      <c r="AC53" s="1"/>
    </row>
    <row r="54" spans="2:37" x14ac:dyDescent="0.2">
      <c r="O54" s="1"/>
      <c r="V54" s="1"/>
      <c r="X54" t="s">
        <v>1</v>
      </c>
      <c r="AC54" s="1"/>
      <c r="AE54" s="10" t="s">
        <v>1</v>
      </c>
      <c r="AJ54" t="s">
        <v>1</v>
      </c>
      <c r="AK54" t="s">
        <v>1</v>
      </c>
    </row>
    <row r="55" spans="2:37" x14ac:dyDescent="0.2">
      <c r="C55" s="15" t="s">
        <v>11</v>
      </c>
      <c r="D55" s="15"/>
      <c r="J55" s="15" t="s">
        <v>14</v>
      </c>
      <c r="K55" s="15"/>
      <c r="O55" s="1"/>
      <c r="Q55" s="15" t="s">
        <v>17</v>
      </c>
      <c r="R55" s="15"/>
      <c r="V55" s="1"/>
      <c r="X55" s="15" t="s">
        <v>20</v>
      </c>
      <c r="Y55" s="15"/>
      <c r="AC55" s="1"/>
      <c r="AE55" s="15" t="s">
        <v>23</v>
      </c>
      <c r="AF55" s="15"/>
    </row>
    <row r="56" spans="2:37" ht="19" x14ac:dyDescent="0.2">
      <c r="B56" s="3" t="s">
        <v>3</v>
      </c>
      <c r="C56" s="3" t="s">
        <v>7</v>
      </c>
      <c r="D56" s="3" t="s">
        <v>8</v>
      </c>
      <c r="E56" s="3" t="s">
        <v>5</v>
      </c>
      <c r="F56" s="3" t="s">
        <v>9</v>
      </c>
      <c r="G56" s="3" t="s">
        <v>6</v>
      </c>
      <c r="I56" s="3" t="s">
        <v>3</v>
      </c>
      <c r="J56" s="3" t="s">
        <v>7</v>
      </c>
      <c r="K56" s="3" t="s">
        <v>8</v>
      </c>
      <c r="L56" s="3" t="s">
        <v>5</v>
      </c>
      <c r="M56" s="3" t="s">
        <v>9</v>
      </c>
      <c r="N56" s="3" t="s">
        <v>6</v>
      </c>
      <c r="O56" s="1"/>
      <c r="P56" s="3" t="s">
        <v>3</v>
      </c>
      <c r="Q56" s="3" t="s">
        <v>7</v>
      </c>
      <c r="R56" s="3" t="s">
        <v>8</v>
      </c>
      <c r="S56" s="3" t="s">
        <v>5</v>
      </c>
      <c r="T56" s="3" t="s">
        <v>9</v>
      </c>
      <c r="U56" s="3" t="s">
        <v>6</v>
      </c>
      <c r="V56" s="1"/>
      <c r="W56" s="3" t="s">
        <v>3</v>
      </c>
      <c r="X56" s="3" t="s">
        <v>7</v>
      </c>
      <c r="Y56" s="3" t="s">
        <v>8</v>
      </c>
      <c r="Z56" s="3" t="s">
        <v>5</v>
      </c>
      <c r="AA56" s="3" t="s">
        <v>9</v>
      </c>
      <c r="AB56" s="3" t="s">
        <v>6</v>
      </c>
      <c r="AC56" s="1"/>
      <c r="AD56" s="3" t="s">
        <v>3</v>
      </c>
      <c r="AE56" s="3" t="s">
        <v>7</v>
      </c>
      <c r="AF56" s="3" t="s">
        <v>8</v>
      </c>
      <c r="AG56" s="3" t="s">
        <v>5</v>
      </c>
      <c r="AH56" s="3" t="s">
        <v>9</v>
      </c>
      <c r="AI56" s="3" t="s">
        <v>6</v>
      </c>
    </row>
    <row r="57" spans="2:37" x14ac:dyDescent="0.2">
      <c r="B57" s="3">
        <v>1</v>
      </c>
      <c r="C57" s="6">
        <v>27.189</v>
      </c>
      <c r="D57" s="6">
        <v>27.189</v>
      </c>
      <c r="E57" s="6">
        <f>(D57/C57)*100</f>
        <v>100</v>
      </c>
      <c r="F57" s="7">
        <f>C57-D57</f>
        <v>0</v>
      </c>
      <c r="G57" s="6">
        <f>(F6/C57)*100</f>
        <v>0.13240648791791298</v>
      </c>
      <c r="I57" s="3">
        <v>1</v>
      </c>
      <c r="J57" s="6">
        <v>10.579000000000001</v>
      </c>
      <c r="K57" s="6">
        <v>8.9640000000000004</v>
      </c>
      <c r="L57" s="6">
        <f>(K57/J57)*100</f>
        <v>84.733906796483595</v>
      </c>
      <c r="M57" s="6">
        <f>J57-K57</f>
        <v>1.6150000000000002</v>
      </c>
      <c r="N57" s="6">
        <f>(M57*100)/J57</f>
        <v>15.266093203516402</v>
      </c>
      <c r="O57" s="1"/>
      <c r="P57" s="3">
        <v>1</v>
      </c>
      <c r="Q57" s="6">
        <v>4.3929999999999998</v>
      </c>
      <c r="R57" s="6">
        <v>3.0419999999999998</v>
      </c>
      <c r="S57" s="6">
        <f>(R57/Q57)*100</f>
        <v>69.246528568176643</v>
      </c>
      <c r="T57" s="6">
        <f>Q57-R57</f>
        <v>1.351</v>
      </c>
      <c r="U57" s="6">
        <f>T57*100/Q57</f>
        <v>30.753471431823357</v>
      </c>
      <c r="V57" s="1"/>
      <c r="W57" s="3">
        <v>1</v>
      </c>
      <c r="X57" s="6">
        <v>12.013999999999999</v>
      </c>
      <c r="Y57" s="6">
        <v>7.9219999999999997</v>
      </c>
      <c r="Z57" s="6">
        <f>(Y57/X57)*100</f>
        <v>65.939736973530884</v>
      </c>
      <c r="AA57" s="6">
        <f>X57-Y57</f>
        <v>4.0919999999999996</v>
      </c>
      <c r="AB57" s="6">
        <f>AA57*100/X57</f>
        <v>34.060263026469123</v>
      </c>
      <c r="AC57" s="1"/>
      <c r="AD57" s="3">
        <v>1</v>
      </c>
      <c r="AE57" s="11">
        <v>7.1319999999999997</v>
      </c>
      <c r="AF57" s="11">
        <v>5.4509999999999996</v>
      </c>
      <c r="AG57" s="11">
        <f>(AF57/AE57)*100</f>
        <v>76.430173864273698</v>
      </c>
      <c r="AH57" s="11">
        <f>AE57-AF57</f>
        <v>1.681</v>
      </c>
      <c r="AI57" s="11">
        <f>AH57*100/AE57</f>
        <v>23.569826135726306</v>
      </c>
    </row>
    <row r="58" spans="2:37" x14ac:dyDescent="0.2">
      <c r="B58" s="3">
        <v>2</v>
      </c>
      <c r="C58" s="6">
        <v>23.087</v>
      </c>
      <c r="D58" s="6">
        <v>23.016999999999999</v>
      </c>
      <c r="E58" s="6">
        <f t="shared" ref="E58:E74" si="47">(D58/C58)*100</f>
        <v>99.696799064408538</v>
      </c>
      <c r="F58" s="7">
        <f t="shared" ref="F58:F74" si="48">C58-D58</f>
        <v>7.0000000000000284E-2</v>
      </c>
      <c r="G58" s="6">
        <f>(F7/C58)*100</f>
        <v>0</v>
      </c>
      <c r="I58" s="3">
        <v>2</v>
      </c>
      <c r="J58" s="6">
        <v>8.2579999999999991</v>
      </c>
      <c r="K58" s="6">
        <v>7.407</v>
      </c>
      <c r="L58" s="6">
        <f t="shared" ref="L58:L74" si="49">(K58/J58)*100</f>
        <v>89.694841365948179</v>
      </c>
      <c r="M58" s="6">
        <f t="shared" ref="M58:M74" si="50">J58-K58</f>
        <v>0.85099999999999909</v>
      </c>
      <c r="N58" s="6">
        <f t="shared" ref="N58:N74" si="51">(M58*100)/J58</f>
        <v>10.305158634051818</v>
      </c>
      <c r="O58" s="1"/>
      <c r="P58" s="3">
        <v>2</v>
      </c>
      <c r="Q58" s="6">
        <v>6.8680000000000003</v>
      </c>
      <c r="R58" s="6">
        <v>5.4050000000000002</v>
      </c>
      <c r="S58" s="6">
        <f t="shared" ref="S58:S74" si="52">(R58/Q58)*100</f>
        <v>78.698311007571348</v>
      </c>
      <c r="T58" s="6">
        <f t="shared" ref="T58:T74" si="53">Q58-R58</f>
        <v>1.4630000000000001</v>
      </c>
      <c r="U58" s="6">
        <f t="shared" ref="U58:U74" si="54">T58*100/Q58</f>
        <v>21.301688992428655</v>
      </c>
      <c r="V58" s="1"/>
      <c r="W58" s="3">
        <v>2</v>
      </c>
      <c r="X58" s="6">
        <v>14.554</v>
      </c>
      <c r="Y58" s="6">
        <v>12.531000000000001</v>
      </c>
      <c r="Z58" s="6">
        <f t="shared" ref="Z58:Z74" si="55">(Y58/X58)*100</f>
        <v>86.100041225779862</v>
      </c>
      <c r="AA58" s="6">
        <f t="shared" ref="AA58:AA74" si="56">X58-Y58</f>
        <v>2.0229999999999997</v>
      </c>
      <c r="AB58" s="6">
        <f t="shared" ref="AB58:AB74" si="57">AA58*100/X58</f>
        <v>13.899958774220142</v>
      </c>
      <c r="AC58" s="1"/>
      <c r="AD58" s="3">
        <v>2</v>
      </c>
      <c r="AE58" s="11">
        <v>3.0190000000000001</v>
      </c>
      <c r="AF58" s="11">
        <v>1.556</v>
      </c>
      <c r="AG58" s="11">
        <f t="shared" ref="AG58:AG74" si="58">(AF58/AE58)*100</f>
        <v>51.540245114276253</v>
      </c>
      <c r="AH58" s="11">
        <f t="shared" ref="AH58:AH74" si="59">AE58-AF58</f>
        <v>1.4630000000000001</v>
      </c>
      <c r="AI58" s="11">
        <f t="shared" ref="AI58:AI74" si="60">AH58*100/AE58</f>
        <v>48.459754885723754</v>
      </c>
    </row>
    <row r="59" spans="2:37" x14ac:dyDescent="0.2">
      <c r="B59" s="3">
        <v>3</v>
      </c>
      <c r="C59" s="6">
        <v>22.047999999999998</v>
      </c>
      <c r="D59" s="6">
        <v>22.01</v>
      </c>
      <c r="E59" s="6">
        <f t="shared" si="47"/>
        <v>99.827648766328025</v>
      </c>
      <c r="F59" s="7">
        <f t="shared" si="48"/>
        <v>3.7999999999996703E-2</v>
      </c>
      <c r="G59" s="6">
        <f>(F8/C59)*100</f>
        <v>0.53973149492017314</v>
      </c>
      <c r="I59" s="3">
        <v>3</v>
      </c>
      <c r="J59" s="6">
        <v>8.6140000000000008</v>
      </c>
      <c r="K59" s="6">
        <v>7.4089999999999998</v>
      </c>
      <c r="L59" s="6">
        <f t="shared" si="49"/>
        <v>86.011144648247026</v>
      </c>
      <c r="M59" s="6">
        <f t="shared" si="50"/>
        <v>1.205000000000001</v>
      </c>
      <c r="N59" s="6">
        <f t="shared" si="51"/>
        <v>13.988855351752971</v>
      </c>
      <c r="O59" s="1"/>
      <c r="P59" s="3">
        <v>3</v>
      </c>
      <c r="Q59" s="6">
        <v>5.859</v>
      </c>
      <c r="R59" s="6">
        <v>4.7670000000000003</v>
      </c>
      <c r="S59" s="6">
        <f t="shared" si="52"/>
        <v>81.362007168458788</v>
      </c>
      <c r="T59" s="6">
        <f t="shared" si="53"/>
        <v>1.0919999999999996</v>
      </c>
      <c r="U59" s="6">
        <f t="shared" si="54"/>
        <v>18.637992831541212</v>
      </c>
      <c r="V59" s="1"/>
      <c r="W59" s="3">
        <v>3</v>
      </c>
      <c r="X59" s="6">
        <v>11.798999999999999</v>
      </c>
      <c r="Y59" s="6">
        <v>8.7710000000000008</v>
      </c>
      <c r="Z59" s="6">
        <f t="shared" si="55"/>
        <v>74.336808204085102</v>
      </c>
      <c r="AA59" s="6">
        <f t="shared" si="56"/>
        <v>3.0279999999999987</v>
      </c>
      <c r="AB59" s="6">
        <f t="shared" si="57"/>
        <v>25.663191795914894</v>
      </c>
      <c r="AC59" s="1"/>
      <c r="AD59" s="3">
        <v>3</v>
      </c>
      <c r="AE59" s="11">
        <v>2.194</v>
      </c>
      <c r="AF59" s="11">
        <v>0.54</v>
      </c>
      <c r="AG59" s="11">
        <f t="shared" si="58"/>
        <v>24.612579762989974</v>
      </c>
      <c r="AH59" s="11">
        <f t="shared" si="59"/>
        <v>1.6539999999999999</v>
      </c>
      <c r="AI59" s="11">
        <f t="shared" si="60"/>
        <v>75.387420237010019</v>
      </c>
    </row>
    <row r="60" spans="2:37" x14ac:dyDescent="0.2">
      <c r="B60" s="3">
        <v>4</v>
      </c>
      <c r="C60" s="6">
        <v>26.696000000000002</v>
      </c>
      <c r="D60" s="6">
        <v>26.5</v>
      </c>
      <c r="E60" s="6">
        <f t="shared" si="47"/>
        <v>99.265807611627196</v>
      </c>
      <c r="F60" s="7">
        <f t="shared" si="48"/>
        <v>0.19600000000000151</v>
      </c>
      <c r="G60" s="6">
        <f>(F9/C60)*100</f>
        <v>0.22475277195084928</v>
      </c>
      <c r="I60" s="3">
        <v>4</v>
      </c>
      <c r="J60" s="6">
        <v>7.633</v>
      </c>
      <c r="K60" s="6">
        <v>6.0750000000000002</v>
      </c>
      <c r="L60" s="6">
        <f t="shared" si="49"/>
        <v>79.588628324380977</v>
      </c>
      <c r="M60" s="6">
        <f t="shared" si="50"/>
        <v>1.5579999999999998</v>
      </c>
      <c r="N60" s="6">
        <f t="shared" si="51"/>
        <v>20.411371675619019</v>
      </c>
      <c r="O60" s="1"/>
      <c r="P60" s="3">
        <v>4</v>
      </c>
      <c r="Q60" s="6">
        <v>8.4039999999999999</v>
      </c>
      <c r="R60" s="6">
        <v>6.7560000000000002</v>
      </c>
      <c r="S60" s="6">
        <f t="shared" si="52"/>
        <v>80.390290337934317</v>
      </c>
      <c r="T60" s="6">
        <f t="shared" si="53"/>
        <v>1.6479999999999997</v>
      </c>
      <c r="U60" s="6">
        <f t="shared" si="54"/>
        <v>19.609709662065679</v>
      </c>
      <c r="V60" s="1"/>
      <c r="W60" s="3">
        <v>4</v>
      </c>
      <c r="X60" s="6">
        <v>15.625999999999999</v>
      </c>
      <c r="Y60" s="6">
        <v>11.867000000000001</v>
      </c>
      <c r="Z60" s="6">
        <f t="shared" si="55"/>
        <v>75.943939587866382</v>
      </c>
      <c r="AA60" s="6">
        <f t="shared" si="56"/>
        <v>3.7589999999999986</v>
      </c>
      <c r="AB60" s="6">
        <f t="shared" si="57"/>
        <v>24.056060412133615</v>
      </c>
      <c r="AC60" s="1"/>
      <c r="AD60" s="3">
        <v>4</v>
      </c>
      <c r="AE60" s="11">
        <v>4.5090000000000003</v>
      </c>
      <c r="AF60" s="11">
        <v>2.0470000000000002</v>
      </c>
      <c r="AG60" s="11">
        <f t="shared" si="58"/>
        <v>45.398092703481922</v>
      </c>
      <c r="AH60" s="11">
        <f t="shared" si="59"/>
        <v>2.4620000000000002</v>
      </c>
      <c r="AI60" s="11">
        <f t="shared" si="60"/>
        <v>54.601907296518071</v>
      </c>
    </row>
    <row r="61" spans="2:37" x14ac:dyDescent="0.2">
      <c r="B61" s="3">
        <v>5</v>
      </c>
      <c r="C61" s="6">
        <v>28.096</v>
      </c>
      <c r="D61" s="6">
        <v>28.096</v>
      </c>
      <c r="E61" s="6">
        <f t="shared" si="47"/>
        <v>100</v>
      </c>
      <c r="F61" s="7">
        <f t="shared" si="48"/>
        <v>0</v>
      </c>
      <c r="G61" s="6">
        <f>(F10/C61)*100</f>
        <v>0.1067767653758456</v>
      </c>
      <c r="I61" s="3">
        <v>5</v>
      </c>
      <c r="J61" s="6">
        <v>10.813000000000001</v>
      </c>
      <c r="K61" s="6">
        <v>9.7230000000000008</v>
      </c>
      <c r="L61" s="6">
        <f t="shared" si="49"/>
        <v>89.919541292888198</v>
      </c>
      <c r="M61" s="6">
        <f t="shared" si="50"/>
        <v>1.0899999999999999</v>
      </c>
      <c r="N61" s="6">
        <f t="shared" si="51"/>
        <v>10.080458707111807</v>
      </c>
      <c r="O61" s="1"/>
      <c r="P61" s="3">
        <v>5</v>
      </c>
      <c r="Q61" s="6">
        <v>7.1379999999999999</v>
      </c>
      <c r="R61" s="6">
        <v>5.7910000000000004</v>
      </c>
      <c r="S61" s="6">
        <f t="shared" si="52"/>
        <v>81.129167834127216</v>
      </c>
      <c r="T61" s="6">
        <f t="shared" si="53"/>
        <v>1.3469999999999995</v>
      </c>
      <c r="U61" s="6">
        <f t="shared" si="54"/>
        <v>18.870832165872788</v>
      </c>
      <c r="V61" s="1"/>
      <c r="W61" s="3">
        <v>5</v>
      </c>
      <c r="X61" s="6">
        <v>13.888999999999999</v>
      </c>
      <c r="Y61" s="6">
        <v>10.647</v>
      </c>
      <c r="Z61" s="6">
        <f t="shared" si="55"/>
        <v>76.657786737706104</v>
      </c>
      <c r="AA61" s="6">
        <f t="shared" si="56"/>
        <v>3.2419999999999991</v>
      </c>
      <c r="AB61" s="6">
        <f t="shared" si="57"/>
        <v>23.3422132622939</v>
      </c>
      <c r="AC61" s="1"/>
      <c r="AD61" s="3">
        <v>5</v>
      </c>
      <c r="AE61" s="11">
        <v>2.8610000000000002</v>
      </c>
      <c r="AF61" s="11">
        <v>1.5269999999999999</v>
      </c>
      <c r="AG61" s="11">
        <f t="shared" si="58"/>
        <v>53.372946522195029</v>
      </c>
      <c r="AH61" s="11">
        <f t="shared" si="59"/>
        <v>1.3340000000000003</v>
      </c>
      <c r="AI61" s="11">
        <f t="shared" si="60"/>
        <v>46.627053477804971</v>
      </c>
    </row>
    <row r="62" spans="2:37" x14ac:dyDescent="0.2">
      <c r="B62" s="3">
        <v>6</v>
      </c>
      <c r="C62" s="6">
        <v>25.04</v>
      </c>
      <c r="D62" s="6">
        <v>24.994</v>
      </c>
      <c r="E62" s="6">
        <f t="shared" si="47"/>
        <v>99.816293929712458</v>
      </c>
      <c r="F62" s="7">
        <f t="shared" si="48"/>
        <v>4.5999999999999375E-2</v>
      </c>
      <c r="G62" s="6">
        <f>(F11/C62)*100</f>
        <v>2.7835463258785911</v>
      </c>
      <c r="I62" s="3">
        <v>6</v>
      </c>
      <c r="J62" s="6">
        <v>3.2839999999999998</v>
      </c>
      <c r="K62" s="6">
        <v>2.48</v>
      </c>
      <c r="L62" s="6">
        <f t="shared" si="49"/>
        <v>75.51766138855055</v>
      </c>
      <c r="M62" s="6">
        <f t="shared" si="50"/>
        <v>0.80399999999999983</v>
      </c>
      <c r="N62" s="6">
        <f t="shared" si="51"/>
        <v>24.482338611449446</v>
      </c>
      <c r="O62" s="1"/>
      <c r="P62" s="3">
        <v>6</v>
      </c>
      <c r="Q62" s="6">
        <v>9.2379999999999995</v>
      </c>
      <c r="R62" s="6">
        <v>7.4009999999999998</v>
      </c>
      <c r="S62" s="6">
        <f t="shared" si="52"/>
        <v>80.114743450963417</v>
      </c>
      <c r="T62" s="6">
        <f t="shared" si="53"/>
        <v>1.8369999999999997</v>
      </c>
      <c r="U62" s="6">
        <f t="shared" si="54"/>
        <v>19.885256549036587</v>
      </c>
      <c r="V62" s="1"/>
      <c r="W62" s="3">
        <v>6</v>
      </c>
      <c r="X62" s="6">
        <v>4.0350000000000001</v>
      </c>
      <c r="Y62" s="6">
        <v>1.663</v>
      </c>
      <c r="Z62" s="6">
        <f t="shared" si="55"/>
        <v>41.21437422552664</v>
      </c>
      <c r="AA62" s="6">
        <f t="shared" si="56"/>
        <v>2.3719999999999999</v>
      </c>
      <c r="AB62" s="6">
        <f t="shared" si="57"/>
        <v>58.785625774473353</v>
      </c>
      <c r="AC62" s="1"/>
      <c r="AD62" s="3">
        <v>6</v>
      </c>
      <c r="AE62" s="11">
        <v>1.9079999999999999</v>
      </c>
      <c r="AF62" s="11">
        <v>0.36099999999999999</v>
      </c>
      <c r="AG62" s="11">
        <f t="shared" si="58"/>
        <v>18.920335429769391</v>
      </c>
      <c r="AH62" s="11">
        <f t="shared" si="59"/>
        <v>1.5469999999999999</v>
      </c>
      <c r="AI62" s="11">
        <f t="shared" si="60"/>
        <v>81.079664570230605</v>
      </c>
    </row>
    <row r="63" spans="2:37" x14ac:dyDescent="0.2">
      <c r="B63" s="3">
        <v>7</v>
      </c>
      <c r="C63" s="6">
        <v>22.35</v>
      </c>
      <c r="D63" s="6">
        <v>22.283000000000001</v>
      </c>
      <c r="E63" s="6">
        <f t="shared" si="47"/>
        <v>99.700223713646523</v>
      </c>
      <c r="F63" s="7">
        <f t="shared" si="48"/>
        <v>6.7000000000000171E-2</v>
      </c>
      <c r="G63" s="6">
        <f>(F12/C63)*100</f>
        <v>0.29082774049217569</v>
      </c>
      <c r="I63" s="3">
        <v>7</v>
      </c>
      <c r="J63" s="6">
        <v>8.5809999999999995</v>
      </c>
      <c r="K63" s="6">
        <v>7.923</v>
      </c>
      <c r="L63" s="6">
        <f t="shared" si="49"/>
        <v>92.331896049411498</v>
      </c>
      <c r="M63" s="6">
        <f t="shared" si="50"/>
        <v>0.65799999999999947</v>
      </c>
      <c r="N63" s="6">
        <f t="shared" si="51"/>
        <v>7.6681039505885042</v>
      </c>
      <c r="O63" s="1"/>
      <c r="P63" s="3">
        <v>7</v>
      </c>
      <c r="Q63" s="6">
        <v>7.6950000000000003</v>
      </c>
      <c r="R63" s="6">
        <v>6.681</v>
      </c>
      <c r="S63" s="6">
        <f t="shared" si="52"/>
        <v>86.822612085769975</v>
      </c>
      <c r="T63" s="6">
        <f t="shared" si="53"/>
        <v>1.0140000000000002</v>
      </c>
      <c r="U63" s="6">
        <f t="shared" si="54"/>
        <v>13.177387914230021</v>
      </c>
      <c r="V63" s="1"/>
      <c r="W63" s="3">
        <v>7</v>
      </c>
      <c r="X63" s="6">
        <v>14.568</v>
      </c>
      <c r="Y63" s="6">
        <v>11.115</v>
      </c>
      <c r="Z63" s="6">
        <f t="shared" si="55"/>
        <v>76.297364085667212</v>
      </c>
      <c r="AA63" s="6">
        <f t="shared" si="56"/>
        <v>3.4529999999999994</v>
      </c>
      <c r="AB63" s="6">
        <f t="shared" si="57"/>
        <v>23.702635914332781</v>
      </c>
      <c r="AC63" s="1"/>
      <c r="AD63" s="3">
        <v>7</v>
      </c>
      <c r="AE63" s="11">
        <v>4.7359999999999998</v>
      </c>
      <c r="AF63" s="11">
        <v>2.27</v>
      </c>
      <c r="AG63" s="11">
        <f t="shared" si="58"/>
        <v>47.930743243243242</v>
      </c>
      <c r="AH63" s="11">
        <f t="shared" si="59"/>
        <v>2.4659999999999997</v>
      </c>
      <c r="AI63" s="11">
        <f t="shared" si="60"/>
        <v>52.069256756756751</v>
      </c>
      <c r="AK63" t="s">
        <v>1</v>
      </c>
    </row>
    <row r="64" spans="2:37" x14ac:dyDescent="0.2">
      <c r="B64" s="3">
        <v>8</v>
      </c>
      <c r="C64" s="6">
        <v>24.907</v>
      </c>
      <c r="D64" s="6">
        <v>24.907</v>
      </c>
      <c r="E64" s="6">
        <f t="shared" si="47"/>
        <v>100</v>
      </c>
      <c r="F64" s="7">
        <f t="shared" si="48"/>
        <v>0</v>
      </c>
      <c r="G64" s="6">
        <f>(F13/C64)*100</f>
        <v>2.61773798530534</v>
      </c>
      <c r="I64" s="3">
        <v>8</v>
      </c>
      <c r="J64" s="6">
        <v>9.9730000000000008</v>
      </c>
      <c r="K64" s="6">
        <v>8.8309999999999995</v>
      </c>
      <c r="L64" s="6">
        <f t="shared" si="49"/>
        <v>88.549082522811588</v>
      </c>
      <c r="M64" s="6">
        <f t="shared" si="50"/>
        <v>1.1420000000000012</v>
      </c>
      <c r="N64" s="6">
        <f t="shared" si="51"/>
        <v>11.450917477188421</v>
      </c>
      <c r="O64" s="1"/>
      <c r="P64" s="3">
        <v>8</v>
      </c>
      <c r="Q64" s="6">
        <v>7.7859999999999996</v>
      </c>
      <c r="R64" s="6">
        <v>5.7750000000000004</v>
      </c>
      <c r="S64" s="6">
        <f t="shared" si="52"/>
        <v>74.171590033393272</v>
      </c>
      <c r="T64" s="6">
        <f t="shared" si="53"/>
        <v>2.0109999999999992</v>
      </c>
      <c r="U64" s="6">
        <f t="shared" si="54"/>
        <v>25.828409966606721</v>
      </c>
      <c r="V64" s="1"/>
      <c r="W64" s="3">
        <v>8</v>
      </c>
      <c r="X64" s="6">
        <v>10.284000000000001</v>
      </c>
      <c r="Y64" s="6">
        <v>7.1950000000000003</v>
      </c>
      <c r="Z64" s="6">
        <f t="shared" si="55"/>
        <v>69.96304939712175</v>
      </c>
      <c r="AA64" s="6">
        <f t="shared" si="56"/>
        <v>3.0890000000000004</v>
      </c>
      <c r="AB64" s="6">
        <f t="shared" si="57"/>
        <v>30.03695060287826</v>
      </c>
      <c r="AC64" s="1"/>
      <c r="AD64" s="3">
        <v>8</v>
      </c>
      <c r="AE64" s="11">
        <v>4.4009999999999998</v>
      </c>
      <c r="AF64" s="11">
        <v>2.5790000000000002</v>
      </c>
      <c r="AG64" s="11">
        <f t="shared" si="58"/>
        <v>58.600318109520565</v>
      </c>
      <c r="AH64" s="11">
        <f t="shared" si="59"/>
        <v>1.8219999999999996</v>
      </c>
      <c r="AI64" s="11">
        <f t="shared" si="60"/>
        <v>41.399681890479428</v>
      </c>
    </row>
    <row r="65" spans="1:35" x14ac:dyDescent="0.2">
      <c r="B65" s="3">
        <v>9</v>
      </c>
      <c r="C65" s="6">
        <v>20.445</v>
      </c>
      <c r="D65" s="6">
        <v>20.445</v>
      </c>
      <c r="E65" s="6">
        <f t="shared" si="47"/>
        <v>100</v>
      </c>
      <c r="F65" s="7">
        <f t="shared" si="48"/>
        <v>0</v>
      </c>
      <c r="G65" s="6">
        <f>(F14/C65)*100</f>
        <v>1.5553925165077105</v>
      </c>
      <c r="I65" s="3">
        <v>9</v>
      </c>
      <c r="J65" s="6">
        <v>7.3739999999999997</v>
      </c>
      <c r="K65" s="6">
        <v>6.0860000000000003</v>
      </c>
      <c r="L65" s="6">
        <f t="shared" si="49"/>
        <v>82.533224844046657</v>
      </c>
      <c r="M65" s="6">
        <f t="shared" si="50"/>
        <v>1.2879999999999994</v>
      </c>
      <c r="N65" s="6">
        <f t="shared" si="51"/>
        <v>17.466775155953339</v>
      </c>
      <c r="O65" s="1"/>
      <c r="P65" s="3">
        <v>9</v>
      </c>
      <c r="Q65" s="6">
        <v>8.9489999999999998</v>
      </c>
      <c r="R65" s="6">
        <v>7.7</v>
      </c>
      <c r="S65" s="6">
        <f t="shared" si="52"/>
        <v>86.043133310984473</v>
      </c>
      <c r="T65" s="6">
        <f t="shared" si="53"/>
        <v>1.2489999999999997</v>
      </c>
      <c r="U65" s="6">
        <f t="shared" si="54"/>
        <v>13.956866689015529</v>
      </c>
      <c r="V65" s="1"/>
      <c r="W65" s="3">
        <v>9</v>
      </c>
      <c r="X65" s="6">
        <v>6.9009999999999998</v>
      </c>
      <c r="Y65" s="6">
        <v>4.42</v>
      </c>
      <c r="Z65" s="6">
        <f t="shared" si="55"/>
        <v>64.04868859585568</v>
      </c>
      <c r="AA65" s="6">
        <f t="shared" si="56"/>
        <v>2.4809999999999999</v>
      </c>
      <c r="AB65" s="6">
        <f t="shared" si="57"/>
        <v>35.951311404144327</v>
      </c>
      <c r="AC65" s="1"/>
      <c r="AD65" s="3">
        <v>9</v>
      </c>
      <c r="AE65" s="11">
        <v>9.9019999999999992</v>
      </c>
      <c r="AF65" s="11">
        <v>7.8120000000000003</v>
      </c>
      <c r="AG65" s="11">
        <f t="shared" si="58"/>
        <v>78.893152898404367</v>
      </c>
      <c r="AH65" s="11">
        <f t="shared" si="59"/>
        <v>2.089999999999999</v>
      </c>
      <c r="AI65" s="11">
        <f t="shared" si="60"/>
        <v>21.106847101595626</v>
      </c>
    </row>
    <row r="66" spans="1:35" x14ac:dyDescent="0.2">
      <c r="B66" s="3">
        <v>10</v>
      </c>
      <c r="C66" s="6">
        <v>23.568000000000001</v>
      </c>
      <c r="D66" s="6">
        <v>23.542000000000002</v>
      </c>
      <c r="E66" s="6">
        <f t="shared" si="47"/>
        <v>99.889680923285823</v>
      </c>
      <c r="F66" s="7">
        <f t="shared" si="48"/>
        <v>2.5999999999999801E-2</v>
      </c>
      <c r="G66" s="6">
        <f>(F15/C66)*100</f>
        <v>0</v>
      </c>
      <c r="I66" s="3">
        <v>10</v>
      </c>
      <c r="J66" s="6">
        <v>7.0449999999999999</v>
      </c>
      <c r="K66" s="6">
        <v>5.8559999999999999</v>
      </c>
      <c r="L66" s="6">
        <f t="shared" si="49"/>
        <v>83.122782114975152</v>
      </c>
      <c r="M66" s="6">
        <f t="shared" si="50"/>
        <v>1.1890000000000001</v>
      </c>
      <c r="N66" s="6">
        <f t="shared" si="51"/>
        <v>16.877217885024841</v>
      </c>
      <c r="O66" s="1"/>
      <c r="P66" s="3">
        <v>10</v>
      </c>
      <c r="Q66" s="6">
        <v>9.1470000000000002</v>
      </c>
      <c r="R66" s="6">
        <v>7.5430000000000001</v>
      </c>
      <c r="S66" s="6">
        <f t="shared" si="52"/>
        <v>82.464195911227719</v>
      </c>
      <c r="T66" s="6">
        <f t="shared" si="53"/>
        <v>1.6040000000000001</v>
      </c>
      <c r="U66" s="6">
        <f t="shared" si="54"/>
        <v>17.535804088772274</v>
      </c>
      <c r="V66" s="1"/>
      <c r="W66" s="3">
        <v>10</v>
      </c>
      <c r="X66" s="6">
        <v>5.4470000000000001</v>
      </c>
      <c r="Y66" s="6">
        <v>2.7709999999999999</v>
      </c>
      <c r="Z66" s="6">
        <f t="shared" si="55"/>
        <v>50.872039654855882</v>
      </c>
      <c r="AA66" s="6">
        <f t="shared" si="56"/>
        <v>2.6760000000000002</v>
      </c>
      <c r="AB66" s="6">
        <f t="shared" si="57"/>
        <v>49.127960345144118</v>
      </c>
      <c r="AC66" s="1"/>
      <c r="AD66" s="3">
        <v>10</v>
      </c>
      <c r="AE66" s="11">
        <v>1.55</v>
      </c>
      <c r="AF66" s="11">
        <v>0.32200000000000001</v>
      </c>
      <c r="AG66" s="11">
        <f t="shared" si="58"/>
        <v>20.774193548387096</v>
      </c>
      <c r="AH66" s="11">
        <f t="shared" si="59"/>
        <v>1.228</v>
      </c>
      <c r="AI66" s="11">
        <f t="shared" si="60"/>
        <v>79.225806451612897</v>
      </c>
    </row>
    <row r="67" spans="1:35" x14ac:dyDescent="0.2">
      <c r="B67" s="3">
        <v>11</v>
      </c>
      <c r="C67" s="6">
        <v>22.824999999999999</v>
      </c>
      <c r="D67" s="6">
        <v>22.824999999999999</v>
      </c>
      <c r="E67" s="6">
        <f t="shared" si="47"/>
        <v>100</v>
      </c>
      <c r="F67" s="7">
        <f t="shared" si="48"/>
        <v>0</v>
      </c>
      <c r="G67" s="6">
        <f>(F16/C67)*100</f>
        <v>0</v>
      </c>
      <c r="I67" s="3">
        <v>11</v>
      </c>
      <c r="J67" s="6">
        <v>10.608000000000001</v>
      </c>
      <c r="K67" s="6">
        <v>9.68</v>
      </c>
      <c r="L67" s="6">
        <f t="shared" si="49"/>
        <v>91.251885369532431</v>
      </c>
      <c r="M67" s="6">
        <f t="shared" si="50"/>
        <v>0.92800000000000082</v>
      </c>
      <c r="N67" s="6">
        <f t="shared" si="51"/>
        <v>8.7481146304675796</v>
      </c>
      <c r="O67" s="1"/>
      <c r="P67" s="3">
        <v>11</v>
      </c>
      <c r="Q67" s="6">
        <v>11.58</v>
      </c>
      <c r="R67" s="6">
        <v>9.8140000000000001</v>
      </c>
      <c r="S67" s="6">
        <f t="shared" si="52"/>
        <v>84.749568221070817</v>
      </c>
      <c r="T67" s="6">
        <f t="shared" si="53"/>
        <v>1.766</v>
      </c>
      <c r="U67" s="6">
        <f t="shared" si="54"/>
        <v>15.250431778929189</v>
      </c>
      <c r="V67" s="1"/>
      <c r="W67" s="3">
        <v>11</v>
      </c>
      <c r="X67" s="6">
        <v>7.1139999999999999</v>
      </c>
      <c r="Y67" s="6">
        <v>5.085</v>
      </c>
      <c r="Z67" s="6">
        <f t="shared" si="55"/>
        <v>71.478774247961766</v>
      </c>
      <c r="AA67" s="6">
        <f t="shared" si="56"/>
        <v>2.0289999999999999</v>
      </c>
      <c r="AB67" s="6">
        <f t="shared" si="57"/>
        <v>28.52122575203823</v>
      </c>
      <c r="AC67" s="1"/>
      <c r="AD67" s="3">
        <v>11</v>
      </c>
      <c r="AE67" s="11">
        <v>4.6669999999999998</v>
      </c>
      <c r="AF67" s="11">
        <v>2.8740000000000001</v>
      </c>
      <c r="AG67" s="11">
        <f t="shared" si="58"/>
        <v>61.581315620312836</v>
      </c>
      <c r="AH67" s="11">
        <f t="shared" si="59"/>
        <v>1.7929999999999997</v>
      </c>
      <c r="AI67" s="11">
        <f t="shared" si="60"/>
        <v>38.418684379687164</v>
      </c>
    </row>
    <row r="68" spans="1:35" x14ac:dyDescent="0.2">
      <c r="B68" s="3">
        <v>12</v>
      </c>
      <c r="C68" s="6">
        <v>25.192</v>
      </c>
      <c r="D68" s="6">
        <v>25.132000000000001</v>
      </c>
      <c r="E68" s="6">
        <f t="shared" si="47"/>
        <v>99.761829152111787</v>
      </c>
      <c r="F68" s="7">
        <f t="shared" si="48"/>
        <v>5.9999999999998721E-2</v>
      </c>
      <c r="G68" s="6">
        <f>(F17/C68)*100</f>
        <v>0.72642108605906575</v>
      </c>
      <c r="I68" s="3">
        <v>12</v>
      </c>
      <c r="J68" s="6">
        <v>7.6890000000000001</v>
      </c>
      <c r="K68" s="6">
        <v>6.9980000000000002</v>
      </c>
      <c r="L68" s="6">
        <f t="shared" si="49"/>
        <v>91.013135648328785</v>
      </c>
      <c r="M68" s="6">
        <f t="shared" si="50"/>
        <v>0.69099999999999984</v>
      </c>
      <c r="N68" s="6">
        <f t="shared" si="51"/>
        <v>8.9868643516712154</v>
      </c>
      <c r="O68" s="1"/>
      <c r="P68" s="3">
        <v>12</v>
      </c>
      <c r="Q68" s="6">
        <v>7.6050000000000004</v>
      </c>
      <c r="R68" s="6">
        <v>6.36</v>
      </c>
      <c r="S68" s="6">
        <f t="shared" si="52"/>
        <v>83.629191321499007</v>
      </c>
      <c r="T68" s="6">
        <f t="shared" si="53"/>
        <v>1.2450000000000001</v>
      </c>
      <c r="U68" s="6">
        <f t="shared" si="54"/>
        <v>16.370808678500985</v>
      </c>
      <c r="V68" s="1"/>
      <c r="W68" s="3">
        <v>12</v>
      </c>
      <c r="X68" s="6">
        <v>7.4269999999999996</v>
      </c>
      <c r="Y68" s="6">
        <v>5.9089999999999998</v>
      </c>
      <c r="Z68" s="6">
        <f t="shared" si="55"/>
        <v>79.561060993671745</v>
      </c>
      <c r="AA68" s="6">
        <f t="shared" si="56"/>
        <v>1.5179999999999998</v>
      </c>
      <c r="AB68" s="6">
        <f t="shared" si="57"/>
        <v>20.438939006328262</v>
      </c>
      <c r="AC68" s="1"/>
      <c r="AD68" s="3">
        <v>12</v>
      </c>
      <c r="AE68" s="11">
        <v>2.7370000000000001</v>
      </c>
      <c r="AF68" s="11">
        <v>0.48099999999999998</v>
      </c>
      <c r="AG68" s="11">
        <f t="shared" si="58"/>
        <v>17.573986116185601</v>
      </c>
      <c r="AH68" s="11">
        <f t="shared" si="59"/>
        <v>2.2560000000000002</v>
      </c>
      <c r="AI68" s="11">
        <f t="shared" si="60"/>
        <v>82.426013883814406</v>
      </c>
    </row>
    <row r="69" spans="1:35" x14ac:dyDescent="0.2">
      <c r="B69" s="3">
        <v>13</v>
      </c>
      <c r="C69" s="6">
        <v>21.751000000000001</v>
      </c>
      <c r="D69" s="6">
        <v>21.696999999999999</v>
      </c>
      <c r="E69" s="6">
        <f t="shared" si="47"/>
        <v>99.751735552388382</v>
      </c>
      <c r="F69" s="7">
        <f t="shared" si="48"/>
        <v>5.4000000000002046E-2</v>
      </c>
      <c r="G69" s="6">
        <f>(F18/C69)*100</f>
        <v>0</v>
      </c>
      <c r="I69" s="3">
        <v>13</v>
      </c>
      <c r="J69" s="6">
        <v>6.28</v>
      </c>
      <c r="K69" s="6">
        <v>5.6219999999999999</v>
      </c>
      <c r="L69" s="6">
        <f t="shared" si="49"/>
        <v>89.522292993630572</v>
      </c>
      <c r="M69" s="6">
        <f t="shared" si="50"/>
        <v>0.65800000000000036</v>
      </c>
      <c r="N69" s="6">
        <f t="shared" si="51"/>
        <v>10.477707006369434</v>
      </c>
      <c r="O69" s="1"/>
      <c r="P69" s="3">
        <v>13</v>
      </c>
      <c r="Q69" s="6">
        <v>7.6630000000000003</v>
      </c>
      <c r="R69" s="6">
        <v>6.7229999999999999</v>
      </c>
      <c r="S69" s="6">
        <f t="shared" si="52"/>
        <v>87.733263734829691</v>
      </c>
      <c r="T69" s="6">
        <f t="shared" si="53"/>
        <v>0.94000000000000039</v>
      </c>
      <c r="U69" s="6">
        <f t="shared" si="54"/>
        <v>12.266736265170303</v>
      </c>
      <c r="V69" s="1"/>
      <c r="W69" s="3">
        <v>13</v>
      </c>
      <c r="X69" s="6">
        <v>9.7579999999999991</v>
      </c>
      <c r="Y69" s="6">
        <v>7.9870000000000001</v>
      </c>
      <c r="Z69" s="6">
        <f t="shared" si="55"/>
        <v>81.850789096126263</v>
      </c>
      <c r="AA69" s="6">
        <f t="shared" si="56"/>
        <v>1.770999999999999</v>
      </c>
      <c r="AB69" s="6">
        <f t="shared" si="57"/>
        <v>18.149210903873737</v>
      </c>
      <c r="AC69" s="1"/>
      <c r="AD69" s="3">
        <v>13</v>
      </c>
      <c r="AE69" s="11">
        <v>5.5860000000000003</v>
      </c>
      <c r="AF69" s="11">
        <v>3.569</v>
      </c>
      <c r="AG69" s="11">
        <f t="shared" si="58"/>
        <v>63.891872538489082</v>
      </c>
      <c r="AH69" s="11">
        <f t="shared" si="59"/>
        <v>2.0170000000000003</v>
      </c>
      <c r="AI69" s="11">
        <f t="shared" si="60"/>
        <v>36.108127461510925</v>
      </c>
    </row>
    <row r="70" spans="1:35" x14ac:dyDescent="0.2">
      <c r="B70" s="3">
        <v>14</v>
      </c>
      <c r="C70" s="6">
        <v>19.876000000000001</v>
      </c>
      <c r="D70" s="6">
        <v>19.876000000000001</v>
      </c>
      <c r="E70" s="6">
        <f t="shared" si="47"/>
        <v>100</v>
      </c>
      <c r="F70" s="7">
        <f t="shared" si="48"/>
        <v>0</v>
      </c>
      <c r="G70" s="6">
        <f>(F19/C70)*100</f>
        <v>0.87542765143891876</v>
      </c>
      <c r="I70" s="3">
        <v>14</v>
      </c>
      <c r="J70" s="6">
        <v>6.9349999999999996</v>
      </c>
      <c r="K70" s="6">
        <v>6.1050000000000004</v>
      </c>
      <c r="L70" s="6">
        <f t="shared" si="49"/>
        <v>88.031723143475133</v>
      </c>
      <c r="M70" s="6">
        <f t="shared" si="50"/>
        <v>0.82999999999999918</v>
      </c>
      <c r="N70" s="6">
        <f t="shared" si="51"/>
        <v>11.968276856524863</v>
      </c>
      <c r="O70" s="1"/>
      <c r="P70" s="3">
        <v>14</v>
      </c>
      <c r="Q70" s="6">
        <v>5.7539999999999996</v>
      </c>
      <c r="R70" s="6">
        <v>4.6289999999999996</v>
      </c>
      <c r="S70" s="6">
        <f t="shared" si="52"/>
        <v>80.448383733055266</v>
      </c>
      <c r="T70" s="6">
        <f t="shared" si="53"/>
        <v>1.125</v>
      </c>
      <c r="U70" s="6">
        <f t="shared" si="54"/>
        <v>19.551616266944734</v>
      </c>
      <c r="V70" s="1"/>
      <c r="W70" s="3">
        <v>14</v>
      </c>
      <c r="X70" s="6">
        <v>14.393000000000001</v>
      </c>
      <c r="Y70" s="6">
        <v>11.218</v>
      </c>
      <c r="Z70" s="6">
        <f t="shared" si="55"/>
        <v>77.940665601333976</v>
      </c>
      <c r="AA70" s="6">
        <f t="shared" si="56"/>
        <v>3.1750000000000007</v>
      </c>
      <c r="AB70" s="6">
        <f t="shared" si="57"/>
        <v>22.059334398666021</v>
      </c>
      <c r="AC70" s="1"/>
      <c r="AD70" s="3">
        <v>14</v>
      </c>
      <c r="AE70" s="11">
        <v>5.3390000000000004</v>
      </c>
      <c r="AF70" s="11">
        <v>3.41</v>
      </c>
      <c r="AG70" s="11">
        <f t="shared" si="58"/>
        <v>63.869638509084091</v>
      </c>
      <c r="AH70" s="11">
        <f t="shared" si="59"/>
        <v>1.9290000000000003</v>
      </c>
      <c r="AI70" s="11">
        <f t="shared" si="60"/>
        <v>36.130361490915902</v>
      </c>
    </row>
    <row r="71" spans="1:35" x14ac:dyDescent="0.2">
      <c r="B71" s="3">
        <v>15</v>
      </c>
      <c r="C71" s="6">
        <v>27.431999999999999</v>
      </c>
      <c r="D71" s="6">
        <v>27.431999999999999</v>
      </c>
      <c r="E71" s="6">
        <f t="shared" si="47"/>
        <v>100</v>
      </c>
      <c r="F71" s="7">
        <f t="shared" si="48"/>
        <v>0</v>
      </c>
      <c r="G71" s="6">
        <f>(F20/C71)*100</f>
        <v>0.36818314377369166</v>
      </c>
      <c r="I71" s="3">
        <v>15</v>
      </c>
      <c r="J71" s="6">
        <v>8.8550000000000004</v>
      </c>
      <c r="K71" s="6">
        <v>7.8760000000000003</v>
      </c>
      <c r="L71" s="6">
        <f t="shared" si="49"/>
        <v>88.944099378881987</v>
      </c>
      <c r="M71" s="6">
        <f t="shared" si="50"/>
        <v>0.97900000000000009</v>
      </c>
      <c r="N71" s="6">
        <f t="shared" si="51"/>
        <v>11.055900621118013</v>
      </c>
      <c r="O71" s="1"/>
      <c r="P71" s="3">
        <v>15</v>
      </c>
      <c r="Q71" s="6">
        <v>9.1479999999999997</v>
      </c>
      <c r="R71" s="6">
        <v>7.3680000000000003</v>
      </c>
      <c r="S71" s="6">
        <f t="shared" si="52"/>
        <v>80.542195015303903</v>
      </c>
      <c r="T71" s="6">
        <f t="shared" si="53"/>
        <v>1.7799999999999994</v>
      </c>
      <c r="U71" s="6">
        <f t="shared" si="54"/>
        <v>19.457804984696104</v>
      </c>
      <c r="V71" s="1"/>
      <c r="W71" s="3">
        <v>15</v>
      </c>
      <c r="X71" s="6">
        <v>9.8659999999999997</v>
      </c>
      <c r="Y71" s="6">
        <v>8.7040000000000006</v>
      </c>
      <c r="Z71" s="6">
        <f t="shared" si="55"/>
        <v>88.222177174133392</v>
      </c>
      <c r="AA71" s="6">
        <f t="shared" si="56"/>
        <v>1.161999999999999</v>
      </c>
      <c r="AB71" s="6">
        <f t="shared" si="57"/>
        <v>11.777822825866604</v>
      </c>
      <c r="AC71" s="1"/>
      <c r="AD71" s="3">
        <v>15</v>
      </c>
      <c r="AE71" s="11">
        <v>7.0179999999999998</v>
      </c>
      <c r="AF71" s="11">
        <v>5.0179999999999998</v>
      </c>
      <c r="AG71" s="11">
        <f t="shared" si="58"/>
        <v>71.50185237959532</v>
      </c>
      <c r="AH71" s="11">
        <f t="shared" si="59"/>
        <v>2</v>
      </c>
      <c r="AI71" s="11">
        <f t="shared" si="60"/>
        <v>28.498147620404673</v>
      </c>
    </row>
    <row r="72" spans="1:35" x14ac:dyDescent="0.2">
      <c r="B72" s="3">
        <v>16</v>
      </c>
      <c r="C72" s="6">
        <v>26.379000000000001</v>
      </c>
      <c r="D72" s="6">
        <v>26.379000000000001</v>
      </c>
      <c r="E72" s="6">
        <f t="shared" si="47"/>
        <v>100</v>
      </c>
      <c r="F72" s="7">
        <f t="shared" si="48"/>
        <v>0</v>
      </c>
      <c r="G72" s="6">
        <f>(F21/C72)*100</f>
        <v>0.19712650214186722</v>
      </c>
      <c r="I72" s="3">
        <v>16</v>
      </c>
      <c r="J72" s="6">
        <v>8.3940000000000001</v>
      </c>
      <c r="K72" s="6">
        <v>8.0939999999999994</v>
      </c>
      <c r="L72" s="6">
        <f t="shared" si="49"/>
        <v>96.426018584703357</v>
      </c>
      <c r="M72" s="6">
        <f t="shared" si="50"/>
        <v>0.30000000000000071</v>
      </c>
      <c r="N72" s="6">
        <f t="shared" si="51"/>
        <v>3.5739814152966489</v>
      </c>
      <c r="O72" s="1"/>
      <c r="P72" s="3">
        <v>16</v>
      </c>
      <c r="Q72" s="6">
        <v>5.5640000000000001</v>
      </c>
      <c r="R72" s="6">
        <v>3.9620000000000002</v>
      </c>
      <c r="S72" s="6">
        <f t="shared" si="52"/>
        <v>71.207764198418417</v>
      </c>
      <c r="T72" s="6">
        <f t="shared" si="53"/>
        <v>1.6019999999999999</v>
      </c>
      <c r="U72" s="6">
        <f t="shared" si="54"/>
        <v>28.792235801581594</v>
      </c>
      <c r="V72" s="1"/>
      <c r="W72" s="3">
        <v>16</v>
      </c>
      <c r="X72" s="6">
        <v>5.8179999999999996</v>
      </c>
      <c r="Y72" s="6">
        <v>3.7269999999999999</v>
      </c>
      <c r="Z72" s="6">
        <f t="shared" si="55"/>
        <v>64.059814369199046</v>
      </c>
      <c r="AA72" s="6">
        <f t="shared" si="56"/>
        <v>2.0909999999999997</v>
      </c>
      <c r="AB72" s="6">
        <f t="shared" si="57"/>
        <v>35.940185630800961</v>
      </c>
      <c r="AC72" s="1"/>
      <c r="AD72" s="3">
        <v>16</v>
      </c>
      <c r="AE72" s="11">
        <v>1.7450000000000001</v>
      </c>
      <c r="AF72" s="11">
        <v>0.27300000000000002</v>
      </c>
      <c r="AG72" s="11">
        <f t="shared" si="58"/>
        <v>15.644699140401148</v>
      </c>
      <c r="AH72" s="11">
        <f t="shared" si="59"/>
        <v>1.472</v>
      </c>
      <c r="AI72" s="11">
        <f t="shared" si="60"/>
        <v>84.355300859598842</v>
      </c>
    </row>
    <row r="73" spans="1:35" x14ac:dyDescent="0.2">
      <c r="B73" s="3">
        <v>17</v>
      </c>
      <c r="C73" s="6">
        <v>23.645</v>
      </c>
      <c r="D73" s="6">
        <v>23.257999999999999</v>
      </c>
      <c r="E73" s="6">
        <f t="shared" si="47"/>
        <v>98.363290336223301</v>
      </c>
      <c r="F73" s="7">
        <f t="shared" si="48"/>
        <v>0.38700000000000045</v>
      </c>
      <c r="G73" s="6">
        <f>(F22/C73)*100</f>
        <v>0</v>
      </c>
      <c r="I73" s="3">
        <v>17</v>
      </c>
      <c r="J73" s="6">
        <v>6.8869999999999996</v>
      </c>
      <c r="K73" s="6">
        <v>5.9989999999999997</v>
      </c>
      <c r="L73" s="6">
        <f t="shared" si="49"/>
        <v>87.106142006679249</v>
      </c>
      <c r="M73" s="6">
        <f t="shared" si="50"/>
        <v>0.8879999999999999</v>
      </c>
      <c r="N73" s="6">
        <f t="shared" si="51"/>
        <v>12.893857993320747</v>
      </c>
      <c r="O73" s="1"/>
      <c r="P73" s="3">
        <v>17</v>
      </c>
      <c r="Q73" s="6">
        <v>3.802</v>
      </c>
      <c r="R73" s="6">
        <v>2.2959999999999998</v>
      </c>
      <c r="S73" s="6">
        <f t="shared" si="52"/>
        <v>60.389268805891625</v>
      </c>
      <c r="T73" s="6">
        <f t="shared" si="53"/>
        <v>1.5060000000000002</v>
      </c>
      <c r="U73" s="6">
        <f t="shared" si="54"/>
        <v>39.610731194108368</v>
      </c>
      <c r="V73" s="1"/>
      <c r="W73" s="3">
        <v>17</v>
      </c>
      <c r="X73" s="6">
        <v>11.138</v>
      </c>
      <c r="Y73" s="6">
        <v>8.1050000000000004</v>
      </c>
      <c r="Z73" s="6">
        <f t="shared" si="55"/>
        <v>72.768899263781648</v>
      </c>
      <c r="AA73" s="6">
        <f t="shared" si="56"/>
        <v>3.0329999999999995</v>
      </c>
      <c r="AB73" s="6">
        <f t="shared" si="57"/>
        <v>27.231100736218348</v>
      </c>
      <c r="AC73" s="1"/>
      <c r="AD73" s="3">
        <v>17</v>
      </c>
      <c r="AE73" s="11">
        <v>7.26</v>
      </c>
      <c r="AF73" s="11">
        <v>6.2919999999999998</v>
      </c>
      <c r="AG73" s="11">
        <f t="shared" si="58"/>
        <v>86.666666666666671</v>
      </c>
      <c r="AH73" s="11">
        <f t="shared" si="59"/>
        <v>0.96799999999999997</v>
      </c>
      <c r="AI73" s="11">
        <f t="shared" si="60"/>
        <v>13.333333333333334</v>
      </c>
    </row>
    <row r="74" spans="1:35" x14ac:dyDescent="0.2">
      <c r="B74" s="3">
        <v>18</v>
      </c>
      <c r="C74" s="6">
        <v>28.350999999999999</v>
      </c>
      <c r="D74" s="6">
        <v>28.350999999999999</v>
      </c>
      <c r="E74" s="6">
        <f t="shared" si="47"/>
        <v>100</v>
      </c>
      <c r="F74" s="7">
        <f t="shared" si="48"/>
        <v>0</v>
      </c>
      <c r="G74" s="6">
        <f>(F23/C74)*100</f>
        <v>0.27159535818842351</v>
      </c>
      <c r="I74" s="3">
        <v>18</v>
      </c>
      <c r="J74" s="6">
        <v>12.444000000000001</v>
      </c>
      <c r="K74" s="6">
        <v>11.757999999999999</v>
      </c>
      <c r="L74" s="6">
        <f t="shared" si="49"/>
        <v>94.487303117968494</v>
      </c>
      <c r="M74" s="6">
        <f t="shared" si="50"/>
        <v>0.68600000000000172</v>
      </c>
      <c r="N74" s="6">
        <f t="shared" si="51"/>
        <v>5.5126968820315136</v>
      </c>
      <c r="O74" s="1"/>
      <c r="P74" s="3">
        <v>18</v>
      </c>
      <c r="Q74" s="6">
        <v>7.3410000000000002</v>
      </c>
      <c r="R74" s="6">
        <v>5.2549999999999999</v>
      </c>
      <c r="S74" s="6">
        <f t="shared" si="52"/>
        <v>71.584252826590372</v>
      </c>
      <c r="T74" s="6">
        <f t="shared" si="53"/>
        <v>2.0860000000000003</v>
      </c>
      <c r="U74" s="6">
        <f t="shared" si="54"/>
        <v>28.415747173409621</v>
      </c>
      <c r="V74" s="1"/>
      <c r="W74" s="3">
        <v>18</v>
      </c>
      <c r="X74" s="6">
        <v>10.425000000000001</v>
      </c>
      <c r="Y74" s="6">
        <v>7.9889999999999999</v>
      </c>
      <c r="Z74" s="6">
        <f t="shared" si="55"/>
        <v>76.633093525179845</v>
      </c>
      <c r="AA74" s="6">
        <f t="shared" si="56"/>
        <v>2.4360000000000008</v>
      </c>
      <c r="AB74" s="6">
        <f t="shared" si="57"/>
        <v>23.366906474820151</v>
      </c>
      <c r="AC74" s="1"/>
      <c r="AD74" s="3">
        <v>18</v>
      </c>
      <c r="AE74" s="11">
        <v>2.9710000000000001</v>
      </c>
      <c r="AF74" s="11">
        <v>1.504</v>
      </c>
      <c r="AG74" s="11">
        <f t="shared" si="58"/>
        <v>50.622685964321775</v>
      </c>
      <c r="AH74" s="11">
        <f t="shared" si="59"/>
        <v>1.4670000000000001</v>
      </c>
      <c r="AI74" s="11">
        <f t="shared" si="60"/>
        <v>49.377314035678225</v>
      </c>
    </row>
    <row r="75" spans="1:35" x14ac:dyDescent="0.2">
      <c r="B75" s="3" t="s">
        <v>0</v>
      </c>
      <c r="C75" s="8">
        <f>AVERAGE(C57:C74)</f>
        <v>24.382055555555556</v>
      </c>
      <c r="D75" s="8">
        <f t="shared" ref="D75:G75" si="61">AVERAGE(D57:D74)</f>
        <v>24.32961111111111</v>
      </c>
      <c r="E75" s="8">
        <f t="shared" si="61"/>
        <v>99.781850502762893</v>
      </c>
      <c r="F75" s="8">
        <f t="shared" si="61"/>
        <v>5.2444444444444391E-2</v>
      </c>
      <c r="G75" s="8">
        <f t="shared" si="61"/>
        <v>0.59388476833058701</v>
      </c>
      <c r="I75" s="2" t="s">
        <v>0</v>
      </c>
      <c r="J75" s="8">
        <f>AVERAGE(J57:J74)</f>
        <v>8.3469999999999995</v>
      </c>
      <c r="K75" s="8">
        <f t="shared" ref="K75:M75" si="62">AVERAGE(K57:K74)</f>
        <v>7.3825555555555553</v>
      </c>
      <c r="L75" s="8">
        <f t="shared" si="62"/>
        <v>87.710294977274614</v>
      </c>
      <c r="M75" s="8">
        <f t="shared" si="62"/>
        <v>0.96444444444444444</v>
      </c>
      <c r="N75" s="8">
        <f>AVERAGE(N57:N74)</f>
        <v>12.289705022725364</v>
      </c>
      <c r="O75" s="1"/>
      <c r="P75" s="3" t="s">
        <v>0</v>
      </c>
      <c r="Q75" s="8">
        <f>AVERAGE(Q57:Q74)</f>
        <v>7.4407777777777779</v>
      </c>
      <c r="R75" s="8">
        <f t="shared" ref="R75:U75" si="63">AVERAGE(R57:R74)</f>
        <v>5.9593333333333334</v>
      </c>
      <c r="S75" s="8">
        <f t="shared" si="63"/>
        <v>78.929248198070326</v>
      </c>
      <c r="T75" s="8">
        <f t="shared" si="63"/>
        <v>1.4814444444444446</v>
      </c>
      <c r="U75" s="8">
        <f t="shared" si="63"/>
        <v>21.070751801929653</v>
      </c>
      <c r="V75" s="1"/>
      <c r="W75" s="3" t="s">
        <v>0</v>
      </c>
      <c r="X75" s="8">
        <f>AVERAGE(X57:X74)</f>
        <v>10.280888888888891</v>
      </c>
      <c r="Y75" s="8">
        <f t="shared" ref="Y75:AB75" si="64">AVERAGE(Y57:Y74)</f>
        <v>7.6458888888888872</v>
      </c>
      <c r="Z75" s="8">
        <f t="shared" si="64"/>
        <v>71.882727942187955</v>
      </c>
      <c r="AA75" s="8">
        <f t="shared" si="64"/>
        <v>2.6349999999999998</v>
      </c>
      <c r="AB75" s="8">
        <f t="shared" si="64"/>
        <v>28.117272057812045</v>
      </c>
      <c r="AC75" s="1"/>
      <c r="AD75" s="3" t="s">
        <v>0</v>
      </c>
      <c r="AE75" s="12">
        <f>AVERAGE(AE57:AE74)</f>
        <v>4.4186111111111117</v>
      </c>
      <c r="AF75" s="12">
        <f t="shared" ref="AF75:AI75" si="65">AVERAGE(AF57:AF74)</f>
        <v>2.6603333333333334</v>
      </c>
      <c r="AG75" s="12">
        <f t="shared" si="65"/>
        <v>50.434749896199889</v>
      </c>
      <c r="AH75" s="12">
        <f t="shared" si="65"/>
        <v>1.7582777777777776</v>
      </c>
      <c r="AI75" s="12">
        <f t="shared" si="65"/>
        <v>49.565250103800111</v>
      </c>
    </row>
    <row r="76" spans="1:35" x14ac:dyDescent="0.2">
      <c r="B76" s="3" t="s">
        <v>2</v>
      </c>
      <c r="C76" s="8">
        <f>STDEV(C57:C74)/SQRT(COUNT(C57:C74))</f>
        <v>0.61316063463886272</v>
      </c>
      <c r="D76" s="8">
        <f t="shared" ref="D76:G76" si="66">STDEV(D57:D74)/SQRT(COUNT(D57:D74))</f>
        <v>0.61481590389238105</v>
      </c>
      <c r="E76" s="8">
        <f t="shared" si="66"/>
        <v>9.4575620997981211E-2</v>
      </c>
      <c r="F76" s="8">
        <f t="shared" si="66"/>
        <v>2.2781890271183658E-2</v>
      </c>
      <c r="G76" s="8">
        <f t="shared" si="66"/>
        <v>0.20347411053880651</v>
      </c>
      <c r="I76" s="3" t="s">
        <v>2</v>
      </c>
      <c r="J76" s="8">
        <f>STDEV(J57:J74)/SQRT(COUNT(J57:J74))</f>
        <v>0.49048168934395575</v>
      </c>
      <c r="K76" s="8">
        <f t="shared" ref="K76:N76" si="67">STDEV(K57:K74)/SQRT(COUNT(K57:K74))</f>
        <v>0.48538245295379168</v>
      </c>
      <c r="L76" s="8">
        <f t="shared" si="67"/>
        <v>1.2203533841071279</v>
      </c>
      <c r="M76" s="8">
        <f t="shared" si="67"/>
        <v>7.8413151750618512E-2</v>
      </c>
      <c r="N76" s="8">
        <f t="shared" si="67"/>
        <v>1.2203533841071272</v>
      </c>
      <c r="O76" s="1"/>
      <c r="P76" s="3" t="s">
        <v>2</v>
      </c>
      <c r="Q76" s="8">
        <f>STDEV(Q57:Q74)/SQRT(COUNT(Q57:Q74))</f>
        <v>0.44823748195838037</v>
      </c>
      <c r="R76" s="8">
        <f t="shared" ref="R76:U76" si="68">STDEV(R57:R74)/SQRT(COUNT(R57:R74))</f>
        <v>0.42907271196950109</v>
      </c>
      <c r="S76" s="8">
        <f t="shared" si="68"/>
        <v>1.6684665545031745</v>
      </c>
      <c r="T76" s="8">
        <f t="shared" si="68"/>
        <v>7.9543107983005984E-2</v>
      </c>
      <c r="U76" s="8">
        <f t="shared" si="68"/>
        <v>1.6684665545031745</v>
      </c>
      <c r="V76" s="1"/>
      <c r="W76" s="3" t="s">
        <v>2</v>
      </c>
      <c r="X76" s="8">
        <f>STDEV(X57:X74)/SQRT(COUNT(X57:X74))</f>
        <v>0.835367591151151</v>
      </c>
      <c r="Y76" s="8">
        <f t="shared" ref="Y76:AB76" si="69">STDEV(Y57:Y74)/SQRT(COUNT(Y57:Y74))</f>
        <v>0.75297195431149211</v>
      </c>
      <c r="Z76" s="8">
        <f t="shared" si="69"/>
        <v>2.739220851506603</v>
      </c>
      <c r="AA76" s="8">
        <f t="shared" si="69"/>
        <v>0.18585752502345196</v>
      </c>
      <c r="AB76" s="8">
        <f t="shared" si="69"/>
        <v>2.7392208515065803</v>
      </c>
      <c r="AC76" s="1"/>
      <c r="AD76" s="3" t="s">
        <v>2</v>
      </c>
      <c r="AE76" s="8">
        <f>STDEV(AE57:AE74)/SQRT(COUNT(AE57:AE74))</f>
        <v>0.54406728449530672</v>
      </c>
      <c r="AF76" s="8">
        <f t="shared" ref="AF76:AI76" si="70">STDEV(AF57:AF74)/SQRT(COUNT(AF57:AF74))</f>
        <v>0.52575521156110294</v>
      </c>
      <c r="AG76" s="8">
        <f t="shared" si="70"/>
        <v>5.3217175609727541</v>
      </c>
      <c r="AH76" s="8">
        <f t="shared" si="70"/>
        <v>9.7599582313058028E-2</v>
      </c>
      <c r="AI76" s="8">
        <f t="shared" si="70"/>
        <v>5.321717560972747</v>
      </c>
    </row>
    <row r="80" spans="1:35" x14ac:dyDescent="0.2">
      <c r="A80" t="s">
        <v>34</v>
      </c>
    </row>
    <row r="81" spans="1:33" x14ac:dyDescent="0.2">
      <c r="A81" t="s">
        <v>35</v>
      </c>
    </row>
    <row r="83" spans="1:33" x14ac:dyDescent="0.2">
      <c r="C83" s="16"/>
      <c r="D83" s="17" t="s">
        <v>24</v>
      </c>
      <c r="E83" s="16"/>
      <c r="J83" s="16"/>
      <c r="K83" s="17" t="s">
        <v>28</v>
      </c>
      <c r="L83" s="17"/>
      <c r="Q83" s="16"/>
      <c r="R83" s="17" t="s">
        <v>29</v>
      </c>
      <c r="S83" s="17"/>
      <c r="X83" s="16"/>
      <c r="Y83" s="17" t="s">
        <v>30</v>
      </c>
      <c r="Z83" s="17"/>
      <c r="AE83" s="16"/>
      <c r="AF83" s="17" t="s">
        <v>31</v>
      </c>
      <c r="AG83" s="17"/>
    </row>
    <row r="84" spans="1:33" x14ac:dyDescent="0.2">
      <c r="B84" s="14" t="s">
        <v>3</v>
      </c>
      <c r="C84" s="3" t="s">
        <v>27</v>
      </c>
      <c r="D84" s="3" t="s">
        <v>25</v>
      </c>
      <c r="E84" s="3" t="s">
        <v>26</v>
      </c>
      <c r="I84" s="14" t="s">
        <v>3</v>
      </c>
      <c r="J84" s="3" t="s">
        <v>27</v>
      </c>
      <c r="K84" s="3" t="s">
        <v>25</v>
      </c>
      <c r="L84" s="3" t="s">
        <v>26</v>
      </c>
      <c r="P84" s="14" t="s">
        <v>3</v>
      </c>
      <c r="Q84" s="3" t="s">
        <v>27</v>
      </c>
      <c r="R84" s="3" t="s">
        <v>25</v>
      </c>
      <c r="S84" s="3" t="s">
        <v>26</v>
      </c>
      <c r="W84" s="14" t="s">
        <v>3</v>
      </c>
      <c r="X84" s="3" t="s">
        <v>27</v>
      </c>
      <c r="Y84" s="3" t="s">
        <v>25</v>
      </c>
      <c r="Z84" s="3" t="s">
        <v>26</v>
      </c>
      <c r="AD84" s="14" t="s">
        <v>3</v>
      </c>
      <c r="AE84" s="3" t="s">
        <v>27</v>
      </c>
      <c r="AF84" s="3" t="s">
        <v>25</v>
      </c>
      <c r="AG84" s="3" t="s">
        <v>26</v>
      </c>
    </row>
    <row r="85" spans="1:33" x14ac:dyDescent="0.2">
      <c r="B85" s="3">
        <v>1</v>
      </c>
      <c r="C85" s="6">
        <v>0.13868022651104189</v>
      </c>
      <c r="D85" s="6">
        <v>0</v>
      </c>
      <c r="E85" s="6">
        <v>0.13240648791791298</v>
      </c>
      <c r="I85" s="3">
        <v>1</v>
      </c>
      <c r="J85" s="6">
        <v>12.627704326923071</v>
      </c>
      <c r="K85" s="6">
        <v>11.718937036150338</v>
      </c>
      <c r="L85" s="6">
        <v>15.266093203516402</v>
      </c>
      <c r="P85" s="3">
        <v>1</v>
      </c>
      <c r="Q85" s="6">
        <v>13.095420431919123</v>
      </c>
      <c r="R85" s="6">
        <v>16.423462088698148</v>
      </c>
      <c r="S85" s="6">
        <v>30.753471431823357</v>
      </c>
      <c r="W85" s="3">
        <v>1</v>
      </c>
      <c r="X85" s="6">
        <v>22.543399934490665</v>
      </c>
      <c r="Y85" s="6">
        <v>42.468028566683273</v>
      </c>
      <c r="Z85" s="6">
        <v>34.060263026469123</v>
      </c>
      <c r="AD85" s="3">
        <v>1</v>
      </c>
      <c r="AE85" s="11">
        <v>42.857142857142868</v>
      </c>
      <c r="AF85" s="11">
        <v>33.24593602517043</v>
      </c>
      <c r="AG85" s="11">
        <v>23.569826135726306</v>
      </c>
    </row>
    <row r="86" spans="1:33" x14ac:dyDescent="0.2">
      <c r="B86" s="3">
        <v>2</v>
      </c>
      <c r="C86" s="6">
        <v>0</v>
      </c>
      <c r="D86" s="6">
        <v>1.7599913354272871</v>
      </c>
      <c r="E86" s="6">
        <v>0</v>
      </c>
      <c r="I86" s="3">
        <v>2</v>
      </c>
      <c r="J86" s="6">
        <v>12.589092656362626</v>
      </c>
      <c r="K86" s="6">
        <v>8.6310374392683631</v>
      </c>
      <c r="L86" s="6">
        <v>10.305158634051818</v>
      </c>
      <c r="P86" s="3">
        <v>2</v>
      </c>
      <c r="Q86" s="6">
        <v>14.146498179481686</v>
      </c>
      <c r="R86" s="6">
        <v>17.675159235668794</v>
      </c>
      <c r="S86" s="6">
        <v>21.301688992428655</v>
      </c>
      <c r="W86" s="3">
        <v>2</v>
      </c>
      <c r="X86" s="6">
        <v>17.207633338770194</v>
      </c>
      <c r="Y86" s="6">
        <v>56.199596774193552</v>
      </c>
      <c r="Z86" s="6">
        <v>13.899958774220142</v>
      </c>
      <c r="AD86" s="3">
        <v>2</v>
      </c>
      <c r="AE86" s="11">
        <v>33.451866903733801</v>
      </c>
      <c r="AF86" s="11">
        <v>78.038674033149164</v>
      </c>
      <c r="AG86" s="11">
        <v>48.459754885723754</v>
      </c>
    </row>
    <row r="87" spans="1:33" x14ac:dyDescent="0.2">
      <c r="B87" s="3">
        <v>3</v>
      </c>
      <c r="C87" s="6">
        <v>0.42510627656914152</v>
      </c>
      <c r="D87" s="6">
        <v>0.83757519666821356</v>
      </c>
      <c r="E87" s="6">
        <v>0.53973149492017314</v>
      </c>
      <c r="I87" s="3">
        <v>3</v>
      </c>
      <c r="J87" s="6">
        <v>10.032640439786972</v>
      </c>
      <c r="K87" s="6">
        <v>13.408323959505063</v>
      </c>
      <c r="L87" s="6">
        <v>13.988855351752971</v>
      </c>
      <c r="P87" s="3">
        <v>3</v>
      </c>
      <c r="Q87" s="6">
        <v>11.88707280832095</v>
      </c>
      <c r="R87" s="6">
        <v>28.621908127208481</v>
      </c>
      <c r="S87" s="6">
        <v>18.637992831541212</v>
      </c>
      <c r="W87" s="3">
        <v>3</v>
      </c>
      <c r="X87" s="6">
        <v>21.077844311377234</v>
      </c>
      <c r="Y87" s="6">
        <v>25.46108861898335</v>
      </c>
      <c r="Z87" s="6">
        <v>25.663191795914894</v>
      </c>
      <c r="AD87" s="3">
        <v>3</v>
      </c>
      <c r="AE87" s="11">
        <v>39.935994610072434</v>
      </c>
      <c r="AF87" s="11">
        <v>65.139547130068465</v>
      </c>
      <c r="AG87" s="11">
        <v>75.387420237010019</v>
      </c>
    </row>
    <row r="88" spans="1:33" x14ac:dyDescent="0.2">
      <c r="B88" s="3">
        <v>4</v>
      </c>
      <c r="C88" s="6">
        <v>0.38436899423445692</v>
      </c>
      <c r="D88" s="6">
        <v>2.9216891514329024</v>
      </c>
      <c r="E88" s="6">
        <v>0.22475277195084928</v>
      </c>
      <c r="I88" s="3">
        <v>4</v>
      </c>
      <c r="J88" s="6">
        <v>1.9375213383407182</v>
      </c>
      <c r="K88" s="6">
        <v>22.909698996655511</v>
      </c>
      <c r="L88" s="6">
        <v>20.411371675619019</v>
      </c>
      <c r="P88" s="3">
        <v>4</v>
      </c>
      <c r="Q88" s="6">
        <v>18.586206896551715</v>
      </c>
      <c r="R88" s="6">
        <v>19.180449271784749</v>
      </c>
      <c r="S88" s="6">
        <v>19.609709662065679</v>
      </c>
      <c r="W88" s="3">
        <v>4</v>
      </c>
      <c r="X88" s="6">
        <v>21.742482652274482</v>
      </c>
      <c r="Y88" s="6">
        <v>85.133689839572199</v>
      </c>
      <c r="Z88" s="6">
        <v>24.056060412133615</v>
      </c>
      <c r="AD88" s="3">
        <v>4</v>
      </c>
      <c r="AE88" s="11">
        <v>27.594438983288875</v>
      </c>
      <c r="AF88" s="11">
        <v>35.147247119078109</v>
      </c>
      <c r="AG88" s="11">
        <v>54.601907296518071</v>
      </c>
    </row>
    <row r="89" spans="1:33" x14ac:dyDescent="0.2">
      <c r="B89" s="3">
        <v>5</v>
      </c>
      <c r="C89" s="6">
        <v>0.10462804729186896</v>
      </c>
      <c r="D89" s="6">
        <v>1.3358778625954117</v>
      </c>
      <c r="E89" s="6">
        <v>0.1067767653758456</v>
      </c>
      <c r="I89" s="3">
        <v>5</v>
      </c>
      <c r="J89" s="6">
        <v>0.17669331089607926</v>
      </c>
      <c r="K89" s="6">
        <v>21.471405587245872</v>
      </c>
      <c r="L89" s="6">
        <v>10.080458707111807</v>
      </c>
      <c r="P89" s="3">
        <v>5</v>
      </c>
      <c r="Q89" s="6">
        <v>20.846256092157734</v>
      </c>
      <c r="R89" s="6">
        <v>40.312143129044529</v>
      </c>
      <c r="S89" s="6">
        <v>18.870832165872788</v>
      </c>
      <c r="W89" s="3">
        <v>5</v>
      </c>
      <c r="X89" s="6">
        <v>23.088259374488292</v>
      </c>
      <c r="Y89" s="6">
        <v>50.461204557786218</v>
      </c>
      <c r="Z89" s="6">
        <v>23.3422132622939</v>
      </c>
      <c r="AD89" s="3">
        <v>5</v>
      </c>
      <c r="AE89" s="11">
        <v>46.523037542662109</v>
      </c>
      <c r="AF89" s="11">
        <v>83.79779650032404</v>
      </c>
      <c r="AG89" s="11">
        <v>46.627053477804971</v>
      </c>
    </row>
    <row r="90" spans="1:33" x14ac:dyDescent="0.2">
      <c r="B90" s="3">
        <v>6</v>
      </c>
      <c r="C90" s="6">
        <v>3.7149557616458755</v>
      </c>
      <c r="D90" s="6">
        <v>2.2068965517241401</v>
      </c>
      <c r="E90" s="6">
        <v>2.7835463258785911</v>
      </c>
      <c r="I90" s="3">
        <v>6</v>
      </c>
      <c r="J90" s="6">
        <v>5.2559021195933093</v>
      </c>
      <c r="K90" s="6">
        <v>3.2858900017571653</v>
      </c>
      <c r="L90" s="6">
        <v>24.482338611449446</v>
      </c>
      <c r="P90" s="3">
        <v>6</v>
      </c>
      <c r="Q90" s="6">
        <v>11.493043376593013</v>
      </c>
      <c r="R90" s="6">
        <v>28.224582701062218</v>
      </c>
      <c r="S90" s="6">
        <v>19.885256549036587</v>
      </c>
      <c r="W90" s="3">
        <v>6</v>
      </c>
      <c r="X90" s="6">
        <v>20.937133393140559</v>
      </c>
      <c r="Y90" s="6">
        <v>33.416805787423485</v>
      </c>
      <c r="Z90" s="6">
        <v>58.785625774473353</v>
      </c>
      <c r="AD90" s="3">
        <v>6</v>
      </c>
      <c r="AE90" s="11">
        <v>42.167201589484947</v>
      </c>
      <c r="AF90" s="11">
        <v>92.831541218637994</v>
      </c>
      <c r="AG90" s="11">
        <v>81.079664570230605</v>
      </c>
    </row>
    <row r="91" spans="1:33" x14ac:dyDescent="0.2">
      <c r="B91" s="3">
        <v>7</v>
      </c>
      <c r="C91" s="6">
        <v>0.36692068868191519</v>
      </c>
      <c r="D91" s="6">
        <v>1.8251808588305591</v>
      </c>
      <c r="E91" s="6">
        <v>0.29082774049217569</v>
      </c>
      <c r="I91" s="3">
        <v>7</v>
      </c>
      <c r="J91" s="6">
        <v>1.8790795806685576</v>
      </c>
      <c r="K91" s="6">
        <v>4.9537393986121758</v>
      </c>
      <c r="L91" s="6">
        <v>7.6681039505885042</v>
      </c>
      <c r="P91" s="3">
        <v>7</v>
      </c>
      <c r="Q91" s="6">
        <v>14.336917562724008</v>
      </c>
      <c r="R91" s="6">
        <v>5.5199430199430131</v>
      </c>
      <c r="S91" s="6">
        <v>13.177387914230021</v>
      </c>
      <c r="W91" s="3">
        <v>7</v>
      </c>
      <c r="X91" s="6">
        <v>31.971509205751907</v>
      </c>
      <c r="Y91" s="6">
        <v>30.163360560093341</v>
      </c>
      <c r="Z91" s="6">
        <v>23.702635914332781</v>
      </c>
      <c r="AD91" s="3">
        <v>7</v>
      </c>
      <c r="AE91" s="11">
        <v>22.389380530973462</v>
      </c>
      <c r="AF91" s="11">
        <v>64.691753402722185</v>
      </c>
      <c r="AG91" s="11">
        <v>52.069256756756751</v>
      </c>
    </row>
    <row r="92" spans="1:33" x14ac:dyDescent="0.2">
      <c r="B92" s="3">
        <v>8</v>
      </c>
      <c r="C92" s="6">
        <v>3.0807030807030853</v>
      </c>
      <c r="D92" s="6">
        <v>2.657095409010565</v>
      </c>
      <c r="E92" s="6">
        <v>2.61773798530534</v>
      </c>
      <c r="I92" s="3">
        <v>8</v>
      </c>
      <c r="J92" s="6">
        <v>10.162991371045065</v>
      </c>
      <c r="K92" s="6">
        <v>8.0385220125786123</v>
      </c>
      <c r="L92" s="6">
        <v>11.450917477188421</v>
      </c>
      <c r="P92" s="3">
        <v>8</v>
      </c>
      <c r="Q92" s="6">
        <v>6.7907530171681074</v>
      </c>
      <c r="R92" s="6">
        <v>23.691061614116283</v>
      </c>
      <c r="S92" s="6">
        <v>25.828409966606721</v>
      </c>
      <c r="W92" s="3">
        <v>8</v>
      </c>
      <c r="X92" s="6">
        <v>10.885770664328003</v>
      </c>
      <c r="Y92" s="6">
        <v>53.915313225058007</v>
      </c>
      <c r="Z92" s="6">
        <v>30.03695060287826</v>
      </c>
      <c r="AD92" s="3">
        <v>8</v>
      </c>
      <c r="AE92" s="11">
        <v>34.824235495855959</v>
      </c>
      <c r="AF92" s="11">
        <v>80.464778503994197</v>
      </c>
      <c r="AG92" s="11">
        <v>41.399681890479428</v>
      </c>
    </row>
    <row r="93" spans="1:33" x14ac:dyDescent="0.2">
      <c r="B93" s="3">
        <v>9</v>
      </c>
      <c r="C93" s="6">
        <v>1.7172480829463299</v>
      </c>
      <c r="D93" s="6">
        <v>1.9109097127222947</v>
      </c>
      <c r="E93" s="6">
        <v>1.5553925165077105</v>
      </c>
      <c r="I93" s="3">
        <v>9</v>
      </c>
      <c r="J93" s="6">
        <v>3.5269221725840665</v>
      </c>
      <c r="K93" s="6">
        <v>13.012445095168378</v>
      </c>
      <c r="L93" s="6">
        <v>17.466775155953339</v>
      </c>
      <c r="P93" s="3">
        <v>9</v>
      </c>
      <c r="Q93" s="6">
        <v>21.766072811773814</v>
      </c>
      <c r="R93" s="6">
        <v>15.471447543160686</v>
      </c>
      <c r="S93" s="6">
        <v>13.956866689015529</v>
      </c>
      <c r="W93" s="3">
        <v>9</v>
      </c>
      <c r="X93" s="6">
        <v>13.743182277287726</v>
      </c>
      <c r="Y93" s="6">
        <v>36.749399519615693</v>
      </c>
      <c r="Z93" s="6">
        <v>35.951311404144327</v>
      </c>
      <c r="AD93" s="3">
        <v>9</v>
      </c>
      <c r="AE93" s="11">
        <v>31.008328375966684</v>
      </c>
      <c r="AF93" s="11">
        <v>71.230077646097271</v>
      </c>
      <c r="AG93" s="11">
        <v>21.106847101595626</v>
      </c>
    </row>
    <row r="94" spans="1:33" x14ac:dyDescent="0.2">
      <c r="B94" s="3">
        <v>10</v>
      </c>
      <c r="C94" s="6">
        <v>0</v>
      </c>
      <c r="D94" s="6">
        <v>0.41660540116648193</v>
      </c>
      <c r="E94" s="6">
        <v>0</v>
      </c>
      <c r="I94" s="3">
        <v>10</v>
      </c>
      <c r="J94" s="6">
        <v>13.756660746003549</v>
      </c>
      <c r="K94" s="6">
        <v>17.154811715481166</v>
      </c>
      <c r="L94" s="6">
        <v>16.877217885024841</v>
      </c>
      <c r="P94" s="3">
        <v>10</v>
      </c>
      <c r="Q94" s="6">
        <v>16.860603182142018</v>
      </c>
      <c r="R94" s="6">
        <v>13.099563953488358</v>
      </c>
      <c r="S94" s="6">
        <v>17.535804088772274</v>
      </c>
      <c r="W94" s="3">
        <v>10</v>
      </c>
      <c r="X94" s="6">
        <v>15.834510912231115</v>
      </c>
      <c r="Y94" s="6">
        <v>21.732092270335901</v>
      </c>
      <c r="Z94" s="6">
        <v>49.127960345144118</v>
      </c>
      <c r="AD94" s="3">
        <v>10</v>
      </c>
      <c r="AE94" s="11">
        <v>39.40470901821412</v>
      </c>
      <c r="AF94" s="11">
        <v>52.037752037752028</v>
      </c>
      <c r="AG94" s="11">
        <v>79.225806451612897</v>
      </c>
    </row>
    <row r="95" spans="1:33" x14ac:dyDescent="0.2">
      <c r="B95" s="3">
        <v>11</v>
      </c>
      <c r="C95" s="6">
        <v>0</v>
      </c>
      <c r="D95" s="6">
        <v>1.5458200471371188</v>
      </c>
      <c r="E95" s="6">
        <v>0</v>
      </c>
      <c r="I95" s="3">
        <v>11</v>
      </c>
      <c r="J95" s="6">
        <v>3.2846460269760214</v>
      </c>
      <c r="K95" s="6">
        <v>1.460209296665846</v>
      </c>
      <c r="L95" s="6">
        <v>8.7481146304675796</v>
      </c>
      <c r="P95" s="3">
        <v>11</v>
      </c>
      <c r="Q95" s="6">
        <v>7.707058716098997</v>
      </c>
      <c r="R95" s="6">
        <v>27.465197215777263</v>
      </c>
      <c r="S95" s="6">
        <v>15.250431778929189</v>
      </c>
      <c r="W95" s="3">
        <v>11</v>
      </c>
      <c r="X95" s="6">
        <v>45.926800472255017</v>
      </c>
      <c r="Y95" s="6">
        <v>35.716865294330084</v>
      </c>
      <c r="Z95" s="6">
        <v>28.52122575203823</v>
      </c>
      <c r="AD95" s="3">
        <v>11</v>
      </c>
      <c r="AE95" s="11">
        <v>55.050359712230218</v>
      </c>
      <c r="AF95" s="11">
        <v>50.795392210641801</v>
      </c>
      <c r="AG95" s="11">
        <v>38.418684379687164</v>
      </c>
    </row>
    <row r="96" spans="1:33" x14ac:dyDescent="0.2">
      <c r="B96" s="3">
        <v>12</v>
      </c>
      <c r="C96" s="6">
        <v>0.80220936349289773</v>
      </c>
      <c r="D96" s="6">
        <v>0.79058764940239457</v>
      </c>
      <c r="E96" s="6">
        <v>0.72642108605906575</v>
      </c>
      <c r="I96" s="3">
        <v>12</v>
      </c>
      <c r="J96" s="6">
        <v>1.4329580348004183</v>
      </c>
      <c r="K96" s="6">
        <v>8.9994972347913542</v>
      </c>
      <c r="L96" s="6">
        <v>8.9868643516712154</v>
      </c>
      <c r="P96" s="3">
        <v>12</v>
      </c>
      <c r="Q96" s="6">
        <v>7.8538390379278464</v>
      </c>
      <c r="R96" s="6">
        <v>32.44758654314969</v>
      </c>
      <c r="S96" s="6">
        <v>16.370808678500985</v>
      </c>
      <c r="W96" s="3">
        <v>12</v>
      </c>
      <c r="X96" s="6">
        <v>25.466224616659755</v>
      </c>
      <c r="Y96" s="6">
        <v>39.904761904761905</v>
      </c>
      <c r="Z96" s="6">
        <v>20.438939006328262</v>
      </c>
      <c r="AD96" s="3">
        <v>12</v>
      </c>
      <c r="AE96" s="11">
        <v>51.448863636363633</v>
      </c>
      <c r="AF96" s="11">
        <v>84.422110552763812</v>
      </c>
      <c r="AG96" s="11">
        <v>82.426013883814406</v>
      </c>
    </row>
    <row r="97" spans="2:33" x14ac:dyDescent="0.2">
      <c r="B97" s="3">
        <v>13</v>
      </c>
      <c r="C97" s="6">
        <v>0</v>
      </c>
      <c r="D97" s="6">
        <v>1.0807106331382879</v>
      </c>
      <c r="E97" s="6">
        <v>0</v>
      </c>
      <c r="I97" s="3">
        <v>13</v>
      </c>
      <c r="J97" s="6">
        <v>5.1325524044389663</v>
      </c>
      <c r="K97" s="6">
        <v>8.7512291052113937</v>
      </c>
      <c r="L97" s="6">
        <v>10.477707006369434</v>
      </c>
      <c r="P97" s="3">
        <v>13</v>
      </c>
      <c r="Q97" s="6">
        <v>18.011393060590358</v>
      </c>
      <c r="R97" s="6">
        <v>26.191413942497043</v>
      </c>
      <c r="S97" s="6">
        <v>12.266736265170303</v>
      </c>
      <c r="W97" s="3">
        <v>13</v>
      </c>
      <c r="X97" s="6">
        <v>16.862289366647303</v>
      </c>
      <c r="Y97" s="6">
        <v>65.598548972188638</v>
      </c>
      <c r="Z97" s="6">
        <v>18.149210903873737</v>
      </c>
      <c r="AD97" s="3">
        <v>13</v>
      </c>
      <c r="AE97" s="11">
        <v>40.700079554494835</v>
      </c>
      <c r="AF97" s="11">
        <v>11.767638992769882</v>
      </c>
      <c r="AG97" s="11">
        <v>36.108127461510925</v>
      </c>
    </row>
    <row r="98" spans="2:33" x14ac:dyDescent="0.2">
      <c r="B98" s="3">
        <v>14</v>
      </c>
      <c r="C98" s="6">
        <v>0.96559378468368195</v>
      </c>
      <c r="D98" s="6">
        <v>2.5011473152822394</v>
      </c>
      <c r="E98" s="6">
        <v>0.87542765143891876</v>
      </c>
      <c r="I98" s="3">
        <v>14</v>
      </c>
      <c r="J98" s="6">
        <v>8.486439195100612</v>
      </c>
      <c r="K98" s="6">
        <v>1.3653741125068299</v>
      </c>
      <c r="L98" s="6">
        <v>11.968276856524863</v>
      </c>
      <c r="P98" s="3">
        <v>14</v>
      </c>
      <c r="Q98" s="6">
        <v>7.3718401355740744</v>
      </c>
      <c r="R98" s="6">
        <v>16.978989210675749</v>
      </c>
      <c r="S98" s="6">
        <v>19.551616266944734</v>
      </c>
      <c r="W98" s="3">
        <v>14</v>
      </c>
      <c r="X98" s="6">
        <v>15.186385737439227</v>
      </c>
      <c r="Y98" s="6">
        <v>30.561366806136675</v>
      </c>
      <c r="Z98" s="6">
        <v>22.059334398666021</v>
      </c>
      <c r="AD98" s="3">
        <v>14</v>
      </c>
      <c r="AE98" s="11">
        <v>41.908325537885872</v>
      </c>
      <c r="AF98" s="11">
        <v>90.89301503094606</v>
      </c>
      <c r="AG98" s="11">
        <v>36.130361490915902</v>
      </c>
    </row>
    <row r="99" spans="2:33" x14ac:dyDescent="0.2">
      <c r="B99" s="3">
        <v>15</v>
      </c>
      <c r="C99" s="6">
        <v>0.53046218487394481</v>
      </c>
      <c r="D99" s="6">
        <v>3.4139968189047893</v>
      </c>
      <c r="E99" s="6">
        <v>0.36818314377369166</v>
      </c>
      <c r="I99" s="3">
        <v>15</v>
      </c>
      <c r="J99" s="6">
        <v>1.260155861382849</v>
      </c>
      <c r="K99" s="6">
        <v>8.7565963060685963</v>
      </c>
      <c r="L99" s="6">
        <v>11.055900621118013</v>
      </c>
      <c r="P99" s="3">
        <v>15</v>
      </c>
      <c r="Q99" s="6">
        <v>12.407459469590478</v>
      </c>
      <c r="R99" s="6">
        <v>19.541099344427643</v>
      </c>
      <c r="S99" s="6">
        <v>19.457804984696104</v>
      </c>
      <c r="W99" s="3">
        <v>15</v>
      </c>
      <c r="X99" s="6">
        <v>31.315687037757883</v>
      </c>
      <c r="Y99" s="6">
        <v>25.433526011560691</v>
      </c>
      <c r="Z99" s="6">
        <v>11.777822825866604</v>
      </c>
      <c r="AD99" s="3">
        <v>15</v>
      </c>
      <c r="AE99" s="11">
        <v>32.556999264525615</v>
      </c>
      <c r="AF99" s="11">
        <v>82.974910394265237</v>
      </c>
      <c r="AG99" s="11">
        <v>28.498147620404673</v>
      </c>
    </row>
    <row r="100" spans="2:33" x14ac:dyDescent="0.2">
      <c r="B100" s="3">
        <v>16</v>
      </c>
      <c r="C100" s="6">
        <v>0.27861123017575629</v>
      </c>
      <c r="D100" s="6">
        <v>0</v>
      </c>
      <c r="E100" s="6">
        <v>0.19712650214186722</v>
      </c>
      <c r="I100" s="3">
        <v>16</v>
      </c>
      <c r="J100" s="6">
        <v>3.2553500181356543</v>
      </c>
      <c r="K100" s="6">
        <v>5.6385952120549216</v>
      </c>
      <c r="L100" s="6">
        <v>3.5739814152966489</v>
      </c>
      <c r="P100" s="3">
        <v>16</v>
      </c>
      <c r="Q100" s="6">
        <v>7.1434965535762256</v>
      </c>
      <c r="R100" s="6">
        <v>21.66172106824926</v>
      </c>
      <c r="S100" s="6">
        <v>28.792235801581594</v>
      </c>
      <c r="W100" s="3">
        <v>16</v>
      </c>
      <c r="X100" s="6">
        <v>17.559988967546197</v>
      </c>
      <c r="Y100" s="6">
        <v>37.267958030669902</v>
      </c>
      <c r="Z100" s="6">
        <v>35.940185630800961</v>
      </c>
      <c r="AD100" s="3">
        <v>16</v>
      </c>
      <c r="AE100" s="11">
        <v>39.015952335191237</v>
      </c>
      <c r="AF100" s="11">
        <v>86.708365910867869</v>
      </c>
      <c r="AG100" s="11">
        <v>84.355300859598842</v>
      </c>
    </row>
    <row r="101" spans="2:33" x14ac:dyDescent="0.2">
      <c r="B101" s="3">
        <v>17</v>
      </c>
      <c r="C101" s="6">
        <v>0</v>
      </c>
      <c r="D101" s="6">
        <v>2.9791560752414949</v>
      </c>
      <c r="E101" s="6">
        <v>0</v>
      </c>
      <c r="I101" s="3">
        <v>17</v>
      </c>
      <c r="J101" s="6">
        <v>8.4571202218261128</v>
      </c>
      <c r="K101" s="6">
        <v>4.7940727827413516</v>
      </c>
      <c r="L101" s="6">
        <v>12.893857993320747</v>
      </c>
      <c r="P101" s="3">
        <v>17</v>
      </c>
      <c r="Q101" s="6">
        <v>15.871281117182752</v>
      </c>
      <c r="R101" s="6">
        <v>62.555344718532581</v>
      </c>
      <c r="S101" s="6">
        <v>39.610731194108368</v>
      </c>
      <c r="W101" s="3">
        <v>17</v>
      </c>
      <c r="X101" s="6">
        <v>31.586826347305397</v>
      </c>
      <c r="Y101" s="6">
        <v>23.284266870579238</v>
      </c>
      <c r="Z101" s="6">
        <v>27.231100736218348</v>
      </c>
      <c r="AD101" s="3">
        <v>17</v>
      </c>
      <c r="AE101" s="11">
        <v>33.938935150138789</v>
      </c>
      <c r="AF101" s="11">
        <v>48.844375963020035</v>
      </c>
      <c r="AG101" s="11">
        <v>13.333333333333334</v>
      </c>
    </row>
    <row r="102" spans="2:33" x14ac:dyDescent="0.2">
      <c r="B102" s="3">
        <v>18</v>
      </c>
      <c r="C102" s="6">
        <v>0.50425671250818571</v>
      </c>
      <c r="D102" s="6">
        <v>0.54535678623549988</v>
      </c>
      <c r="E102" s="6">
        <v>0.27159535818842351</v>
      </c>
      <c r="I102" s="3">
        <v>18</v>
      </c>
      <c r="J102" s="6">
        <v>2.2115640820676838</v>
      </c>
      <c r="K102" s="6">
        <v>9.195402298850583</v>
      </c>
      <c r="L102" s="6">
        <v>5.5126968820315136</v>
      </c>
      <c r="P102" s="3">
        <v>18</v>
      </c>
      <c r="Q102" s="6">
        <v>17.928183931800561</v>
      </c>
      <c r="R102" s="6">
        <v>23.903550408202019</v>
      </c>
      <c r="S102" s="6">
        <v>28.415747173409621</v>
      </c>
      <c r="W102" s="3">
        <v>18</v>
      </c>
      <c r="X102" s="6">
        <v>26.805721096543511</v>
      </c>
      <c r="Y102" s="6">
        <v>14.673216574113631</v>
      </c>
      <c r="Z102" s="6">
        <v>23.366906474820151</v>
      </c>
      <c r="AD102" s="3">
        <v>18</v>
      </c>
      <c r="AE102" s="11">
        <v>27.33757470599576</v>
      </c>
      <c r="AF102" s="11">
        <v>56.060606060606062</v>
      </c>
      <c r="AG102" s="11">
        <v>49.377314035678225</v>
      </c>
    </row>
    <row r="103" spans="2:33" x14ac:dyDescent="0.2">
      <c r="B103" s="8" t="s">
        <v>0</v>
      </c>
      <c r="C103" s="8">
        <f>AVERAGE(C85:C102)</f>
        <v>0.72298580190656569</v>
      </c>
      <c r="D103" s="8">
        <f t="shared" ref="D103:E103" si="71">AVERAGE(D85:D102)</f>
        <v>1.5960331558288712</v>
      </c>
      <c r="E103" s="8">
        <f t="shared" si="71"/>
        <v>0.59388476833058701</v>
      </c>
      <c r="I103" s="8" t="s">
        <v>0</v>
      </c>
      <c r="J103" s="8">
        <f>AVERAGE(J85:J102)</f>
        <v>5.8592218837184644</v>
      </c>
      <c r="K103" s="8">
        <f t="shared" ref="K103:L103" si="72">AVERAGE(K85:K102)</f>
        <v>9.6414326439618616</v>
      </c>
      <c r="L103" s="8">
        <f t="shared" si="72"/>
        <v>12.289705022725364</v>
      </c>
      <c r="P103" s="8" t="s">
        <v>0</v>
      </c>
      <c r="Q103" s="8">
        <f>AVERAGE(Q85:Q102)</f>
        <v>13.561299798954082</v>
      </c>
      <c r="R103" s="8">
        <f t="shared" ref="R103:S103" si="73">AVERAGE(R85:R102)</f>
        <v>24.386923507538143</v>
      </c>
      <c r="S103" s="8">
        <f t="shared" si="73"/>
        <v>21.070751801929653</v>
      </c>
      <c r="W103" s="8" t="s">
        <v>0</v>
      </c>
      <c r="X103" s="8">
        <f>AVERAGE(X85:X102)</f>
        <v>22.763424983683024</v>
      </c>
      <c r="Y103" s="8">
        <f t="shared" ref="Y103:Z103" si="74">AVERAGE(Y85:Y102)</f>
        <v>39.341171676893659</v>
      </c>
      <c r="Z103" s="8">
        <f t="shared" si="74"/>
        <v>28.117272057812045</v>
      </c>
      <c r="AD103" s="8" t="s">
        <v>0</v>
      </c>
      <c r="AE103" s="12">
        <f>AVERAGE(AE85:AE102)</f>
        <v>37.895190322456742</v>
      </c>
      <c r="AF103" s="12">
        <f t="shared" ref="AF103:AG103" si="75">AVERAGE(AF85:AF102)</f>
        <v>64.949528818493022</v>
      </c>
      <c r="AG103" s="12">
        <f t="shared" si="75"/>
        <v>49.565250103800111</v>
      </c>
    </row>
    <row r="104" spans="2:33" x14ac:dyDescent="0.2">
      <c r="B104" s="3" t="s">
        <v>2</v>
      </c>
      <c r="C104" s="9">
        <f>STDEV(C85:C102)/SQRT(COUNT(C85:C102))</f>
        <v>0.25253150712460598</v>
      </c>
      <c r="D104" s="9">
        <f t="shared" ref="D104:E104" si="76">STDEV(D85:D102)/SQRT(COUNT(D85:D102))</f>
        <v>0.24668744249353647</v>
      </c>
      <c r="E104" s="9">
        <f t="shared" si="76"/>
        <v>0.20347411053880651</v>
      </c>
      <c r="I104" s="3" t="s">
        <v>2</v>
      </c>
      <c r="J104" s="8">
        <f t="shared" ref="J104:L104" si="77">STDEV(J85:J102)/SQRT(COUNT(J85:J102))</f>
        <v>1.0546590342497966</v>
      </c>
      <c r="K104" s="8">
        <f t="shared" si="77"/>
        <v>1.4522963954310961</v>
      </c>
      <c r="L104" s="8">
        <f t="shared" si="77"/>
        <v>1.2203533841071272</v>
      </c>
      <c r="P104" s="3" t="s">
        <v>2</v>
      </c>
      <c r="Q104" s="8">
        <f>STDEV(Q85:Q102)/SQRT(COUNT(Q85:Q102))</f>
        <v>1.1468788495437838</v>
      </c>
      <c r="R104" s="8">
        <f>STDEV(R85:R102)/SQRT(COUNT(R85:R102))</f>
        <v>2.9181307750301548</v>
      </c>
      <c r="S104" s="8">
        <f>STDEV(S85:S102)/SQRT(COUNT(S85:S102))</f>
        <v>1.6684665545031745</v>
      </c>
      <c r="W104" s="3" t="s">
        <v>2</v>
      </c>
      <c r="X104" s="8">
        <f t="shared" ref="X104:Z104" si="78">STDEV(X85:X102)/SQRT(COUNT(X85:X102))</f>
        <v>1.9999781279704651</v>
      </c>
      <c r="Y104" s="8">
        <f t="shared" si="78"/>
        <v>4.122243292845269</v>
      </c>
      <c r="Z104" s="8">
        <f t="shared" si="78"/>
        <v>2.7392208515065803</v>
      </c>
      <c r="AD104" s="3" t="s">
        <v>2</v>
      </c>
      <c r="AE104" s="12">
        <f>STDEV(AE85:AE102)/SQRT(COUNT(AE85:AE102))</f>
        <v>1.9850214004861841</v>
      </c>
      <c r="AF104" s="12">
        <f>STDEV(AF85:AF102)/SQRT(COUNT(AF85:AF102))</f>
        <v>5.381497379466972</v>
      </c>
      <c r="AG104" s="12">
        <f>STDEV(AG85:AG102)/SQRT(COUNT(AG85:AG102))</f>
        <v>5.321717560972747</v>
      </c>
    </row>
    <row r="108" spans="2:33" x14ac:dyDescent="0.2">
      <c r="AE108"/>
    </row>
    <row r="109" spans="2:33" x14ac:dyDescent="0.2">
      <c r="AE109"/>
    </row>
    <row r="110" spans="2:33" x14ac:dyDescent="0.2">
      <c r="AE110"/>
    </row>
    <row r="111" spans="2:33" x14ac:dyDescent="0.2">
      <c r="AE111"/>
    </row>
    <row r="112" spans="2:33" x14ac:dyDescent="0.2">
      <c r="AE112"/>
    </row>
    <row r="113" spans="31:31" x14ac:dyDescent="0.2">
      <c r="AE113"/>
    </row>
    <row r="114" spans="31:31" x14ac:dyDescent="0.2">
      <c r="AE114"/>
    </row>
    <row r="115" spans="31:31" x14ac:dyDescent="0.2">
      <c r="AE115"/>
    </row>
    <row r="116" spans="31:31" x14ac:dyDescent="0.2">
      <c r="AE116"/>
    </row>
    <row r="117" spans="31:31" x14ac:dyDescent="0.2">
      <c r="AE117"/>
    </row>
    <row r="118" spans="31:31" x14ac:dyDescent="0.2">
      <c r="AE118"/>
    </row>
    <row r="119" spans="31:31" x14ac:dyDescent="0.2">
      <c r="AE119"/>
    </row>
    <row r="120" spans="31:31" x14ac:dyDescent="0.2">
      <c r="AE120"/>
    </row>
    <row r="121" spans="31:31" x14ac:dyDescent="0.2">
      <c r="AE121"/>
    </row>
    <row r="122" spans="31:31" x14ac:dyDescent="0.2">
      <c r="AE122"/>
    </row>
    <row r="123" spans="31:31" x14ac:dyDescent="0.2">
      <c r="AE123"/>
    </row>
    <row r="124" spans="31:31" x14ac:dyDescent="0.2">
      <c r="AE124"/>
    </row>
    <row r="125" spans="31:31" x14ac:dyDescent="0.2">
      <c r="AE125"/>
    </row>
    <row r="126" spans="31:31" x14ac:dyDescent="0.2">
      <c r="AE126"/>
    </row>
    <row r="127" spans="31:31" x14ac:dyDescent="0.2">
      <c r="AE127"/>
    </row>
    <row r="128" spans="31:31" x14ac:dyDescent="0.2">
      <c r="AE128"/>
    </row>
    <row r="129" spans="31:31" x14ac:dyDescent="0.2">
      <c r="AE129"/>
    </row>
    <row r="130" spans="31:31" x14ac:dyDescent="0.2">
      <c r="AE130"/>
    </row>
    <row r="131" spans="31:31" x14ac:dyDescent="0.2">
      <c r="AE131"/>
    </row>
    <row r="132" spans="31:31" x14ac:dyDescent="0.2">
      <c r="AE132"/>
    </row>
    <row r="133" spans="31:31" x14ac:dyDescent="0.2">
      <c r="AE133"/>
    </row>
    <row r="134" spans="31:31" x14ac:dyDescent="0.2">
      <c r="AE134"/>
    </row>
    <row r="135" spans="31:31" x14ac:dyDescent="0.2">
      <c r="AE135"/>
    </row>
    <row r="136" spans="31:31" x14ac:dyDescent="0.2">
      <c r="AE136"/>
    </row>
    <row r="137" spans="31:31" x14ac:dyDescent="0.2">
      <c r="AE137"/>
    </row>
    <row r="138" spans="31:31" x14ac:dyDescent="0.2">
      <c r="AE138"/>
    </row>
    <row r="139" spans="31:31" x14ac:dyDescent="0.2">
      <c r="AE139"/>
    </row>
    <row r="140" spans="31:31" x14ac:dyDescent="0.2">
      <c r="AE140"/>
    </row>
    <row r="141" spans="31:31" x14ac:dyDescent="0.2">
      <c r="AE141"/>
    </row>
    <row r="142" spans="31:31" x14ac:dyDescent="0.2">
      <c r="AE142"/>
    </row>
    <row r="143" spans="31:31" x14ac:dyDescent="0.2">
      <c r="AE143"/>
    </row>
    <row r="144" spans="31:31" x14ac:dyDescent="0.2">
      <c r="AE144"/>
    </row>
    <row r="145" spans="31:31" x14ac:dyDescent="0.2">
      <c r="AE145"/>
    </row>
    <row r="146" spans="31:31" x14ac:dyDescent="0.2">
      <c r="AE146"/>
    </row>
    <row r="147" spans="31:31" x14ac:dyDescent="0.2">
      <c r="AE147"/>
    </row>
    <row r="148" spans="31:31" x14ac:dyDescent="0.2">
      <c r="AE148"/>
    </row>
    <row r="149" spans="31:31" x14ac:dyDescent="0.2">
      <c r="AE149"/>
    </row>
    <row r="150" spans="31:31" x14ac:dyDescent="0.2">
      <c r="AE150"/>
    </row>
    <row r="151" spans="31:31" x14ac:dyDescent="0.2">
      <c r="AE151"/>
    </row>
    <row r="152" spans="31:31" x14ac:dyDescent="0.2">
      <c r="AE152"/>
    </row>
    <row r="153" spans="31:31" x14ac:dyDescent="0.2">
      <c r="AE153"/>
    </row>
    <row r="154" spans="31:31" x14ac:dyDescent="0.2">
      <c r="AE154"/>
    </row>
    <row r="168" spans="14:14" x14ac:dyDescent="0.2">
      <c r="N168" s="1"/>
    </row>
    <row r="186" spans="3:33" x14ac:dyDescent="0.2">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4"/>
      <c r="AF186" s="5"/>
      <c r="AG186" s="5"/>
    </row>
    <row r="187" spans="3:33" x14ac:dyDescent="0.2">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4"/>
      <c r="AF187" s="5"/>
      <c r="AG187" s="5"/>
    </row>
    <row r="188" spans="3:33" x14ac:dyDescent="0.2">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4"/>
      <c r="AF188" s="5"/>
      <c r="AG188" s="5"/>
    </row>
    <row r="189" spans="3:33" x14ac:dyDescent="0.2">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4"/>
      <c r="AF189" s="5"/>
      <c r="AG189" s="5"/>
    </row>
    <row r="190" spans="3:33" x14ac:dyDescent="0.2">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4"/>
      <c r="AF190" s="5"/>
      <c r="AG190" s="5"/>
    </row>
    <row r="191" spans="3:33" x14ac:dyDescent="0.2">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4"/>
      <c r="AF191" s="5"/>
      <c r="AG191" s="5"/>
    </row>
    <row r="192" spans="3:33" x14ac:dyDescent="0.2">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4"/>
      <c r="AF192" s="5"/>
      <c r="AG192" s="5"/>
    </row>
    <row r="193" spans="3:33" x14ac:dyDescent="0.2">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4"/>
      <c r="AF193" s="5"/>
      <c r="AG193" s="5"/>
    </row>
    <row r="194" spans="3:33" x14ac:dyDescent="0.2">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4"/>
      <c r="AF194" s="5"/>
      <c r="AG194" s="5"/>
    </row>
    <row r="195" spans="3:33" x14ac:dyDescent="0.2">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4"/>
      <c r="AF195" s="5"/>
      <c r="AG195" s="5"/>
    </row>
    <row r="196" spans="3:33" x14ac:dyDescent="0.2">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4"/>
      <c r="AF196" s="5"/>
      <c r="AG196" s="5"/>
    </row>
    <row r="197" spans="3:33" x14ac:dyDescent="0.2">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4"/>
      <c r="AF197" s="5"/>
      <c r="AG197" s="5"/>
    </row>
    <row r="198" spans="3:33" x14ac:dyDescent="0.2">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4"/>
      <c r="AF198" s="5"/>
      <c r="AG198" s="5"/>
    </row>
    <row r="199" spans="3:33" x14ac:dyDescent="0.2">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4"/>
      <c r="AF199" s="5"/>
      <c r="AG199" s="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Sasan Amirsadeghi</dc:creator>
  <cp:lastModifiedBy>Sasan Amirsadeghi</cp:lastModifiedBy>
  <dcterms:created xsi:type="dcterms:W3CDTF">2023-10-10T19:54:55Z</dcterms:created>
  <dcterms:modified xsi:type="dcterms:W3CDTF">2024-02-28T16:44:44Z</dcterms:modified>
</cp:coreProperties>
</file>