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9A64A1EF-B3DE-4B41-8913-1A0B9D075A93}" xr6:coauthVersionLast="36" xr6:coauthVersionMax="36" xr10:uidLastSave="{00000000-0000-0000-0000-000000000000}"/>
  <bookViews>
    <workbookView xWindow="240" yWindow="108" windowWidth="10500" windowHeight="7440" activeTab="1" xr2:uid="{00000000-000D-0000-FFFF-FFFF00000000}"/>
  </bookViews>
  <sheets>
    <sheet name="不考虑气体溶解悬浮" sheetId="4" r:id="rId1"/>
    <sheet name="泥浆池增量变化" sheetId="5" r:id="rId2"/>
    <sheet name="Sheet1" sheetId="6" r:id="rId3"/>
  </sheets>
  <calcPr calcId="191029"/>
</workbook>
</file>

<file path=xl/calcChain.xml><?xml version="1.0" encoding="utf-8"?>
<calcChain xmlns="http://schemas.openxmlformats.org/spreadsheetml/2006/main">
  <c r="S86" i="4" l="1"/>
  <c r="AZ86" i="4" l="1"/>
  <c r="AZ87" i="4"/>
  <c r="AZ88" i="4"/>
  <c r="AZ89" i="4"/>
  <c r="AZ90" i="4"/>
  <c r="AZ91" i="4"/>
  <c r="AZ92" i="4"/>
  <c r="AZ93" i="4"/>
  <c r="AZ94" i="4"/>
  <c r="AZ95" i="4"/>
  <c r="AZ96" i="4"/>
  <c r="AZ97" i="4"/>
  <c r="AZ98" i="4"/>
  <c r="AZ99" i="4"/>
  <c r="AZ100" i="4"/>
  <c r="AZ101" i="4"/>
  <c r="AZ102" i="4"/>
  <c r="AZ103" i="4"/>
  <c r="AZ104" i="4"/>
  <c r="AZ105" i="4"/>
  <c r="AZ106" i="4"/>
  <c r="AZ107" i="4"/>
  <c r="AZ108" i="4"/>
  <c r="AZ109" i="4"/>
  <c r="AZ110" i="4"/>
  <c r="AZ111" i="4"/>
  <c r="AZ112" i="4"/>
  <c r="AZ113" i="4"/>
  <c r="AY86" i="4"/>
  <c r="AY87" i="4"/>
  <c r="AY88" i="4"/>
  <c r="AY89" i="4"/>
  <c r="AY122" i="4" s="1"/>
  <c r="AY90" i="4"/>
  <c r="AY91" i="4"/>
  <c r="AY92" i="4"/>
  <c r="AY93" i="4"/>
  <c r="AY94" i="4"/>
  <c r="AY95" i="4"/>
  <c r="AY96" i="4"/>
  <c r="AY97" i="4"/>
  <c r="AY98" i="4"/>
  <c r="AY99" i="4"/>
  <c r="AY100" i="4"/>
  <c r="AY101" i="4"/>
  <c r="AY102" i="4"/>
  <c r="AY103" i="4"/>
  <c r="AY104" i="4"/>
  <c r="AY105" i="4"/>
  <c r="AY106" i="4"/>
  <c r="AY107" i="4"/>
  <c r="AY108" i="4"/>
  <c r="AY109" i="4"/>
  <c r="AY110" i="4"/>
  <c r="AY111" i="4"/>
  <c r="AY112" i="4"/>
  <c r="AY113" i="4"/>
  <c r="AY114" i="4"/>
  <c r="AY115" i="4"/>
  <c r="AY116" i="4"/>
  <c r="AY117" i="4"/>
  <c r="AY118" i="4"/>
  <c r="AY119" i="4"/>
  <c r="AY120" i="4"/>
  <c r="AZ118" i="4"/>
  <c r="AZ119" i="4"/>
  <c r="AZ120" i="4"/>
  <c r="AZ117" i="4"/>
  <c r="AN86" i="4"/>
  <c r="AO86" i="4"/>
  <c r="AO87" i="4"/>
  <c r="AO88" i="4"/>
  <c r="AO89" i="4"/>
  <c r="AO90" i="4"/>
  <c r="AO91" i="4"/>
  <c r="AO92" i="4"/>
  <c r="AO93" i="4"/>
  <c r="AO94" i="4"/>
  <c r="AO95" i="4"/>
  <c r="AN87" i="4"/>
  <c r="AN120" i="4" s="1"/>
  <c r="AN88" i="4"/>
  <c r="AN89" i="4"/>
  <c r="AN90" i="4"/>
  <c r="AN91" i="4"/>
  <c r="AN92" i="4"/>
  <c r="AN93" i="4"/>
  <c r="AN94" i="4"/>
  <c r="AN95" i="4"/>
  <c r="AN96" i="4"/>
  <c r="AN97" i="4"/>
  <c r="AN98" i="4"/>
  <c r="AN99" i="4"/>
  <c r="AN100" i="4"/>
  <c r="AN101" i="4"/>
  <c r="AN102" i="4"/>
  <c r="AN103" i="4"/>
  <c r="AN104" i="4"/>
  <c r="AN105" i="4"/>
  <c r="AN106" i="4"/>
  <c r="AN107" i="4"/>
  <c r="AN108" i="4"/>
  <c r="AN109" i="4"/>
  <c r="AN110" i="4"/>
  <c r="AN111" i="4"/>
  <c r="AN112" i="4"/>
  <c r="AN113" i="4"/>
  <c r="AN114" i="4"/>
  <c r="AN115" i="4"/>
  <c r="AO96" i="4"/>
  <c r="AO97" i="4"/>
  <c r="AO98" i="4"/>
  <c r="AO99" i="4"/>
  <c r="AO100" i="4"/>
  <c r="AO101" i="4"/>
  <c r="AO102" i="4"/>
  <c r="AO103" i="4"/>
  <c r="AO104" i="4"/>
  <c r="AO105" i="4"/>
  <c r="AO106" i="4"/>
  <c r="AO107" i="4"/>
  <c r="AO108" i="4"/>
  <c r="AO109" i="4"/>
  <c r="AO113" i="4"/>
  <c r="AO114" i="4"/>
  <c r="AO115" i="4"/>
  <c r="AO112" i="4"/>
  <c r="AD91" i="4"/>
  <c r="AD92" i="4"/>
  <c r="AD93" i="4"/>
  <c r="AD94" i="4"/>
  <c r="AD95" i="4"/>
  <c r="AD96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S87" i="4"/>
  <c r="S88" i="4"/>
  <c r="S89" i="4"/>
  <c r="S90" i="4"/>
  <c r="S91" i="4"/>
  <c r="R93" i="4"/>
  <c r="R92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S92" i="4"/>
  <c r="S93" i="4"/>
  <c r="S94" i="4"/>
  <c r="S95" i="4"/>
  <c r="S96" i="4"/>
  <c r="S97" i="4"/>
  <c r="S99" i="4"/>
  <c r="S100" i="4"/>
  <c r="S101" i="4"/>
  <c r="S102" i="4"/>
  <c r="S103" i="4"/>
  <c r="AD110" i="4"/>
  <c r="AD111" i="4"/>
  <c r="AD112" i="4"/>
  <c r="AD109" i="4"/>
  <c r="AF89" i="4"/>
  <c r="AD97" i="4"/>
  <c r="AD98" i="4"/>
  <c r="AD99" i="4"/>
  <c r="AD100" i="4"/>
  <c r="AD101" i="4"/>
  <c r="AD102" i="4"/>
  <c r="AD103" i="4"/>
  <c r="AD104" i="4"/>
  <c r="AD106" i="4"/>
  <c r="AD105" i="4"/>
  <c r="AD107" i="4"/>
  <c r="Q24" i="5"/>
  <c r="Q25" i="5"/>
  <c r="Q26" i="5"/>
  <c r="Q27" i="5"/>
  <c r="Q23" i="5"/>
  <c r="AC118" i="4" l="1"/>
  <c r="R116" i="4"/>
  <c r="AM88" i="4"/>
  <c r="AM87" i="4"/>
  <c r="AR67" i="4" s="1"/>
  <c r="AF87" i="4"/>
  <c r="AD108" i="4" s="1"/>
  <c r="AF86" i="4"/>
  <c r="AG73" i="4" s="1"/>
  <c r="AH73" i="4" s="1"/>
  <c r="Q88" i="4"/>
  <c r="Q87" i="4"/>
  <c r="AZ114" i="4"/>
  <c r="BC93" i="4"/>
  <c r="BC92" i="4"/>
  <c r="BD77" i="4" s="1"/>
  <c r="BE77" i="4" s="1"/>
  <c r="E89" i="4"/>
  <c r="K69" i="4" s="1"/>
  <c r="E90" i="4"/>
  <c r="K71" i="4" s="1"/>
  <c r="BF4" i="4"/>
  <c r="BF5" i="4"/>
  <c r="BF6" i="4"/>
  <c r="BF7" i="4"/>
  <c r="BF8" i="4"/>
  <c r="BF9" i="4"/>
  <c r="BF10" i="4"/>
  <c r="BF11" i="4"/>
  <c r="BF12" i="4"/>
  <c r="BF13" i="4"/>
  <c r="BF14" i="4"/>
  <c r="BF15" i="4"/>
  <c r="BF16" i="4"/>
  <c r="BF17" i="4"/>
  <c r="BF18" i="4"/>
  <c r="BF19" i="4"/>
  <c r="BF20" i="4"/>
  <c r="BF21" i="4"/>
  <c r="BF22" i="4"/>
  <c r="BF23" i="4"/>
  <c r="BF24" i="4"/>
  <c r="BF25" i="4"/>
  <c r="BF26" i="4"/>
  <c r="BF27" i="4"/>
  <c r="BF28" i="4"/>
  <c r="BF29" i="4"/>
  <c r="BF30" i="4"/>
  <c r="BF31" i="4"/>
  <c r="BF32" i="4"/>
  <c r="BF33" i="4"/>
  <c r="BF34" i="4"/>
  <c r="BF35" i="4"/>
  <c r="BF36" i="4"/>
  <c r="BF37" i="4"/>
  <c r="BF38" i="4"/>
  <c r="BF39" i="4"/>
  <c r="BF40" i="4"/>
  <c r="BF41" i="4"/>
  <c r="BF42" i="4"/>
  <c r="BF43" i="4"/>
  <c r="BF44" i="4"/>
  <c r="BF45" i="4"/>
  <c r="BF46" i="4"/>
  <c r="BF47" i="4"/>
  <c r="BF48" i="4"/>
  <c r="BF49" i="4"/>
  <c r="BF50" i="4"/>
  <c r="BF51" i="4"/>
  <c r="BF52" i="4"/>
  <c r="BF53" i="4"/>
  <c r="BF54" i="4"/>
  <c r="BF55" i="4"/>
  <c r="BF56" i="4"/>
  <c r="BF57" i="4"/>
  <c r="BF58" i="4"/>
  <c r="BF59" i="4"/>
  <c r="BF60" i="4"/>
  <c r="BF61" i="4"/>
  <c r="BF62" i="4"/>
  <c r="BF63" i="4"/>
  <c r="BF64" i="4"/>
  <c r="BF65" i="4"/>
  <c r="BF66" i="4"/>
  <c r="BF67" i="4"/>
  <c r="BF68" i="4"/>
  <c r="BF69" i="4"/>
  <c r="BF70" i="4"/>
  <c r="BF71" i="4"/>
  <c r="BF72" i="4"/>
  <c r="BF73" i="4"/>
  <c r="BF74" i="4"/>
  <c r="BF75" i="4"/>
  <c r="BF76" i="4"/>
  <c r="BF77" i="4"/>
  <c r="BF78" i="4"/>
  <c r="BF79" i="4"/>
  <c r="BF80" i="4"/>
  <c r="BF81" i="4"/>
  <c r="BF82" i="4"/>
  <c r="BF83" i="4"/>
  <c r="BF3" i="4"/>
  <c r="S98" i="4" l="1"/>
  <c r="AZ115" i="4"/>
  <c r="AO110" i="4"/>
  <c r="AR83" i="4"/>
  <c r="AS83" i="4" s="1"/>
  <c r="AR81" i="4"/>
  <c r="AS81" i="4" s="1"/>
  <c r="V64" i="4"/>
  <c r="V59" i="4"/>
  <c r="V68" i="4"/>
  <c r="W68" i="4" s="1"/>
  <c r="V56" i="4"/>
  <c r="V57" i="4"/>
  <c r="V58" i="4"/>
  <c r="V71" i="4"/>
  <c r="W71" i="4" s="1"/>
  <c r="V72" i="4"/>
  <c r="W72" i="4" s="1"/>
  <c r="V60" i="4"/>
  <c r="V63" i="4"/>
  <c r="V61" i="4"/>
  <c r="V69" i="4"/>
  <c r="W69" i="4" s="1"/>
  <c r="V62" i="4"/>
  <c r="V65" i="4"/>
  <c r="V66" i="4"/>
  <c r="V67" i="4"/>
  <c r="W67" i="4" s="1"/>
  <c r="V70" i="4"/>
  <c r="W70" i="4" s="1"/>
  <c r="V73" i="4"/>
  <c r="W73" i="4" s="1"/>
  <c r="AG81" i="4"/>
  <c r="AH81" i="4" s="1"/>
  <c r="V82" i="4"/>
  <c r="W82" i="4" s="1"/>
  <c r="K76" i="4"/>
  <c r="L76" i="4" s="1"/>
  <c r="BD62" i="4"/>
  <c r="BE62" i="4" s="1"/>
  <c r="BD51" i="4"/>
  <c r="BE51" i="4" s="1"/>
  <c r="BD55" i="4"/>
  <c r="BE55" i="4" s="1"/>
  <c r="BD63" i="4"/>
  <c r="BE63" i="4" s="1"/>
  <c r="BD64" i="4"/>
  <c r="BE64" i="4" s="1"/>
  <c r="BD50" i="4"/>
  <c r="BE50" i="4" s="1"/>
  <c r="BD47" i="4"/>
  <c r="BD53" i="4"/>
  <c r="BE53" i="4" s="1"/>
  <c r="BD60" i="4"/>
  <c r="BE60" i="4" s="1"/>
  <c r="BD52" i="4"/>
  <c r="BE52" i="4" s="1"/>
  <c r="BD48" i="4"/>
  <c r="BD49" i="4"/>
  <c r="BE49" i="4" s="1"/>
  <c r="BD56" i="4"/>
  <c r="BE56" i="4" s="1"/>
  <c r="BD59" i="4"/>
  <c r="BE59" i="4" s="1"/>
  <c r="BD54" i="4"/>
  <c r="BE54" i="4" s="1"/>
  <c r="BD58" i="4"/>
  <c r="BE58" i="4" s="1"/>
  <c r="BD57" i="4"/>
  <c r="BE57" i="4" s="1"/>
  <c r="BD61" i="4"/>
  <c r="BE61" i="4" s="1"/>
  <c r="K79" i="4"/>
  <c r="L79" i="4" s="1"/>
  <c r="K74" i="4"/>
  <c r="L74" i="4" s="1"/>
  <c r="AG83" i="4"/>
  <c r="AD113" i="4" s="1"/>
  <c r="AR80" i="4"/>
  <c r="AS80" i="4" s="1"/>
  <c r="AG80" i="4"/>
  <c r="AH80" i="4" s="1"/>
  <c r="V79" i="4"/>
  <c r="W79" i="4" s="1"/>
  <c r="AG77" i="4"/>
  <c r="AH77" i="4" s="1"/>
  <c r="AG79" i="4"/>
  <c r="AH79" i="4" s="1"/>
  <c r="K78" i="4"/>
  <c r="L78" i="4" s="1"/>
  <c r="AG54" i="4"/>
  <c r="AG47" i="4"/>
  <c r="AG48" i="4"/>
  <c r="AG53" i="4"/>
  <c r="AG61" i="4"/>
  <c r="AG49" i="4"/>
  <c r="AG52" i="4"/>
  <c r="AG50" i="4"/>
  <c r="AG51" i="4"/>
  <c r="AG60" i="4"/>
  <c r="AH60" i="4" s="1"/>
  <c r="AG75" i="4"/>
  <c r="AH75" i="4" s="1"/>
  <c r="AG69" i="4"/>
  <c r="AH69" i="4" s="1"/>
  <c r="AG74" i="4"/>
  <c r="AH74" i="4" s="1"/>
  <c r="AG55" i="4"/>
  <c r="AG56" i="4"/>
  <c r="AG70" i="4"/>
  <c r="AH70" i="4" s="1"/>
  <c r="AG57" i="4"/>
  <c r="AG67" i="4"/>
  <c r="AH67" i="4" s="1"/>
  <c r="AG59" i="4"/>
  <c r="AG65" i="4"/>
  <c r="AH65" i="4" s="1"/>
  <c r="AG68" i="4"/>
  <c r="AH68" i="4" s="1"/>
  <c r="AG71" i="4"/>
  <c r="AH71" i="4" s="1"/>
  <c r="AG62" i="4"/>
  <c r="AH62" i="4" s="1"/>
  <c r="AG63" i="4"/>
  <c r="AH63" i="4" s="1"/>
  <c r="AG58" i="4"/>
  <c r="AG64" i="4"/>
  <c r="AH64" i="4" s="1"/>
  <c r="AG66" i="4"/>
  <c r="AH66" i="4" s="1"/>
  <c r="AR82" i="4"/>
  <c r="AS82" i="4" s="1"/>
  <c r="K83" i="4"/>
  <c r="L83" i="4" s="1"/>
  <c r="K77" i="4"/>
  <c r="L77" i="4" s="1"/>
  <c r="V75" i="4"/>
  <c r="W75" i="4" s="1"/>
  <c r="BD82" i="4"/>
  <c r="BE82" i="4" s="1"/>
  <c r="AR72" i="4"/>
  <c r="AS72" i="4" s="1"/>
  <c r="K82" i="4"/>
  <c r="L82" i="4" s="1"/>
  <c r="V80" i="4"/>
  <c r="W80" i="4" s="1"/>
  <c r="AG72" i="4"/>
  <c r="AH72" i="4" s="1"/>
  <c r="AR71" i="4"/>
  <c r="AS71" i="4" s="1"/>
  <c r="V78" i="4"/>
  <c r="K72" i="4"/>
  <c r="BD81" i="4"/>
  <c r="BE81" i="4" s="1"/>
  <c r="AR70" i="4"/>
  <c r="AS70" i="4" s="1"/>
  <c r="K75" i="4"/>
  <c r="L75" i="4" s="1"/>
  <c r="AG78" i="4"/>
  <c r="AH78" i="4" s="1"/>
  <c r="AR78" i="4"/>
  <c r="AS78" i="4" s="1"/>
  <c r="BD83" i="4"/>
  <c r="BE83" i="4" s="1"/>
  <c r="AR74" i="4"/>
  <c r="AS74" i="4" s="1"/>
  <c r="AR69" i="4"/>
  <c r="AS69" i="4" s="1"/>
  <c r="V74" i="4"/>
  <c r="W74" i="4" s="1"/>
  <c r="BD79" i="4"/>
  <c r="BE79" i="4" s="1"/>
  <c r="BD78" i="4"/>
  <c r="BE78" i="4" s="1"/>
  <c r="AR75" i="4"/>
  <c r="AS75" i="4" s="1"/>
  <c r="BD75" i="4"/>
  <c r="BE75" i="4" s="1"/>
  <c r="BD70" i="4"/>
  <c r="BE70" i="4" s="1"/>
  <c r="BD65" i="4"/>
  <c r="BE65" i="4" s="1"/>
  <c r="V83" i="4"/>
  <c r="W83" i="4" s="1"/>
  <c r="AG82" i="4"/>
  <c r="AH82" i="4" s="1"/>
  <c r="V81" i="4"/>
  <c r="W81" i="4" s="1"/>
  <c r="BD80" i="4"/>
  <c r="BE80" i="4" s="1"/>
  <c r="BD74" i="4"/>
  <c r="BE74" i="4" s="1"/>
  <c r="BD69" i="4"/>
  <c r="BE69" i="4" s="1"/>
  <c r="AR68" i="4"/>
  <c r="AS68" i="4" s="1"/>
  <c r="K80" i="4"/>
  <c r="L80" i="4" s="1"/>
  <c r="V76" i="4"/>
  <c r="W76" i="4" s="1"/>
  <c r="K73" i="4"/>
  <c r="AG76" i="4"/>
  <c r="AH76" i="4" s="1"/>
  <c r="AR77" i="4"/>
  <c r="AS77" i="4" s="1"/>
  <c r="AR73" i="4"/>
  <c r="AS73" i="4" s="1"/>
  <c r="BD73" i="4"/>
  <c r="BE73" i="4" s="1"/>
  <c r="BD71" i="4"/>
  <c r="BE71" i="4" s="1"/>
  <c r="BD68" i="4"/>
  <c r="BE68" i="4" s="1"/>
  <c r="AR62" i="4"/>
  <c r="AS62" i="4" s="1"/>
  <c r="AR54" i="4"/>
  <c r="AS54" i="4" s="1"/>
  <c r="AR57" i="4"/>
  <c r="AS57" i="4" s="1"/>
  <c r="AR64" i="4"/>
  <c r="AS64" i="4" s="1"/>
  <c r="AR58" i="4"/>
  <c r="AS58" i="4" s="1"/>
  <c r="AR65" i="4"/>
  <c r="AS65" i="4" s="1"/>
  <c r="AR59" i="4"/>
  <c r="AS59" i="4" s="1"/>
  <c r="AR63" i="4"/>
  <c r="AS63" i="4" s="1"/>
  <c r="AR56" i="4"/>
  <c r="AS56" i="4" s="1"/>
  <c r="AR66" i="4"/>
  <c r="AS66" i="4" s="1"/>
  <c r="AR55" i="4"/>
  <c r="AR60" i="4"/>
  <c r="AS60" i="4" s="1"/>
  <c r="AR61" i="4"/>
  <c r="AS61" i="4" s="1"/>
  <c r="K81" i="4"/>
  <c r="L81" i="4" s="1"/>
  <c r="V77" i="4"/>
  <c r="W77" i="4" s="1"/>
  <c r="AR76" i="4"/>
  <c r="AS76" i="4" s="1"/>
  <c r="BD76" i="4"/>
  <c r="BE76" i="4" s="1"/>
  <c r="BD72" i="4"/>
  <c r="BE72" i="4" s="1"/>
  <c r="BD66" i="4"/>
  <c r="BE66" i="4" s="1"/>
  <c r="AS67" i="4"/>
  <c r="BD67" i="4"/>
  <c r="BE67" i="4" s="1"/>
  <c r="AR79" i="4"/>
  <c r="AS79" i="4" s="1"/>
  <c r="K68" i="4"/>
  <c r="K70" i="4"/>
  <c r="AS55" i="4" l="1"/>
  <c r="AR85" i="4"/>
  <c r="AS85" i="4"/>
  <c r="K86" i="4"/>
  <c r="L89" i="4"/>
  <c r="AH61" i="4"/>
  <c r="AH86" i="4" s="1"/>
  <c r="AG86" i="4"/>
  <c r="V87" i="4"/>
  <c r="W78" i="4"/>
  <c r="W87" i="4" s="1"/>
  <c r="AH83" i="4"/>
  <c r="BD85" i="4"/>
  <c r="BE85" i="4"/>
</calcChain>
</file>

<file path=xl/sharedStrings.xml><?xml version="1.0" encoding="utf-8"?>
<sst xmlns="http://schemas.openxmlformats.org/spreadsheetml/2006/main" count="78" uniqueCount="31">
  <si>
    <t>井深m</t>
    <phoneticPr fontId="1" type="noConversion"/>
  </si>
  <si>
    <t>环空压耗</t>
    <phoneticPr fontId="1" type="noConversion"/>
  </si>
  <si>
    <t>环空压力</t>
    <phoneticPr fontId="1" type="noConversion"/>
  </si>
  <si>
    <t>泥浆流速m/s</t>
    <phoneticPr fontId="1" type="noConversion"/>
  </si>
  <si>
    <t>平均密度</t>
    <phoneticPr fontId="1" type="noConversion"/>
  </si>
  <si>
    <t>实际气速</t>
    <phoneticPr fontId="1" type="noConversion"/>
  </si>
  <si>
    <t>自由气VF</t>
    <phoneticPr fontId="1" type="noConversion"/>
  </si>
  <si>
    <t>溶解气wc</t>
    <phoneticPr fontId="1" type="noConversion"/>
  </si>
  <si>
    <t>时刻</t>
    <phoneticPr fontId="1" type="noConversion"/>
  </si>
  <si>
    <t>泥浆池增量</t>
    <phoneticPr fontId="1" type="noConversion"/>
  </si>
  <si>
    <t>无溶解、无悬浮</t>
    <phoneticPr fontId="1" type="noConversion"/>
  </si>
  <si>
    <t>1m3</t>
    <phoneticPr fontId="1" type="noConversion"/>
  </si>
  <si>
    <t>2m3</t>
    <phoneticPr fontId="1" type="noConversion"/>
  </si>
  <si>
    <t>3m3</t>
    <phoneticPr fontId="1" type="noConversion"/>
  </si>
  <si>
    <t>4m3</t>
    <phoneticPr fontId="1" type="noConversion"/>
  </si>
  <si>
    <t>5m3</t>
    <phoneticPr fontId="1" type="noConversion"/>
  </si>
  <si>
    <t>气体密度</t>
    <phoneticPr fontId="1" type="noConversion"/>
  </si>
  <si>
    <t>温度场</t>
    <phoneticPr fontId="1" type="noConversion"/>
  </si>
  <si>
    <t>A1</t>
    <phoneticPr fontId="1" type="noConversion"/>
  </si>
  <si>
    <t>A2</t>
    <phoneticPr fontId="1" type="noConversion"/>
  </si>
  <si>
    <t>密度</t>
    <phoneticPr fontId="1" type="noConversion"/>
  </si>
  <si>
    <t>气体体积</t>
    <phoneticPr fontId="1" type="noConversion"/>
  </si>
  <si>
    <t>气体质量</t>
    <phoneticPr fontId="1" type="noConversion"/>
  </si>
  <si>
    <t>`</t>
    <phoneticPr fontId="1" type="noConversion"/>
  </si>
  <si>
    <t xml:space="preserve">4.5min </t>
    <phoneticPr fontId="1" type="noConversion"/>
  </si>
  <si>
    <t xml:space="preserve">8min </t>
    <phoneticPr fontId="1" type="noConversion"/>
  </si>
  <si>
    <t xml:space="preserve">11.5min </t>
    <phoneticPr fontId="1" type="noConversion"/>
  </si>
  <si>
    <t xml:space="preserve">14.5min </t>
    <phoneticPr fontId="1" type="noConversion"/>
  </si>
  <si>
    <t xml:space="preserve">17min </t>
    <phoneticPr fontId="1" type="noConversion"/>
  </si>
  <si>
    <t>气体密度</t>
    <phoneticPr fontId="1" type="noConversion"/>
  </si>
  <si>
    <t>`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</si>
</sst>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1" fontId="0" fillId="0" borderId="0" xfId="0" applyNumberFormat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12292399822067"/>
          <c:y val="3.0821759259259261E-2"/>
          <c:w val="0.80623037870784731"/>
          <c:h val="0.82748078703703698"/>
        </c:manualLayout>
      </c:layout>
      <c:scatterChart>
        <c:scatterStyle val="smoothMarker"/>
        <c:varyColors val="0"/>
        <c:ser>
          <c:idx val="4"/>
          <c:order val="0"/>
          <c:tx>
            <c:v>Gas Influx 1m3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不考虑气体溶解悬浮!$H$3:$H$83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1E-4</c:v>
                </c:pt>
                <c:pt idx="70">
                  <c:v>1.1000000000000001E-3</c:v>
                </c:pt>
                <c:pt idx="71">
                  <c:v>6.7771570172355994E-2</c:v>
                </c:pt>
                <c:pt idx="72">
                  <c:v>7.9327310597596207E-2</c:v>
                </c:pt>
                <c:pt idx="73">
                  <c:v>7.9893182351500003E-2</c:v>
                </c:pt>
                <c:pt idx="74">
                  <c:v>8.0479753723630906E-2</c:v>
                </c:pt>
                <c:pt idx="75">
                  <c:v>8.1040536708675698E-2</c:v>
                </c:pt>
                <c:pt idx="76">
                  <c:v>9.0207780678977487E-2</c:v>
                </c:pt>
                <c:pt idx="77">
                  <c:v>8.9557805575315827E-2</c:v>
                </c:pt>
                <c:pt idx="78">
                  <c:v>8.8924277690217102E-2</c:v>
                </c:pt>
                <c:pt idx="79">
                  <c:v>8.8317273918510311E-2</c:v>
                </c:pt>
                <c:pt idx="80">
                  <c:v>8.7645526638379018E-2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0B-475C-A691-B194433D5E49}"/>
            </c:ext>
          </c:extLst>
        </c:ser>
        <c:ser>
          <c:idx val="0"/>
          <c:order val="1"/>
          <c:tx>
            <c:v>Gas Influx 2m3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不考虑气体溶解悬浮!$S$3:$S$83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1E-4</c:v>
                </c:pt>
                <c:pt idx="63">
                  <c:v>2E-3</c:v>
                </c:pt>
                <c:pt idx="64">
                  <c:v>4.2617819332599997E-2</c:v>
                </c:pt>
                <c:pt idx="65">
                  <c:v>8.7443751832621583E-2</c:v>
                </c:pt>
                <c:pt idx="66">
                  <c:v>9.0519976171971148E-2</c:v>
                </c:pt>
                <c:pt idx="67">
                  <c:v>8.9913780471393492E-2</c:v>
                </c:pt>
                <c:pt idx="68">
                  <c:v>8.9269376380285162E-2</c:v>
                </c:pt>
                <c:pt idx="69">
                  <c:v>8.8649343839828712E-2</c:v>
                </c:pt>
                <c:pt idx="70">
                  <c:v>8.7443751832621583E-2</c:v>
                </c:pt>
                <c:pt idx="71">
                  <c:v>8.6261154562663964E-2</c:v>
                </c:pt>
                <c:pt idx="72">
                  <c:v>8.5642928517529596E-2</c:v>
                </c:pt>
                <c:pt idx="73">
                  <c:v>8.6261154562663964E-2</c:v>
                </c:pt>
                <c:pt idx="74">
                  <c:v>8.6842724381534925E-2</c:v>
                </c:pt>
                <c:pt idx="75">
                  <c:v>8.7443751832621583E-2</c:v>
                </c:pt>
                <c:pt idx="76">
                  <c:v>9.6000000000000002E-2</c:v>
                </c:pt>
                <c:pt idx="77">
                  <c:v>9.5348874989846483E-2</c:v>
                </c:pt>
                <c:pt idx="78">
                  <c:v>9.4691243496148103E-2</c:v>
                </c:pt>
                <c:pt idx="79">
                  <c:v>9.4050156237480975E-2</c:v>
                </c:pt>
                <c:pt idx="80">
                  <c:v>9.3328562909958251E-2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0B-475C-A691-B194433D5E49}"/>
            </c:ext>
          </c:extLst>
        </c:ser>
        <c:ser>
          <c:idx val="1"/>
          <c:order val="2"/>
          <c:tx>
            <c:v>Gas Influx 3m3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不考虑气体溶解悬浮!$AD$3:$AD$83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1E-4</c:v>
                </c:pt>
                <c:pt idx="56">
                  <c:v>2.9999999999999997E-4</c:v>
                </c:pt>
                <c:pt idx="57">
                  <c:v>4.0000000000000001E-3</c:v>
                </c:pt>
                <c:pt idx="58">
                  <c:v>4.4458271414980002E-2</c:v>
                </c:pt>
                <c:pt idx="59">
                  <c:v>9.9965266117769999E-2</c:v>
                </c:pt>
                <c:pt idx="60">
                  <c:v>0.10003706252844199</c:v>
                </c:pt>
                <c:pt idx="61">
                  <c:v>9.927965266117772E-2</c:v>
                </c:pt>
                <c:pt idx="62">
                  <c:v>9.8551363579999857E-2</c:v>
                </c:pt>
                <c:pt idx="63">
                  <c:v>9.7858037404060155E-2</c:v>
                </c:pt>
                <c:pt idx="64">
                  <c:v>9.7117125573508503E-2</c:v>
                </c:pt>
                <c:pt idx="65">
                  <c:v>9.6404700214890948E-2</c:v>
                </c:pt>
                <c:pt idx="66">
                  <c:v>9.5719756860220606E-2</c:v>
                </c:pt>
                <c:pt idx="67">
                  <c:v>9.5057130631234804E-2</c:v>
                </c:pt>
                <c:pt idx="68">
                  <c:v>9.4499889402145099E-2</c:v>
                </c:pt>
                <c:pt idx="69">
                  <c:v>9.4185809487335806E-2</c:v>
                </c:pt>
                <c:pt idx="70">
                  <c:v>9.3819038980217997E-2</c:v>
                </c:pt>
                <c:pt idx="71">
                  <c:v>9.3475442751603396E-2</c:v>
                </c:pt>
                <c:pt idx="72">
                  <c:v>9.3155574636872227E-2</c:v>
                </c:pt>
                <c:pt idx="73">
                  <c:v>9.3775442751603419E-2</c:v>
                </c:pt>
                <c:pt idx="74">
                  <c:v>9.4420260006826684E-2</c:v>
                </c:pt>
                <c:pt idx="75">
                  <c:v>9.5020488516924934E-2</c:v>
                </c:pt>
                <c:pt idx="76">
                  <c:v>0.104</c:v>
                </c:pt>
                <c:pt idx="77">
                  <c:v>0.10329658151000286</c:v>
                </c:pt>
                <c:pt idx="78">
                  <c:v>0.10258185643764668</c:v>
                </c:pt>
                <c:pt idx="79">
                  <c:v>0.10188514246674436</c:v>
                </c:pt>
                <c:pt idx="80">
                  <c:v>0.10110903724974077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10B-475C-A691-B194433D5E49}"/>
            </c:ext>
          </c:extLst>
        </c:ser>
        <c:ser>
          <c:idx val="2"/>
          <c:order val="3"/>
          <c:tx>
            <c:v>Gas Influx 4m3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不考虑气体溶解悬浮!$AO$3:$AO$83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1E-4</c:v>
                </c:pt>
                <c:pt idx="52">
                  <c:v>3.1199999999999999E-3</c:v>
                </c:pt>
                <c:pt idx="53">
                  <c:v>8.0600269599999996E-2</c:v>
                </c:pt>
                <c:pt idx="54">
                  <c:v>0.10970407396489225</c:v>
                </c:pt>
                <c:pt idx="55">
                  <c:v>0.10883076632529304</c:v>
                </c:pt>
                <c:pt idx="56">
                  <c:v>0.10800171600343197</c:v>
                </c:pt>
                <c:pt idx="57">
                  <c:v>0.10720020968630031</c:v>
                </c:pt>
                <c:pt idx="58">
                  <c:v>0.1063957239324123</c:v>
                </c:pt>
                <c:pt idx="59">
                  <c:v>0.10566152148543885</c:v>
                </c:pt>
                <c:pt idx="60">
                  <c:v>0.10491820805486202</c:v>
                </c:pt>
                <c:pt idx="61">
                  <c:v>0.10412387761941173</c:v>
                </c:pt>
                <c:pt idx="62">
                  <c:v>0.10336008696858756</c:v>
                </c:pt>
                <c:pt idx="63">
                  <c:v>0.10263034507927005</c:v>
                </c:pt>
                <c:pt idx="64">
                  <c:v>0.10193344987258052</c:v>
                </c:pt>
                <c:pt idx="65">
                  <c:v>0.101677206655304</c:v>
                </c:pt>
                <c:pt idx="66">
                  <c:v>0.10116558196392</c:v>
                </c:pt>
                <c:pt idx="67">
                  <c:v>0.10107418059058999</c:v>
                </c:pt>
                <c:pt idx="68">
                  <c:v>0.1009</c:v>
                </c:pt>
                <c:pt idx="69">
                  <c:v>0.100589217198952</c:v>
                </c:pt>
                <c:pt idx="70">
                  <c:v>0.10010741805905872</c:v>
                </c:pt>
                <c:pt idx="71">
                  <c:v>9.9776378038262295E-2</c:v>
                </c:pt>
                <c:pt idx="72">
                  <c:v>9.9504570337448417E-2</c:v>
                </c:pt>
                <c:pt idx="73">
                  <c:v>0.10010741805905872</c:v>
                </c:pt>
                <c:pt idx="74">
                  <c:v>0.10065581963927532</c:v>
                </c:pt>
                <c:pt idx="75">
                  <c:v>0.100955819639275</c:v>
                </c:pt>
                <c:pt idx="76">
                  <c:v>0.112</c:v>
                </c:pt>
                <c:pt idx="77">
                  <c:v>0.11121639867435865</c:v>
                </c:pt>
                <c:pt idx="78">
                  <c:v>0.1104122831959056</c:v>
                </c:pt>
                <c:pt idx="79">
                  <c:v>0.10961971206194297</c:v>
                </c:pt>
                <c:pt idx="80">
                  <c:v>0.10874264911789414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10B-475C-A691-B194433D5E49}"/>
            </c:ext>
          </c:extLst>
        </c:ser>
        <c:ser>
          <c:idx val="3"/>
          <c:order val="4"/>
          <c:tx>
            <c:v>Gas Influx 5m3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不考虑气体溶解悬浮!$AZ$3:$AZ$83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1E-3</c:v>
                </c:pt>
                <c:pt idx="47">
                  <c:v>1.022E-2</c:v>
                </c:pt>
                <c:pt idx="48">
                  <c:v>5.6250000000000001E-2</c:v>
                </c:pt>
                <c:pt idx="49">
                  <c:v>8.6099999999999996E-2</c:v>
                </c:pt>
                <c:pt idx="50">
                  <c:v>0.11927628461817601</c:v>
                </c:pt>
                <c:pt idx="51">
                  <c:v>0.1191682363255205</c:v>
                </c:pt>
                <c:pt idx="52">
                  <c:v>0.11811482824298883</c:v>
                </c:pt>
                <c:pt idx="53">
                  <c:v>0.11710807082225257</c:v>
                </c:pt>
                <c:pt idx="54">
                  <c:v>0.11614605973325517</c:v>
                </c:pt>
                <c:pt idx="55">
                  <c:v>0.11522701723264139</c:v>
                </c:pt>
                <c:pt idx="56">
                  <c:v>0.11434390627679597</c:v>
                </c:pt>
                <c:pt idx="57">
                  <c:v>0.11350070935755142</c:v>
                </c:pt>
                <c:pt idx="58">
                  <c:v>0.1126489808548683</c:v>
                </c:pt>
                <c:pt idx="59">
                  <c:v>0.1118716624664135</c:v>
                </c:pt>
                <c:pt idx="60">
                  <c:v>0.11108977199282338</c:v>
                </c:pt>
                <c:pt idx="61">
                  <c:v>0.11027371326780469</c:v>
                </c:pt>
                <c:pt idx="62">
                  <c:v>0.10952872128518204</c:v>
                </c:pt>
                <c:pt idx="63">
                  <c:v>0.10889603254052019</c:v>
                </c:pt>
                <c:pt idx="64">
                  <c:v>0.10828507430291641</c:v>
                </c:pt>
                <c:pt idx="65">
                  <c:v>0.10769523930272781</c:v>
                </c:pt>
                <c:pt idx="66">
                  <c:v>0.10708349619968723</c:v>
                </c:pt>
                <c:pt idx="67">
                  <c:v>0.10649265189590544</c:v>
                </c:pt>
                <c:pt idx="68">
                  <c:v>0.10583483655579901</c:v>
                </c:pt>
                <c:pt idx="69">
                  <c:v>0.10580335521000001</c:v>
                </c:pt>
                <c:pt idx="70">
                  <c:v>0.1057398877296</c:v>
                </c:pt>
                <c:pt idx="71">
                  <c:v>0.105552560429807</c:v>
                </c:pt>
                <c:pt idx="72">
                  <c:v>0.10530343650205599</c:v>
                </c:pt>
                <c:pt idx="73">
                  <c:v>0.10575</c:v>
                </c:pt>
                <c:pt idx="74">
                  <c:v>0.10639999999999999</c:v>
                </c:pt>
                <c:pt idx="75">
                  <c:v>0.108</c:v>
                </c:pt>
                <c:pt idx="76">
                  <c:v>0.11899999999999999</c:v>
                </c:pt>
                <c:pt idx="77">
                  <c:v>0.11815000000000001</c:v>
                </c:pt>
                <c:pt idx="78">
                  <c:v>0.11728337408312958</c:v>
                </c:pt>
                <c:pt idx="79">
                  <c:v>0.11644350042480885</c:v>
                </c:pt>
                <c:pt idx="80">
                  <c:v>0.11550421382133397</c:v>
                </c:pt>
              </c:numCache>
            </c:numRef>
          </c:xVal>
          <c:yVal>
            <c:numRef>
              <c:f>不考虑气体溶解悬浮!$AT$3:$AT$83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10B-475C-A691-B194433D5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368832"/>
        <c:axId val="863369408"/>
      </c:scatterChart>
      <c:valAx>
        <c:axId val="863368832"/>
        <c:scaling>
          <c:orientation val="minMax"/>
          <c:max val="0.25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Gas volume fraction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63369408"/>
        <c:crossesAt val="4000"/>
        <c:crossBetween val="midCat"/>
        <c:majorUnit val="0.1"/>
        <c:minorUnit val="5.000000000000001E-2"/>
      </c:valAx>
      <c:valAx>
        <c:axId val="863369408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Well depth/m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9343643131746375E-3"/>
              <c:y val="0.3409713944525864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63368832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6886836419753082"/>
          <c:y val="3.819804530521629E-2"/>
          <c:w val="0.28625941358024692"/>
          <c:h val="0.34605555555555556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5841049382716"/>
          <c:y val="3.0821759259259261E-2"/>
          <c:w val="0.83121836419753081"/>
          <c:h val="0.82748078703703698"/>
        </c:manualLayout>
      </c:layout>
      <c:scatterChart>
        <c:scatterStyle val="smoothMarker"/>
        <c:varyColors val="0"/>
        <c:ser>
          <c:idx val="4"/>
          <c:order val="0"/>
          <c:tx>
            <c:v>气侵量1m3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不考虑气体溶解悬浮!$H$3:$H$83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1E-4</c:v>
                </c:pt>
                <c:pt idx="70">
                  <c:v>1.1000000000000001E-3</c:v>
                </c:pt>
                <c:pt idx="71">
                  <c:v>6.7771570172355994E-2</c:v>
                </c:pt>
                <c:pt idx="72">
                  <c:v>7.9327310597596207E-2</c:v>
                </c:pt>
                <c:pt idx="73">
                  <c:v>7.9893182351500003E-2</c:v>
                </c:pt>
                <c:pt idx="74">
                  <c:v>8.0479753723630906E-2</c:v>
                </c:pt>
                <c:pt idx="75">
                  <c:v>8.1040536708675698E-2</c:v>
                </c:pt>
                <c:pt idx="76">
                  <c:v>9.0207780678977487E-2</c:v>
                </c:pt>
                <c:pt idx="77">
                  <c:v>8.9557805575315827E-2</c:v>
                </c:pt>
                <c:pt idx="78">
                  <c:v>8.8924277690217102E-2</c:v>
                </c:pt>
                <c:pt idx="79">
                  <c:v>8.8317273918510311E-2</c:v>
                </c:pt>
                <c:pt idx="80">
                  <c:v>8.7645526638379018E-2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4C-4B0C-A592-7E75971BBA74}"/>
            </c:ext>
          </c:extLst>
        </c:ser>
        <c:ser>
          <c:idx val="0"/>
          <c:order val="1"/>
          <c:tx>
            <c:v>气侵量2m3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不考虑气体溶解悬浮!$S$3:$S$83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1E-4</c:v>
                </c:pt>
                <c:pt idx="63">
                  <c:v>2E-3</c:v>
                </c:pt>
                <c:pt idx="64">
                  <c:v>4.2617819332599997E-2</c:v>
                </c:pt>
                <c:pt idx="65">
                  <c:v>8.7443751832621583E-2</c:v>
                </c:pt>
                <c:pt idx="66">
                  <c:v>9.0519976171971148E-2</c:v>
                </c:pt>
                <c:pt idx="67">
                  <c:v>8.9913780471393492E-2</c:v>
                </c:pt>
                <c:pt idx="68">
                  <c:v>8.9269376380285162E-2</c:v>
                </c:pt>
                <c:pt idx="69">
                  <c:v>8.8649343839828712E-2</c:v>
                </c:pt>
                <c:pt idx="70">
                  <c:v>8.7443751832621583E-2</c:v>
                </c:pt>
                <c:pt idx="71">
                  <c:v>8.6261154562663964E-2</c:v>
                </c:pt>
                <c:pt idx="72">
                  <c:v>8.5642928517529596E-2</c:v>
                </c:pt>
                <c:pt idx="73">
                  <c:v>8.6261154562663964E-2</c:v>
                </c:pt>
                <c:pt idx="74">
                  <c:v>8.6842724381534925E-2</c:v>
                </c:pt>
                <c:pt idx="75">
                  <c:v>8.7443751832621583E-2</c:v>
                </c:pt>
                <c:pt idx="76">
                  <c:v>9.6000000000000002E-2</c:v>
                </c:pt>
                <c:pt idx="77">
                  <c:v>9.5348874989846483E-2</c:v>
                </c:pt>
                <c:pt idx="78">
                  <c:v>9.4691243496148103E-2</c:v>
                </c:pt>
                <c:pt idx="79">
                  <c:v>9.4050156237480975E-2</c:v>
                </c:pt>
                <c:pt idx="80">
                  <c:v>9.3328562909958251E-2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4C-4B0C-A592-7E75971BBA74}"/>
            </c:ext>
          </c:extLst>
        </c:ser>
        <c:ser>
          <c:idx val="1"/>
          <c:order val="2"/>
          <c:tx>
            <c:v>气侵量3m3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不考虑气体溶解悬浮!$AD$3:$AD$83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1E-4</c:v>
                </c:pt>
                <c:pt idx="56">
                  <c:v>2.9999999999999997E-4</c:v>
                </c:pt>
                <c:pt idx="57">
                  <c:v>4.0000000000000001E-3</c:v>
                </c:pt>
                <c:pt idx="58">
                  <c:v>4.4458271414980002E-2</c:v>
                </c:pt>
                <c:pt idx="59">
                  <c:v>9.9965266117769999E-2</c:v>
                </c:pt>
                <c:pt idx="60">
                  <c:v>0.10003706252844199</c:v>
                </c:pt>
                <c:pt idx="61">
                  <c:v>9.927965266117772E-2</c:v>
                </c:pt>
                <c:pt idx="62">
                  <c:v>9.8551363579999857E-2</c:v>
                </c:pt>
                <c:pt idx="63">
                  <c:v>9.7858037404060155E-2</c:v>
                </c:pt>
                <c:pt idx="64">
                  <c:v>9.7117125573508503E-2</c:v>
                </c:pt>
                <c:pt idx="65">
                  <c:v>9.6404700214890948E-2</c:v>
                </c:pt>
                <c:pt idx="66">
                  <c:v>9.5719756860220606E-2</c:v>
                </c:pt>
                <c:pt idx="67">
                  <c:v>9.5057130631234804E-2</c:v>
                </c:pt>
                <c:pt idx="68">
                  <c:v>9.4499889402145099E-2</c:v>
                </c:pt>
                <c:pt idx="69">
                  <c:v>9.4185809487335806E-2</c:v>
                </c:pt>
                <c:pt idx="70">
                  <c:v>9.3819038980217997E-2</c:v>
                </c:pt>
                <c:pt idx="71">
                  <c:v>9.3475442751603396E-2</c:v>
                </c:pt>
                <c:pt idx="72">
                  <c:v>9.3155574636872227E-2</c:v>
                </c:pt>
                <c:pt idx="73">
                  <c:v>9.3775442751603419E-2</c:v>
                </c:pt>
                <c:pt idx="74">
                  <c:v>9.4420260006826684E-2</c:v>
                </c:pt>
                <c:pt idx="75">
                  <c:v>9.5020488516924934E-2</c:v>
                </c:pt>
                <c:pt idx="76">
                  <c:v>0.104</c:v>
                </c:pt>
                <c:pt idx="77">
                  <c:v>0.10329658151000286</c:v>
                </c:pt>
                <c:pt idx="78">
                  <c:v>0.10258185643764668</c:v>
                </c:pt>
                <c:pt idx="79">
                  <c:v>0.10188514246674436</c:v>
                </c:pt>
                <c:pt idx="80">
                  <c:v>0.10110903724974077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4C-4B0C-A592-7E75971BBA74}"/>
            </c:ext>
          </c:extLst>
        </c:ser>
        <c:ser>
          <c:idx val="2"/>
          <c:order val="3"/>
          <c:tx>
            <c:v>气侵量4m3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不考虑气体溶解悬浮!$AO$3:$AO$83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1E-4</c:v>
                </c:pt>
                <c:pt idx="52">
                  <c:v>3.1199999999999999E-3</c:v>
                </c:pt>
                <c:pt idx="53">
                  <c:v>8.0600269599999996E-2</c:v>
                </c:pt>
                <c:pt idx="54">
                  <c:v>0.10970407396489225</c:v>
                </c:pt>
                <c:pt idx="55">
                  <c:v>0.10883076632529304</c:v>
                </c:pt>
                <c:pt idx="56">
                  <c:v>0.10800171600343197</c:v>
                </c:pt>
                <c:pt idx="57">
                  <c:v>0.10720020968630031</c:v>
                </c:pt>
                <c:pt idx="58">
                  <c:v>0.1063957239324123</c:v>
                </c:pt>
                <c:pt idx="59">
                  <c:v>0.10566152148543885</c:v>
                </c:pt>
                <c:pt idx="60">
                  <c:v>0.10491820805486202</c:v>
                </c:pt>
                <c:pt idx="61">
                  <c:v>0.10412387761941173</c:v>
                </c:pt>
                <c:pt idx="62">
                  <c:v>0.10336008696858756</c:v>
                </c:pt>
                <c:pt idx="63">
                  <c:v>0.10263034507927005</c:v>
                </c:pt>
                <c:pt idx="64">
                  <c:v>0.10193344987258052</c:v>
                </c:pt>
                <c:pt idx="65">
                  <c:v>0.101677206655304</c:v>
                </c:pt>
                <c:pt idx="66">
                  <c:v>0.10116558196392</c:v>
                </c:pt>
                <c:pt idx="67">
                  <c:v>0.10107418059058999</c:v>
                </c:pt>
                <c:pt idx="68">
                  <c:v>0.1009</c:v>
                </c:pt>
                <c:pt idx="69">
                  <c:v>0.100589217198952</c:v>
                </c:pt>
                <c:pt idx="70">
                  <c:v>0.10010741805905872</c:v>
                </c:pt>
                <c:pt idx="71">
                  <c:v>9.9776378038262295E-2</c:v>
                </c:pt>
                <c:pt idx="72">
                  <c:v>9.9504570337448417E-2</c:v>
                </c:pt>
                <c:pt idx="73">
                  <c:v>0.10010741805905872</c:v>
                </c:pt>
                <c:pt idx="74">
                  <c:v>0.10065581963927532</c:v>
                </c:pt>
                <c:pt idx="75">
                  <c:v>0.100955819639275</c:v>
                </c:pt>
                <c:pt idx="76">
                  <c:v>0.112</c:v>
                </c:pt>
                <c:pt idx="77">
                  <c:v>0.11121639867435865</c:v>
                </c:pt>
                <c:pt idx="78">
                  <c:v>0.1104122831959056</c:v>
                </c:pt>
                <c:pt idx="79">
                  <c:v>0.10961971206194297</c:v>
                </c:pt>
                <c:pt idx="80">
                  <c:v>0.10874264911789414</c:v>
                </c:pt>
              </c:numCache>
            </c:numRef>
          </c:xVal>
          <c:yVal>
            <c:numRef>
              <c:f>不考虑气体溶解悬浮!$B$3:$B$83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B4C-4B0C-A592-7E75971BBA74}"/>
            </c:ext>
          </c:extLst>
        </c:ser>
        <c:ser>
          <c:idx val="3"/>
          <c:order val="4"/>
          <c:tx>
            <c:v>气侵量5m3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不考虑气体溶解悬浮!$AZ$3:$AZ$83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1E-3</c:v>
                </c:pt>
                <c:pt idx="47">
                  <c:v>1.022E-2</c:v>
                </c:pt>
                <c:pt idx="48">
                  <c:v>5.6250000000000001E-2</c:v>
                </c:pt>
                <c:pt idx="49">
                  <c:v>8.6099999999999996E-2</c:v>
                </c:pt>
                <c:pt idx="50">
                  <c:v>0.11927628461817601</c:v>
                </c:pt>
                <c:pt idx="51">
                  <c:v>0.1191682363255205</c:v>
                </c:pt>
                <c:pt idx="52">
                  <c:v>0.11811482824298883</c:v>
                </c:pt>
                <c:pt idx="53">
                  <c:v>0.11710807082225257</c:v>
                </c:pt>
                <c:pt idx="54">
                  <c:v>0.11614605973325517</c:v>
                </c:pt>
                <c:pt idx="55">
                  <c:v>0.11522701723264139</c:v>
                </c:pt>
                <c:pt idx="56">
                  <c:v>0.11434390627679597</c:v>
                </c:pt>
                <c:pt idx="57">
                  <c:v>0.11350070935755142</c:v>
                </c:pt>
                <c:pt idx="58">
                  <c:v>0.1126489808548683</c:v>
                </c:pt>
                <c:pt idx="59">
                  <c:v>0.1118716624664135</c:v>
                </c:pt>
                <c:pt idx="60">
                  <c:v>0.11108977199282338</c:v>
                </c:pt>
                <c:pt idx="61">
                  <c:v>0.11027371326780469</c:v>
                </c:pt>
                <c:pt idx="62">
                  <c:v>0.10952872128518204</c:v>
                </c:pt>
                <c:pt idx="63">
                  <c:v>0.10889603254052019</c:v>
                </c:pt>
                <c:pt idx="64">
                  <c:v>0.10828507430291641</c:v>
                </c:pt>
                <c:pt idx="65">
                  <c:v>0.10769523930272781</c:v>
                </c:pt>
                <c:pt idx="66">
                  <c:v>0.10708349619968723</c:v>
                </c:pt>
                <c:pt idx="67">
                  <c:v>0.10649265189590544</c:v>
                </c:pt>
                <c:pt idx="68">
                  <c:v>0.10583483655579901</c:v>
                </c:pt>
                <c:pt idx="69">
                  <c:v>0.10580335521000001</c:v>
                </c:pt>
                <c:pt idx="70">
                  <c:v>0.1057398877296</c:v>
                </c:pt>
                <c:pt idx="71">
                  <c:v>0.105552560429807</c:v>
                </c:pt>
                <c:pt idx="72">
                  <c:v>0.10530343650205599</c:v>
                </c:pt>
                <c:pt idx="73">
                  <c:v>0.10575</c:v>
                </c:pt>
                <c:pt idx="74">
                  <c:v>0.10639999999999999</c:v>
                </c:pt>
                <c:pt idx="75">
                  <c:v>0.108</c:v>
                </c:pt>
                <c:pt idx="76">
                  <c:v>0.11899999999999999</c:v>
                </c:pt>
                <c:pt idx="77">
                  <c:v>0.11815000000000001</c:v>
                </c:pt>
                <c:pt idx="78">
                  <c:v>0.11728337408312958</c:v>
                </c:pt>
                <c:pt idx="79">
                  <c:v>0.11644350042480885</c:v>
                </c:pt>
                <c:pt idx="80">
                  <c:v>0.11550421382133397</c:v>
                </c:pt>
              </c:numCache>
            </c:numRef>
          </c:xVal>
          <c:yVal>
            <c:numRef>
              <c:f>不考虑气体溶解悬浮!$AT$3:$AT$83</c:f>
              <c:numCache>
                <c:formatCode>General</c:formatCode>
                <c:ptCount val="8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B4C-4B0C-A592-7E75971BB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244928"/>
        <c:axId val="870245504"/>
      </c:scatterChart>
      <c:valAx>
        <c:axId val="870244928"/>
        <c:scaling>
          <c:orientation val="minMax"/>
          <c:max val="0.1500000000000000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气体体积分数</a:t>
                </a:r>
              </a:p>
            </c:rich>
          </c:tx>
          <c:layout>
            <c:manualLayout>
              <c:xMode val="edge"/>
              <c:yMode val="edge"/>
              <c:x val="0.40873943811158819"/>
              <c:y val="0.9288657407407408"/>
            </c:manualLayout>
          </c:layout>
          <c:overlay val="0"/>
        </c:title>
        <c:numFmt formatCode="General" sourceLinked="1"/>
        <c:majorTickMark val="out"/>
        <c:minorTickMark val="out"/>
        <c:tickLblPos val="high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70245504"/>
        <c:crossesAt val="4000"/>
        <c:crossBetween val="midCat"/>
        <c:majorUnit val="5.000000000000001E-2"/>
        <c:minorUnit val="1.0000000000000002E-2"/>
      </c:valAx>
      <c:valAx>
        <c:axId val="870245504"/>
        <c:scaling>
          <c:orientation val="maxMin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井深 </a:t>
                </a: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m</a:t>
                </a:r>
                <a:endParaRPr lang="zh-CN" altLang="en-US" sz="16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81481481481224E-4"/>
              <c:y val="0.4292090277777777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70244928"/>
        <c:crosses val="autoZero"/>
        <c:crossBetween val="midCat"/>
        <c:majorUnit val="1000"/>
        <c:minorUnit val="20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4338996913580249"/>
          <c:y val="3.819804530521629E-2"/>
          <c:w val="0.31909660493827158"/>
          <c:h val="0.33768865740740739"/>
        </c:manualLayout>
      </c:layout>
      <c:overlay val="0"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08263777462525E-2"/>
          <c:y val="3.0821759259259261E-2"/>
          <c:w val="0.87153379513547879"/>
          <c:h val="0.82748078703703698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xVal>
            <c:numRef>
              <c:f>泥浆池增量变化!$B$3:$B$43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xVal>
          <c:yVal>
            <c:numRef>
              <c:f>泥浆池增量变化!$C$3:$C$43</c:f>
              <c:numCache>
                <c:formatCode>General</c:formatCode>
                <c:ptCount val="41"/>
                <c:pt idx="0">
                  <c:v>0</c:v>
                </c:pt>
                <c:pt idx="1">
                  <c:v>0.12</c:v>
                </c:pt>
                <c:pt idx="2">
                  <c:v>0.22700000000000001</c:v>
                </c:pt>
                <c:pt idx="3">
                  <c:v>0.33700000000000002</c:v>
                </c:pt>
                <c:pt idx="4">
                  <c:v>0.44800000000000001</c:v>
                </c:pt>
                <c:pt idx="5">
                  <c:v>0.56200000000000006</c:v>
                </c:pt>
                <c:pt idx="6">
                  <c:v>0.67700000000000005</c:v>
                </c:pt>
                <c:pt idx="7">
                  <c:v>0.79400000000000004</c:v>
                </c:pt>
                <c:pt idx="8">
                  <c:v>0.91400000000000003</c:v>
                </c:pt>
                <c:pt idx="9">
                  <c:v>1.0349999999999999</c:v>
                </c:pt>
                <c:pt idx="10">
                  <c:v>1.159</c:v>
                </c:pt>
                <c:pt idx="11">
                  <c:v>1.284</c:v>
                </c:pt>
                <c:pt idx="12">
                  <c:v>1.4119999999999999</c:v>
                </c:pt>
                <c:pt idx="13">
                  <c:v>1.542</c:v>
                </c:pt>
                <c:pt idx="14">
                  <c:v>1.675</c:v>
                </c:pt>
                <c:pt idx="15">
                  <c:v>1.8089999999999999</c:v>
                </c:pt>
                <c:pt idx="16">
                  <c:v>1.946</c:v>
                </c:pt>
                <c:pt idx="17">
                  <c:v>2.0859999999999999</c:v>
                </c:pt>
                <c:pt idx="18">
                  <c:v>2.2280000000000002</c:v>
                </c:pt>
                <c:pt idx="19">
                  <c:v>2.3719999999999999</c:v>
                </c:pt>
                <c:pt idx="20">
                  <c:v>2.5190000000000001</c:v>
                </c:pt>
                <c:pt idx="21">
                  <c:v>2.669</c:v>
                </c:pt>
                <c:pt idx="22">
                  <c:v>2.8210000000000002</c:v>
                </c:pt>
                <c:pt idx="23">
                  <c:v>2.976</c:v>
                </c:pt>
                <c:pt idx="24">
                  <c:v>3.1339999999999999</c:v>
                </c:pt>
                <c:pt idx="25">
                  <c:v>3.2949999999999999</c:v>
                </c:pt>
                <c:pt idx="26">
                  <c:v>3.46</c:v>
                </c:pt>
                <c:pt idx="27">
                  <c:v>3.6269999999999998</c:v>
                </c:pt>
                <c:pt idx="28">
                  <c:v>3.798</c:v>
                </c:pt>
                <c:pt idx="29">
                  <c:v>3.972</c:v>
                </c:pt>
                <c:pt idx="30">
                  <c:v>4.1500000000000004</c:v>
                </c:pt>
                <c:pt idx="31">
                  <c:v>4.3319999999999999</c:v>
                </c:pt>
                <c:pt idx="32">
                  <c:v>4.5179999999999998</c:v>
                </c:pt>
                <c:pt idx="33">
                  <c:v>4.7069999999999999</c:v>
                </c:pt>
                <c:pt idx="34">
                  <c:v>4.9009999999999998</c:v>
                </c:pt>
                <c:pt idx="35">
                  <c:v>5.0999999999999996</c:v>
                </c:pt>
                <c:pt idx="36">
                  <c:v>5.3029999999999999</c:v>
                </c:pt>
                <c:pt idx="37">
                  <c:v>5.5110000000000001</c:v>
                </c:pt>
                <c:pt idx="38">
                  <c:v>5.7240000000000002</c:v>
                </c:pt>
                <c:pt idx="39">
                  <c:v>5.9429999999999996</c:v>
                </c:pt>
                <c:pt idx="40">
                  <c:v>6.1669999999999998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D7-4BE9-ACC3-BC62A9731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247808"/>
        <c:axId val="870248384"/>
      </c:scatterChart>
      <c:valAx>
        <c:axId val="870247808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Overflow time/min</a:t>
                </a:r>
                <a:endParaRPr lang="zh-CN" altLang="en-US" sz="16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404527869381828"/>
              <c:y val="0.92886559266456803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70248384"/>
        <c:crossesAt val="0"/>
        <c:crossBetween val="midCat"/>
        <c:majorUnit val="5"/>
        <c:minorUnit val="1"/>
      </c:valAx>
      <c:valAx>
        <c:axId val="870248384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6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Mud pool increment/m</a:t>
                </a:r>
                <a:r>
                  <a:rPr lang="en-US" altLang="zh-CN" sz="1600" b="0" baseline="3000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3</a:t>
                </a:r>
                <a:endParaRPr lang="zh-CN" altLang="en-US" sz="1600" b="0" baseline="3000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468810005079319E-4"/>
              <c:y val="0.2562312553034315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870247808"/>
        <c:crosses val="autoZero"/>
        <c:crossBetween val="midCat"/>
        <c:majorUnit val="2"/>
        <c:minorUnit val="1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403860</xdr:colOff>
      <xdr:row>107</xdr:row>
      <xdr:rowOff>87121</xdr:rowOff>
    </xdr:from>
    <xdr:to>
      <xdr:col>40</xdr:col>
      <xdr:colOff>41023</xdr:colOff>
      <xdr:row>132</xdr:row>
      <xdr:rowOff>120871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718703</xdr:colOff>
      <xdr:row>83</xdr:row>
      <xdr:rowOff>154130</xdr:rowOff>
    </xdr:from>
    <xdr:to>
      <xdr:col>49</xdr:col>
      <xdr:colOff>522544</xdr:colOff>
      <xdr:row>108</xdr:row>
      <xdr:rowOff>144585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590550</xdr:colOff>
      <xdr:row>29</xdr:row>
      <xdr:rowOff>0</xdr:rowOff>
    </xdr:from>
    <xdr:to>
      <xdr:col>27</xdr:col>
      <xdr:colOff>266978</xdr:colOff>
      <xdr:row>53</xdr:row>
      <xdr:rowOff>74572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03"/>
  <sheetViews>
    <sheetView topLeftCell="AH166" zoomScaleNormal="100" workbookViewId="0">
      <pane ySplit="816" topLeftCell="A27" activePane="bottomLeft"/>
      <selection activeCell="S1" sqref="S1:S1048576"/>
      <selection pane="bottomLeft" activeCell="AP124" sqref="AP124"/>
    </sheetView>
  </sheetViews>
  <sheetFormatPr defaultRowHeight="14.4" x14ac:dyDescent="0.25"/>
  <cols>
    <col min="5" max="8" width="12.77734375" bestFit="1" customWidth="1"/>
    <col min="9" max="9" width="10.44140625" bestFit="1" customWidth="1"/>
    <col min="10" max="11" width="10.44140625" customWidth="1"/>
    <col min="12" max="12" width="12.77734375" bestFit="1" customWidth="1"/>
    <col min="18" max="18" width="9.44140625" bestFit="1" customWidth="1"/>
    <col min="19" max="19" width="12.77734375" bestFit="1" customWidth="1"/>
    <col min="22" max="22" width="12.77734375" bestFit="1" customWidth="1"/>
    <col min="23" max="23" width="11" customWidth="1"/>
    <col min="30" max="30" width="12.77734375" bestFit="1" customWidth="1"/>
    <col min="33" max="33" width="12.77734375" bestFit="1" customWidth="1"/>
    <col min="34" max="34" width="10.33203125" customWidth="1"/>
    <col min="41" max="41" width="12.77734375" bestFit="1" customWidth="1"/>
    <col min="44" max="44" width="10.21875" customWidth="1"/>
    <col min="45" max="45" width="10.77734375" customWidth="1"/>
    <col min="51" max="52" width="12.77734375" bestFit="1" customWidth="1"/>
    <col min="56" max="56" width="12.77734375" bestFit="1" customWidth="1"/>
  </cols>
  <sheetData>
    <row r="1" spans="1:58" x14ac:dyDescent="0.25">
      <c r="B1" t="s">
        <v>24</v>
      </c>
      <c r="C1" t="s">
        <v>11</v>
      </c>
      <c r="M1" t="s">
        <v>25</v>
      </c>
      <c r="N1" t="s">
        <v>12</v>
      </c>
      <c r="X1" t="s">
        <v>26</v>
      </c>
      <c r="Y1" t="s">
        <v>13</v>
      </c>
      <c r="AI1" t="s">
        <v>27</v>
      </c>
      <c r="AJ1" t="s">
        <v>14</v>
      </c>
      <c r="AT1" t="s">
        <v>28</v>
      </c>
      <c r="AU1" t="s">
        <v>15</v>
      </c>
    </row>
    <row r="2" spans="1:58" x14ac:dyDescent="0.25">
      <c r="A2" t="s">
        <v>20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29</v>
      </c>
      <c r="K2" s="4" t="s">
        <v>21</v>
      </c>
      <c r="L2" s="4" t="s">
        <v>22</v>
      </c>
      <c r="M2" s="7" t="s">
        <v>0</v>
      </c>
      <c r="N2" s="8" t="s">
        <v>1</v>
      </c>
      <c r="O2" s="8" t="s">
        <v>2</v>
      </c>
      <c r="P2" s="8" t="s">
        <v>3</v>
      </c>
      <c r="Q2" s="8" t="s">
        <v>4</v>
      </c>
      <c r="R2" s="8" t="s">
        <v>5</v>
      </c>
      <c r="S2" s="8" t="s">
        <v>6</v>
      </c>
      <c r="T2" s="8" t="s">
        <v>7</v>
      </c>
      <c r="U2" s="8" t="s">
        <v>16</v>
      </c>
      <c r="V2" s="8" t="s">
        <v>21</v>
      </c>
      <c r="W2" s="8" t="s">
        <v>22</v>
      </c>
      <c r="X2" s="4" t="s">
        <v>0</v>
      </c>
      <c r="Y2" s="4" t="s">
        <v>1</v>
      </c>
      <c r="Z2" s="4" t="s">
        <v>2</v>
      </c>
      <c r="AA2" s="4" t="s">
        <v>3</v>
      </c>
      <c r="AB2" s="4" t="s">
        <v>4</v>
      </c>
      <c r="AC2" s="4" t="s">
        <v>5</v>
      </c>
      <c r="AD2" s="4" t="s">
        <v>6</v>
      </c>
      <c r="AE2" s="4" t="s">
        <v>7</v>
      </c>
      <c r="AF2" s="4" t="s">
        <v>16</v>
      </c>
      <c r="AG2" s="4"/>
      <c r="AI2" s="4" t="s">
        <v>0</v>
      </c>
      <c r="AJ2" s="4" t="s">
        <v>1</v>
      </c>
      <c r="AK2" s="4" t="s">
        <v>2</v>
      </c>
      <c r="AL2" s="4" t="s">
        <v>3</v>
      </c>
      <c r="AM2" s="4" t="s">
        <v>4</v>
      </c>
      <c r="AN2" s="4" t="s">
        <v>5</v>
      </c>
      <c r="AO2" s="4" t="s">
        <v>6</v>
      </c>
      <c r="AP2" s="4" t="s">
        <v>7</v>
      </c>
      <c r="AQ2" s="4" t="s">
        <v>16</v>
      </c>
      <c r="AR2" s="4"/>
      <c r="AT2" s="4" t="s">
        <v>0</v>
      </c>
      <c r="AU2" s="4" t="s">
        <v>1</v>
      </c>
      <c r="AV2" s="4" t="s">
        <v>2</v>
      </c>
      <c r="AW2" s="4" t="s">
        <v>3</v>
      </c>
      <c r="AX2" s="4" t="s">
        <v>4</v>
      </c>
      <c r="AY2" s="4" t="s">
        <v>5</v>
      </c>
      <c r="AZ2" s="4" t="s">
        <v>6</v>
      </c>
      <c r="BA2" s="4" t="s">
        <v>7</v>
      </c>
      <c r="BB2" s="3" t="s">
        <v>17</v>
      </c>
      <c r="BC2" s="3" t="s">
        <v>16</v>
      </c>
      <c r="BD2" s="4" t="s">
        <v>21</v>
      </c>
      <c r="BE2" s="4" t="s">
        <v>22</v>
      </c>
    </row>
    <row r="3" spans="1:58" x14ac:dyDescent="0.25">
      <c r="A3" s="1"/>
      <c r="B3" s="2">
        <v>0</v>
      </c>
      <c r="C3" s="2">
        <v>0.54100000000000004</v>
      </c>
      <c r="D3" s="2">
        <v>0</v>
      </c>
      <c r="E3" s="2">
        <v>0.17899999999999999</v>
      </c>
      <c r="F3" s="2">
        <v>1300</v>
      </c>
      <c r="G3" s="2">
        <v>0</v>
      </c>
      <c r="H3" s="2">
        <v>0</v>
      </c>
      <c r="I3" s="2">
        <v>0</v>
      </c>
      <c r="J3" s="1">
        <v>0.68050999999999995</v>
      </c>
      <c r="K3" s="2"/>
      <c r="L3" s="1"/>
      <c r="M3" s="2">
        <v>0</v>
      </c>
      <c r="N3" s="2">
        <v>0.54700000000000004</v>
      </c>
      <c r="O3" s="2">
        <v>0</v>
      </c>
      <c r="P3" s="2">
        <v>0.182</v>
      </c>
      <c r="Q3" s="2">
        <v>1300</v>
      </c>
      <c r="R3" s="2">
        <v>0</v>
      </c>
      <c r="S3" s="2">
        <v>0</v>
      </c>
      <c r="T3" s="2">
        <v>0</v>
      </c>
      <c r="U3" s="2">
        <v>0.68050999999999995</v>
      </c>
      <c r="V3" s="2"/>
      <c r="W3" s="1"/>
      <c r="X3" s="2">
        <v>0</v>
      </c>
      <c r="Y3" s="2">
        <v>0.55500000000000005</v>
      </c>
      <c r="Z3" s="2">
        <v>0</v>
      </c>
      <c r="AA3" s="2">
        <v>0.185</v>
      </c>
      <c r="AB3" s="2">
        <v>1300</v>
      </c>
      <c r="AC3" s="2">
        <v>0</v>
      </c>
      <c r="AD3" s="2">
        <v>0</v>
      </c>
      <c r="AE3" s="2">
        <v>0</v>
      </c>
      <c r="AF3">
        <v>0.68050999999999995</v>
      </c>
      <c r="AH3" s="1"/>
      <c r="AI3" s="2">
        <v>0</v>
      </c>
      <c r="AJ3" s="2">
        <v>0.56399999999999995</v>
      </c>
      <c r="AK3" s="2">
        <v>0</v>
      </c>
      <c r="AL3" s="2">
        <v>0.189</v>
      </c>
      <c r="AM3" s="2">
        <v>1300</v>
      </c>
      <c r="AN3" s="2">
        <v>0</v>
      </c>
      <c r="AO3" s="2">
        <v>0</v>
      </c>
      <c r="AP3" s="2">
        <v>0</v>
      </c>
      <c r="AQ3" s="2">
        <v>0.68050999999999995</v>
      </c>
      <c r="AR3" s="2"/>
      <c r="AS3" s="1"/>
      <c r="AT3" s="2">
        <v>0</v>
      </c>
      <c r="AU3" s="2">
        <v>0.57099999999999995</v>
      </c>
      <c r="AV3" s="2">
        <v>0</v>
      </c>
      <c r="AW3" s="2">
        <v>0.192</v>
      </c>
      <c r="AX3" s="2">
        <v>1300</v>
      </c>
      <c r="AY3" s="2">
        <v>0</v>
      </c>
      <c r="AZ3" s="2">
        <v>0</v>
      </c>
      <c r="BA3" s="2">
        <v>0</v>
      </c>
      <c r="BB3" s="2">
        <v>10.62</v>
      </c>
      <c r="BC3">
        <v>0.68050999999999995</v>
      </c>
      <c r="BF3">
        <f t="shared" ref="BF3:BF34" si="0">BB3+273.5</f>
        <v>284.12</v>
      </c>
    </row>
    <row r="4" spans="1:58" x14ac:dyDescent="0.25">
      <c r="A4" s="1"/>
      <c r="B4" s="2">
        <v>50</v>
      </c>
      <c r="C4" s="2">
        <v>0.54100000000000004</v>
      </c>
      <c r="D4" s="2">
        <v>0.63700000000000001</v>
      </c>
      <c r="E4" s="2">
        <v>0.17899999999999999</v>
      </c>
      <c r="F4" s="2">
        <v>1300</v>
      </c>
      <c r="G4" s="2">
        <v>0</v>
      </c>
      <c r="H4" s="2">
        <v>0</v>
      </c>
      <c r="I4" s="2">
        <v>0</v>
      </c>
      <c r="J4" s="1">
        <v>5.0864000000000003</v>
      </c>
      <c r="K4" s="2"/>
      <c r="L4" s="1"/>
      <c r="M4" s="2">
        <v>50</v>
      </c>
      <c r="N4" s="2">
        <v>0.54700000000000004</v>
      </c>
      <c r="O4" s="2">
        <v>0.63700000000000001</v>
      </c>
      <c r="P4" s="2">
        <v>0.182</v>
      </c>
      <c r="Q4" s="2">
        <v>1300</v>
      </c>
      <c r="R4" s="2">
        <v>0</v>
      </c>
      <c r="S4" s="2">
        <v>0</v>
      </c>
      <c r="T4" s="2">
        <v>0</v>
      </c>
      <c r="U4" s="2">
        <v>5.0864000000000003</v>
      </c>
      <c r="V4" s="2"/>
      <c r="W4" s="1"/>
      <c r="X4" s="2">
        <v>50</v>
      </c>
      <c r="Y4" s="2">
        <v>0.55500000000000005</v>
      </c>
      <c r="Z4" s="2">
        <v>0.63700000000000001</v>
      </c>
      <c r="AA4" s="2">
        <v>0.185</v>
      </c>
      <c r="AB4" s="2">
        <v>1300</v>
      </c>
      <c r="AC4" s="2">
        <v>0</v>
      </c>
      <c r="AD4" s="2">
        <v>0</v>
      </c>
      <c r="AE4" s="2">
        <v>0</v>
      </c>
      <c r="AF4">
        <v>5.0864000000000003</v>
      </c>
      <c r="AH4" s="1"/>
      <c r="AI4" s="2">
        <v>50</v>
      </c>
      <c r="AJ4" s="2">
        <v>0.56299999999999994</v>
      </c>
      <c r="AK4" s="2">
        <v>0.63700000000000001</v>
      </c>
      <c r="AL4" s="2">
        <v>0.189</v>
      </c>
      <c r="AM4" s="2">
        <v>1300</v>
      </c>
      <c r="AN4" s="2">
        <v>0</v>
      </c>
      <c r="AO4" s="2">
        <v>0</v>
      </c>
      <c r="AP4" s="2">
        <v>0</v>
      </c>
      <c r="AQ4" s="2">
        <v>5.0864000000000003</v>
      </c>
      <c r="AR4" s="2"/>
      <c r="AS4" s="1"/>
      <c r="AT4" s="2">
        <v>50</v>
      </c>
      <c r="AU4" s="2">
        <v>0.57099999999999995</v>
      </c>
      <c r="AV4" s="2">
        <v>0.63700000000000001</v>
      </c>
      <c r="AW4" s="2">
        <v>0.192</v>
      </c>
      <c r="AX4" s="2">
        <v>1300</v>
      </c>
      <c r="AY4" s="2">
        <v>0</v>
      </c>
      <c r="AZ4" s="2">
        <v>0</v>
      </c>
      <c r="BA4" s="2">
        <v>0</v>
      </c>
      <c r="BB4" s="2">
        <v>10.38</v>
      </c>
      <c r="BC4">
        <v>5.0864000000000003</v>
      </c>
      <c r="BF4">
        <f t="shared" si="0"/>
        <v>283.88</v>
      </c>
    </row>
    <row r="5" spans="1:58" x14ac:dyDescent="0.25">
      <c r="A5" s="1"/>
      <c r="B5" s="2">
        <v>100</v>
      </c>
      <c r="C5" s="2">
        <v>0.54100000000000004</v>
      </c>
      <c r="D5" s="2">
        <v>1.274</v>
      </c>
      <c r="E5" s="2">
        <v>0.17899999999999999</v>
      </c>
      <c r="F5" s="2">
        <v>1300</v>
      </c>
      <c r="G5" s="2">
        <v>0</v>
      </c>
      <c r="H5" s="2">
        <v>0</v>
      </c>
      <c r="I5" s="2">
        <v>0</v>
      </c>
      <c r="J5" s="1">
        <v>9.6242999999999999</v>
      </c>
      <c r="K5" s="2"/>
      <c r="L5" s="1"/>
      <c r="M5" s="2">
        <v>100</v>
      </c>
      <c r="N5" s="2">
        <v>0.54700000000000004</v>
      </c>
      <c r="O5" s="2">
        <v>1.274</v>
      </c>
      <c r="P5" s="2">
        <v>0.182</v>
      </c>
      <c r="Q5" s="2">
        <v>1300</v>
      </c>
      <c r="R5" s="2">
        <v>0</v>
      </c>
      <c r="S5" s="2">
        <v>0</v>
      </c>
      <c r="T5" s="2">
        <v>0</v>
      </c>
      <c r="U5" s="2">
        <v>9.6242999999999999</v>
      </c>
      <c r="V5" s="2"/>
      <c r="W5" s="1"/>
      <c r="X5" s="2">
        <v>100</v>
      </c>
      <c r="Y5" s="2">
        <v>0.55500000000000005</v>
      </c>
      <c r="Z5" s="2">
        <v>1.274</v>
      </c>
      <c r="AA5" s="2">
        <v>0.185</v>
      </c>
      <c r="AB5" s="2">
        <v>1300</v>
      </c>
      <c r="AC5" s="2">
        <v>0</v>
      </c>
      <c r="AD5" s="2">
        <v>0</v>
      </c>
      <c r="AE5" s="2">
        <v>0</v>
      </c>
      <c r="AF5">
        <v>9.6242999999999999</v>
      </c>
      <c r="AH5" s="1"/>
      <c r="AI5" s="2">
        <v>100</v>
      </c>
      <c r="AJ5" s="2">
        <v>0.56299999999999994</v>
      </c>
      <c r="AK5" s="2">
        <v>1.274</v>
      </c>
      <c r="AL5" s="2">
        <v>0.189</v>
      </c>
      <c r="AM5" s="2">
        <v>1300</v>
      </c>
      <c r="AN5" s="2">
        <v>0</v>
      </c>
      <c r="AO5" s="2">
        <v>0</v>
      </c>
      <c r="AP5" s="2">
        <v>0</v>
      </c>
      <c r="AQ5" s="2">
        <v>9.6242999999999999</v>
      </c>
      <c r="AR5" s="2"/>
      <c r="AS5" s="1"/>
      <c r="AT5" s="2">
        <v>100</v>
      </c>
      <c r="AU5" s="2">
        <v>0.57099999999999995</v>
      </c>
      <c r="AV5" s="2">
        <v>1.274</v>
      </c>
      <c r="AW5" s="2">
        <v>0.192</v>
      </c>
      <c r="AX5" s="2">
        <v>1300</v>
      </c>
      <c r="AY5" s="2">
        <v>0</v>
      </c>
      <c r="AZ5" s="2">
        <v>0</v>
      </c>
      <c r="BA5" s="2">
        <v>0</v>
      </c>
      <c r="BB5" s="2">
        <v>10</v>
      </c>
      <c r="BC5">
        <v>9.6242999999999999</v>
      </c>
      <c r="BF5">
        <f t="shared" si="0"/>
        <v>283.5</v>
      </c>
    </row>
    <row r="6" spans="1:58" x14ac:dyDescent="0.25">
      <c r="A6" s="1"/>
      <c r="B6" s="2">
        <v>150</v>
      </c>
      <c r="C6" s="2">
        <v>0.54100000000000004</v>
      </c>
      <c r="D6" s="2">
        <v>1.9119999999999999</v>
      </c>
      <c r="E6" s="2">
        <v>0.17899999999999999</v>
      </c>
      <c r="F6" s="2">
        <v>1300</v>
      </c>
      <c r="G6" s="2">
        <v>0</v>
      </c>
      <c r="H6" s="2">
        <v>0</v>
      </c>
      <c r="I6" s="2">
        <v>0</v>
      </c>
      <c r="J6" s="1">
        <v>14.301</v>
      </c>
      <c r="K6" s="2"/>
      <c r="L6" s="1"/>
      <c r="M6" s="2">
        <v>150</v>
      </c>
      <c r="N6" s="2">
        <v>0.54700000000000004</v>
      </c>
      <c r="O6" s="2">
        <v>1.9119999999999999</v>
      </c>
      <c r="P6" s="2">
        <v>0.182</v>
      </c>
      <c r="Q6" s="2">
        <v>1300</v>
      </c>
      <c r="R6" s="2">
        <v>0</v>
      </c>
      <c r="S6" s="2">
        <v>0</v>
      </c>
      <c r="T6" s="2">
        <v>0</v>
      </c>
      <c r="U6" s="2">
        <v>14.301</v>
      </c>
      <c r="V6" s="2"/>
      <c r="W6" s="1"/>
      <c r="X6" s="2">
        <v>150</v>
      </c>
      <c r="Y6" s="2">
        <v>0.55500000000000005</v>
      </c>
      <c r="Z6" s="2">
        <v>1.9119999999999999</v>
      </c>
      <c r="AA6" s="2">
        <v>0.185</v>
      </c>
      <c r="AB6" s="2">
        <v>1300</v>
      </c>
      <c r="AC6" s="2">
        <v>0</v>
      </c>
      <c r="AD6" s="2">
        <v>0</v>
      </c>
      <c r="AE6" s="2">
        <v>0</v>
      </c>
      <c r="AF6">
        <v>14.301</v>
      </c>
      <c r="AH6" s="1"/>
      <c r="AI6" s="2">
        <v>150</v>
      </c>
      <c r="AJ6" s="2">
        <v>0.56299999999999994</v>
      </c>
      <c r="AK6" s="2">
        <v>1.9119999999999999</v>
      </c>
      <c r="AL6" s="2">
        <v>0.189</v>
      </c>
      <c r="AM6" s="2">
        <v>1300</v>
      </c>
      <c r="AN6" s="2">
        <v>0</v>
      </c>
      <c r="AO6" s="2">
        <v>0</v>
      </c>
      <c r="AP6" s="2">
        <v>0</v>
      </c>
      <c r="AQ6" s="2">
        <v>14.301</v>
      </c>
      <c r="AR6" s="2"/>
      <c r="AS6" s="1"/>
      <c r="AT6" s="2">
        <v>150</v>
      </c>
      <c r="AU6" s="2">
        <v>0.57099999999999995</v>
      </c>
      <c r="AV6" s="2">
        <v>1.9119999999999999</v>
      </c>
      <c r="AW6" s="2">
        <v>0.192</v>
      </c>
      <c r="AX6" s="2">
        <v>1300</v>
      </c>
      <c r="AY6" s="2">
        <v>0</v>
      </c>
      <c r="AZ6" s="2">
        <v>0</v>
      </c>
      <c r="BA6" s="2">
        <v>0</v>
      </c>
      <c r="BB6" s="2">
        <v>9.6</v>
      </c>
      <c r="BC6">
        <v>14.301</v>
      </c>
      <c r="BF6">
        <f t="shared" si="0"/>
        <v>283.10000000000002</v>
      </c>
    </row>
    <row r="7" spans="1:58" x14ac:dyDescent="0.25">
      <c r="A7" s="1"/>
      <c r="B7" s="2">
        <v>200</v>
      </c>
      <c r="C7" s="2">
        <v>0.54</v>
      </c>
      <c r="D7" s="2">
        <v>2.5489999999999999</v>
      </c>
      <c r="E7" s="2">
        <v>0.17899999999999999</v>
      </c>
      <c r="F7" s="2">
        <v>1300</v>
      </c>
      <c r="G7" s="2">
        <v>0</v>
      </c>
      <c r="H7" s="2">
        <v>0</v>
      </c>
      <c r="I7" s="2">
        <v>0</v>
      </c>
      <c r="J7" s="1">
        <v>19.148</v>
      </c>
      <c r="K7" s="2"/>
      <c r="L7" s="1"/>
      <c r="M7" s="2">
        <v>200</v>
      </c>
      <c r="N7" s="2">
        <v>0.54700000000000004</v>
      </c>
      <c r="O7" s="2">
        <v>2.5489999999999999</v>
      </c>
      <c r="P7" s="2">
        <v>0.182</v>
      </c>
      <c r="Q7" s="2">
        <v>1300</v>
      </c>
      <c r="R7" s="2">
        <v>0</v>
      </c>
      <c r="S7" s="2">
        <v>0</v>
      </c>
      <c r="T7" s="2">
        <v>0</v>
      </c>
      <c r="U7" s="2">
        <v>19.148</v>
      </c>
      <c r="V7" s="2"/>
      <c r="W7" s="1"/>
      <c r="X7" s="2">
        <v>200</v>
      </c>
      <c r="Y7" s="2">
        <v>0.55500000000000005</v>
      </c>
      <c r="Z7" s="2">
        <v>2.5489999999999999</v>
      </c>
      <c r="AA7" s="2">
        <v>0.185</v>
      </c>
      <c r="AB7" s="2">
        <v>1300</v>
      </c>
      <c r="AC7" s="2">
        <v>0</v>
      </c>
      <c r="AD7" s="2">
        <v>0</v>
      </c>
      <c r="AE7" s="2">
        <v>0</v>
      </c>
      <c r="AF7">
        <v>19.148</v>
      </c>
      <c r="AH7" s="1"/>
      <c r="AI7" s="2">
        <v>200</v>
      </c>
      <c r="AJ7" s="2">
        <v>0.56299999999999994</v>
      </c>
      <c r="AK7" s="2">
        <v>2.5489999999999999</v>
      </c>
      <c r="AL7" s="2">
        <v>0.189</v>
      </c>
      <c r="AM7" s="2">
        <v>1300</v>
      </c>
      <c r="AN7" s="2">
        <v>0</v>
      </c>
      <c r="AO7" s="2">
        <v>0</v>
      </c>
      <c r="AP7" s="2">
        <v>0</v>
      </c>
      <c r="AQ7" s="2">
        <v>19.148</v>
      </c>
      <c r="AR7" s="2"/>
      <c r="AS7" s="1"/>
      <c r="AT7" s="2">
        <v>200</v>
      </c>
      <c r="AU7" s="2">
        <v>0.57099999999999995</v>
      </c>
      <c r="AV7" s="2">
        <v>2.5489999999999999</v>
      </c>
      <c r="AW7" s="2">
        <v>0.192</v>
      </c>
      <c r="AX7" s="2">
        <v>1300</v>
      </c>
      <c r="AY7" s="2">
        <v>0</v>
      </c>
      <c r="AZ7" s="2">
        <v>0</v>
      </c>
      <c r="BA7" s="2">
        <v>0</v>
      </c>
      <c r="BB7" s="2">
        <v>8.9</v>
      </c>
      <c r="BC7">
        <v>19.148</v>
      </c>
      <c r="BF7">
        <f t="shared" si="0"/>
        <v>282.39999999999998</v>
      </c>
    </row>
    <row r="8" spans="1:58" x14ac:dyDescent="0.25">
      <c r="A8" s="1"/>
      <c r="B8" s="2">
        <v>250</v>
      </c>
      <c r="C8" s="2">
        <v>0.54</v>
      </c>
      <c r="D8" s="2">
        <v>3.1859999999999999</v>
      </c>
      <c r="E8" s="2">
        <v>0.17899999999999999</v>
      </c>
      <c r="F8" s="2">
        <v>1300</v>
      </c>
      <c r="G8" s="2">
        <v>0</v>
      </c>
      <c r="H8" s="2">
        <v>0</v>
      </c>
      <c r="I8" s="2">
        <v>0</v>
      </c>
      <c r="J8" s="1">
        <v>24.161999999999999</v>
      </c>
      <c r="K8" s="2"/>
      <c r="L8" s="1"/>
      <c r="M8" s="2">
        <v>250</v>
      </c>
      <c r="N8" s="2">
        <v>0.54700000000000004</v>
      </c>
      <c r="O8" s="2">
        <v>3.1859999999999999</v>
      </c>
      <c r="P8" s="2">
        <v>0.182</v>
      </c>
      <c r="Q8" s="2">
        <v>1300</v>
      </c>
      <c r="R8" s="2">
        <v>0</v>
      </c>
      <c r="S8" s="2">
        <v>0</v>
      </c>
      <c r="T8" s="2">
        <v>0</v>
      </c>
      <c r="U8" s="2">
        <v>24.161999999999999</v>
      </c>
      <c r="V8" s="2"/>
      <c r="W8" s="1"/>
      <c r="X8" s="2">
        <v>250</v>
      </c>
      <c r="Y8" s="2">
        <v>0.55500000000000005</v>
      </c>
      <c r="Z8" s="2">
        <v>3.1859999999999999</v>
      </c>
      <c r="AA8" s="2">
        <v>0.185</v>
      </c>
      <c r="AB8" s="2">
        <v>1300</v>
      </c>
      <c r="AC8" s="2">
        <v>0</v>
      </c>
      <c r="AD8" s="2">
        <v>0</v>
      </c>
      <c r="AE8" s="2">
        <v>0</v>
      </c>
      <c r="AF8">
        <v>24.161999999999999</v>
      </c>
      <c r="AH8" s="1"/>
      <c r="AI8" s="2">
        <v>250</v>
      </c>
      <c r="AJ8" s="2">
        <v>0.56299999999999994</v>
      </c>
      <c r="AK8" s="2">
        <v>3.1859999999999999</v>
      </c>
      <c r="AL8" s="2">
        <v>0.189</v>
      </c>
      <c r="AM8" s="2">
        <v>1300</v>
      </c>
      <c r="AN8" s="2">
        <v>0</v>
      </c>
      <c r="AO8" s="2">
        <v>0</v>
      </c>
      <c r="AP8" s="2">
        <v>0</v>
      </c>
      <c r="AQ8" s="2">
        <v>24.161999999999999</v>
      </c>
      <c r="AR8" s="2"/>
      <c r="AS8" s="1"/>
      <c r="AT8" s="2">
        <v>250</v>
      </c>
      <c r="AU8" s="2">
        <v>0.57099999999999995</v>
      </c>
      <c r="AV8" s="2">
        <v>3.1859999999999999</v>
      </c>
      <c r="AW8" s="2">
        <v>0.192</v>
      </c>
      <c r="AX8" s="2">
        <v>1300</v>
      </c>
      <c r="AY8" s="2">
        <v>0</v>
      </c>
      <c r="AZ8" s="2">
        <v>0</v>
      </c>
      <c r="BA8" s="2">
        <v>0</v>
      </c>
      <c r="BB8" s="2">
        <v>8.1999999999999993</v>
      </c>
      <c r="BC8">
        <v>24.161999999999999</v>
      </c>
      <c r="BF8">
        <f t="shared" si="0"/>
        <v>281.7</v>
      </c>
    </row>
    <row r="9" spans="1:58" x14ac:dyDescent="0.25">
      <c r="A9" s="1"/>
      <c r="B9" s="2">
        <v>300</v>
      </c>
      <c r="C9" s="2">
        <v>0.54</v>
      </c>
      <c r="D9" s="2">
        <v>3.823</v>
      </c>
      <c r="E9" s="2">
        <v>0.17899999999999999</v>
      </c>
      <c r="F9" s="2">
        <v>1300</v>
      </c>
      <c r="G9" s="2">
        <v>0</v>
      </c>
      <c r="H9" s="2">
        <v>0</v>
      </c>
      <c r="I9" s="2">
        <v>0</v>
      </c>
      <c r="J9" s="1">
        <v>29.34</v>
      </c>
      <c r="K9" s="2"/>
      <c r="L9" s="1"/>
      <c r="M9" s="2">
        <v>300</v>
      </c>
      <c r="N9" s="2">
        <v>0.54600000000000004</v>
      </c>
      <c r="O9" s="2">
        <v>3.823</v>
      </c>
      <c r="P9" s="2">
        <v>0.182</v>
      </c>
      <c r="Q9" s="2">
        <v>1300</v>
      </c>
      <c r="R9" s="2">
        <v>0</v>
      </c>
      <c r="S9" s="2">
        <v>0</v>
      </c>
      <c r="T9" s="2">
        <v>0</v>
      </c>
      <c r="U9" s="2">
        <v>29.34</v>
      </c>
      <c r="V9" s="2"/>
      <c r="W9" s="1"/>
      <c r="X9" s="2">
        <v>300</v>
      </c>
      <c r="Y9" s="2">
        <v>0.55400000000000005</v>
      </c>
      <c r="Z9" s="2">
        <v>3.823</v>
      </c>
      <c r="AA9" s="2">
        <v>0.185</v>
      </c>
      <c r="AB9" s="2">
        <v>1300</v>
      </c>
      <c r="AC9" s="2">
        <v>0</v>
      </c>
      <c r="AD9" s="2">
        <v>0</v>
      </c>
      <c r="AE9" s="2">
        <v>0</v>
      </c>
      <c r="AF9">
        <v>29.34</v>
      </c>
      <c r="AH9" s="1"/>
      <c r="AI9" s="2">
        <v>300</v>
      </c>
      <c r="AJ9" s="2">
        <v>0.56299999999999994</v>
      </c>
      <c r="AK9" s="2">
        <v>3.823</v>
      </c>
      <c r="AL9" s="2">
        <v>0.189</v>
      </c>
      <c r="AM9" s="2">
        <v>1300</v>
      </c>
      <c r="AN9" s="2">
        <v>0</v>
      </c>
      <c r="AO9" s="2">
        <v>0</v>
      </c>
      <c r="AP9" s="2">
        <v>0</v>
      </c>
      <c r="AQ9" s="2">
        <v>29.34</v>
      </c>
      <c r="AR9" s="2"/>
      <c r="AS9" s="1"/>
      <c r="AT9" s="2">
        <v>300</v>
      </c>
      <c r="AU9" s="2">
        <v>0.56999999999999995</v>
      </c>
      <c r="AV9" s="2">
        <v>3.823</v>
      </c>
      <c r="AW9" s="2">
        <v>0.192</v>
      </c>
      <c r="AX9" s="2">
        <v>1300</v>
      </c>
      <c r="AY9" s="2">
        <v>0</v>
      </c>
      <c r="AZ9" s="2">
        <v>0</v>
      </c>
      <c r="BA9" s="2">
        <v>0</v>
      </c>
      <c r="BB9" s="2">
        <v>7.6</v>
      </c>
      <c r="BC9">
        <v>29.34</v>
      </c>
      <c r="BF9">
        <f t="shared" si="0"/>
        <v>281.10000000000002</v>
      </c>
    </row>
    <row r="10" spans="1:58" x14ac:dyDescent="0.25">
      <c r="A10" s="1"/>
      <c r="B10" s="2">
        <v>350</v>
      </c>
      <c r="C10" s="2">
        <v>0.54</v>
      </c>
      <c r="D10" s="2">
        <v>4.46</v>
      </c>
      <c r="E10" s="2">
        <v>0.17899999999999999</v>
      </c>
      <c r="F10" s="2">
        <v>1300</v>
      </c>
      <c r="G10" s="2">
        <v>0</v>
      </c>
      <c r="H10" s="2">
        <v>0</v>
      </c>
      <c r="I10" s="2">
        <v>0</v>
      </c>
      <c r="J10" s="1">
        <v>34.713999999999999</v>
      </c>
      <c r="K10" s="2"/>
      <c r="L10" s="1"/>
      <c r="M10" s="2">
        <v>350</v>
      </c>
      <c r="N10" s="2">
        <v>0.54600000000000004</v>
      </c>
      <c r="O10" s="2">
        <v>4.46</v>
      </c>
      <c r="P10" s="2">
        <v>0.182</v>
      </c>
      <c r="Q10" s="2">
        <v>1300</v>
      </c>
      <c r="R10" s="2">
        <v>0</v>
      </c>
      <c r="S10" s="2">
        <v>0</v>
      </c>
      <c r="T10" s="2">
        <v>0</v>
      </c>
      <c r="U10" s="2">
        <v>34.713999999999999</v>
      </c>
      <c r="V10" s="2"/>
      <c r="W10" s="1"/>
      <c r="X10" s="2">
        <v>350</v>
      </c>
      <c r="Y10" s="2">
        <v>0.55400000000000005</v>
      </c>
      <c r="Z10" s="2">
        <v>4.46</v>
      </c>
      <c r="AA10" s="2">
        <v>0.185</v>
      </c>
      <c r="AB10" s="2">
        <v>1300</v>
      </c>
      <c r="AC10" s="2">
        <v>0</v>
      </c>
      <c r="AD10" s="2">
        <v>0</v>
      </c>
      <c r="AE10" s="2">
        <v>0</v>
      </c>
      <c r="AF10">
        <v>34.713999999999999</v>
      </c>
      <c r="AH10" s="1"/>
      <c r="AI10" s="2">
        <v>350</v>
      </c>
      <c r="AJ10" s="2">
        <v>0.56200000000000006</v>
      </c>
      <c r="AK10" s="2">
        <v>4.46</v>
      </c>
      <c r="AL10" s="2">
        <v>0.189</v>
      </c>
      <c r="AM10" s="2">
        <v>1300</v>
      </c>
      <c r="AN10" s="2">
        <v>0</v>
      </c>
      <c r="AO10" s="2">
        <v>0</v>
      </c>
      <c r="AP10" s="2">
        <v>0</v>
      </c>
      <c r="AQ10" s="2">
        <v>34.722999999999999</v>
      </c>
      <c r="AR10" s="2"/>
      <c r="AS10" s="1"/>
      <c r="AT10" s="2">
        <v>350</v>
      </c>
      <c r="AU10" s="2">
        <v>0.56999999999999995</v>
      </c>
      <c r="AV10" s="2">
        <v>4.46</v>
      </c>
      <c r="AW10" s="2">
        <v>0.192</v>
      </c>
      <c r="AX10" s="2">
        <v>1300</v>
      </c>
      <c r="AY10" s="2">
        <v>0</v>
      </c>
      <c r="AZ10" s="2">
        <v>0</v>
      </c>
      <c r="BA10" s="2">
        <v>0</v>
      </c>
      <c r="BB10" s="2">
        <v>6.9</v>
      </c>
      <c r="BC10">
        <v>34.722999999999999</v>
      </c>
      <c r="BF10">
        <f t="shared" si="0"/>
        <v>280.39999999999998</v>
      </c>
    </row>
    <row r="11" spans="1:58" x14ac:dyDescent="0.25">
      <c r="A11" s="1"/>
      <c r="B11" s="2">
        <v>400</v>
      </c>
      <c r="C11" s="2">
        <v>0.54</v>
      </c>
      <c r="D11" s="2">
        <v>5.0970000000000004</v>
      </c>
      <c r="E11" s="2">
        <v>0.17899999999999999</v>
      </c>
      <c r="F11" s="2">
        <v>1300</v>
      </c>
      <c r="G11" s="2">
        <v>0</v>
      </c>
      <c r="H11" s="2">
        <v>0</v>
      </c>
      <c r="I11" s="2">
        <v>0</v>
      </c>
      <c r="J11" s="1">
        <v>40.241</v>
      </c>
      <c r="K11" s="2"/>
      <c r="L11" s="1"/>
      <c r="M11" s="2">
        <v>400</v>
      </c>
      <c r="N11" s="2">
        <v>0.54600000000000004</v>
      </c>
      <c r="O11" s="2">
        <v>5.0970000000000004</v>
      </c>
      <c r="P11" s="2">
        <v>0.182</v>
      </c>
      <c r="Q11" s="2">
        <v>1300</v>
      </c>
      <c r="R11" s="2">
        <v>0</v>
      </c>
      <c r="S11" s="2">
        <v>0</v>
      </c>
      <c r="T11" s="2">
        <v>0</v>
      </c>
      <c r="U11" s="2">
        <v>40.25</v>
      </c>
      <c r="V11" s="2"/>
      <c r="W11" s="1"/>
      <c r="X11" s="2">
        <v>400</v>
      </c>
      <c r="Y11" s="2">
        <v>0.55400000000000005</v>
      </c>
      <c r="Z11" s="2">
        <v>5.0970000000000004</v>
      </c>
      <c r="AA11" s="2">
        <v>0.185</v>
      </c>
      <c r="AB11" s="2">
        <v>1300</v>
      </c>
      <c r="AC11" s="2">
        <v>0</v>
      </c>
      <c r="AD11" s="2">
        <v>0</v>
      </c>
      <c r="AE11" s="2">
        <v>0</v>
      </c>
      <c r="AF11">
        <v>40.25</v>
      </c>
      <c r="AH11" s="1"/>
      <c r="AI11" s="2">
        <v>400</v>
      </c>
      <c r="AJ11" s="2">
        <v>0.56200000000000006</v>
      </c>
      <c r="AK11" s="2">
        <v>5.0970000000000004</v>
      </c>
      <c r="AL11" s="2">
        <v>0.189</v>
      </c>
      <c r="AM11" s="2">
        <v>1300</v>
      </c>
      <c r="AN11" s="2">
        <v>0</v>
      </c>
      <c r="AO11" s="2">
        <v>0</v>
      </c>
      <c r="AP11" s="2">
        <v>0</v>
      </c>
      <c r="AQ11" s="2">
        <v>40.25</v>
      </c>
      <c r="AR11" s="2"/>
      <c r="AS11" s="1"/>
      <c r="AT11" s="2">
        <v>400</v>
      </c>
      <c r="AU11" s="2">
        <v>0.56999999999999995</v>
      </c>
      <c r="AV11" s="2">
        <v>5.0970000000000004</v>
      </c>
      <c r="AW11" s="2">
        <v>0.192</v>
      </c>
      <c r="AX11" s="2">
        <v>1300</v>
      </c>
      <c r="AY11" s="2">
        <v>0</v>
      </c>
      <c r="AZ11" s="2">
        <v>0</v>
      </c>
      <c r="BA11" s="2">
        <v>0</v>
      </c>
      <c r="BB11" s="2">
        <v>6.4</v>
      </c>
      <c r="BC11">
        <v>40.25</v>
      </c>
      <c r="BF11">
        <f t="shared" si="0"/>
        <v>279.89999999999998</v>
      </c>
    </row>
    <row r="12" spans="1:58" x14ac:dyDescent="0.25">
      <c r="A12" s="1"/>
      <c r="B12" s="2">
        <v>450</v>
      </c>
      <c r="C12" s="2">
        <v>0.54</v>
      </c>
      <c r="D12" s="2">
        <v>5.734</v>
      </c>
      <c r="E12" s="2">
        <v>0.17899999999999999</v>
      </c>
      <c r="F12" s="2">
        <v>1300</v>
      </c>
      <c r="G12" s="2">
        <v>0</v>
      </c>
      <c r="H12" s="2">
        <v>0</v>
      </c>
      <c r="I12" s="2">
        <v>0</v>
      </c>
      <c r="J12" s="1">
        <v>45.951000000000001</v>
      </c>
      <c r="K12" s="2"/>
      <c r="L12" s="1"/>
      <c r="M12" s="2">
        <v>450</v>
      </c>
      <c r="N12" s="2">
        <v>0.54600000000000004</v>
      </c>
      <c r="O12" s="2">
        <v>5.7350000000000003</v>
      </c>
      <c r="P12" s="2">
        <v>0.182</v>
      </c>
      <c r="Q12" s="2">
        <v>1300</v>
      </c>
      <c r="R12" s="2">
        <v>0</v>
      </c>
      <c r="S12" s="2">
        <v>0</v>
      </c>
      <c r="T12" s="2">
        <v>0</v>
      </c>
      <c r="U12" s="2">
        <v>45.951000000000001</v>
      </c>
      <c r="V12" s="2"/>
      <c r="W12" s="1"/>
      <c r="X12" s="2">
        <v>450</v>
      </c>
      <c r="Y12" s="2">
        <v>0.55400000000000005</v>
      </c>
      <c r="Z12" s="2">
        <v>5.7350000000000003</v>
      </c>
      <c r="AA12" s="2">
        <v>0.185</v>
      </c>
      <c r="AB12" s="2">
        <v>1300</v>
      </c>
      <c r="AC12" s="2">
        <v>0</v>
      </c>
      <c r="AD12" s="2">
        <v>0</v>
      </c>
      <c r="AE12" s="2">
        <v>0</v>
      </c>
      <c r="AF12">
        <v>45.951000000000001</v>
      </c>
      <c r="AH12" s="1"/>
      <c r="AI12" s="2">
        <v>450</v>
      </c>
      <c r="AJ12" s="2">
        <v>0.56200000000000006</v>
      </c>
      <c r="AK12" s="2">
        <v>5.7350000000000003</v>
      </c>
      <c r="AL12" s="2">
        <v>0.189</v>
      </c>
      <c r="AM12" s="2">
        <v>1300</v>
      </c>
      <c r="AN12" s="2">
        <v>0</v>
      </c>
      <c r="AO12" s="2">
        <v>0</v>
      </c>
      <c r="AP12" s="2">
        <v>0</v>
      </c>
      <c r="AQ12" s="2">
        <v>45.951000000000001</v>
      </c>
      <c r="AR12" s="2"/>
      <c r="AS12" s="1"/>
      <c r="AT12" s="2">
        <v>450</v>
      </c>
      <c r="AU12" s="2">
        <v>0.56999999999999995</v>
      </c>
      <c r="AV12" s="2">
        <v>5.7350000000000003</v>
      </c>
      <c r="AW12" s="2">
        <v>0.192</v>
      </c>
      <c r="AX12" s="2">
        <v>1300</v>
      </c>
      <c r="AY12" s="2">
        <v>0</v>
      </c>
      <c r="AZ12" s="2">
        <v>0</v>
      </c>
      <c r="BA12" s="2">
        <v>0</v>
      </c>
      <c r="BB12" s="2">
        <v>5.95</v>
      </c>
      <c r="BC12">
        <v>45.951000000000001</v>
      </c>
      <c r="BF12">
        <f t="shared" si="0"/>
        <v>279.45</v>
      </c>
    </row>
    <row r="13" spans="1:58" x14ac:dyDescent="0.25">
      <c r="A13" s="1"/>
      <c r="B13" s="2">
        <v>500</v>
      </c>
      <c r="C13" s="2">
        <v>0.54</v>
      </c>
      <c r="D13" s="2">
        <v>6.3719999999999999</v>
      </c>
      <c r="E13" s="2">
        <v>0.17899999999999999</v>
      </c>
      <c r="F13" s="2">
        <v>1300</v>
      </c>
      <c r="G13" s="2">
        <v>0</v>
      </c>
      <c r="H13" s="2">
        <v>0</v>
      </c>
      <c r="I13" s="2">
        <v>0</v>
      </c>
      <c r="J13" s="1">
        <v>51.869</v>
      </c>
      <c r="K13" s="2"/>
      <c r="L13" s="1"/>
      <c r="M13" s="2">
        <v>500</v>
      </c>
      <c r="N13" s="2">
        <v>0.54600000000000004</v>
      </c>
      <c r="O13" s="2">
        <v>6.3719999999999999</v>
      </c>
      <c r="P13" s="2">
        <v>0.182</v>
      </c>
      <c r="Q13" s="2">
        <v>1300</v>
      </c>
      <c r="R13" s="2">
        <v>0</v>
      </c>
      <c r="S13" s="2">
        <v>0</v>
      </c>
      <c r="T13" s="2">
        <v>0</v>
      </c>
      <c r="U13" s="2">
        <v>51.869</v>
      </c>
      <c r="V13" s="2"/>
      <c r="W13" s="1"/>
      <c r="X13" s="2">
        <v>500</v>
      </c>
      <c r="Y13" s="2">
        <v>0.55400000000000005</v>
      </c>
      <c r="Z13" s="2">
        <v>6.3719999999999999</v>
      </c>
      <c r="AA13" s="2">
        <v>0.185</v>
      </c>
      <c r="AB13" s="2">
        <v>1300</v>
      </c>
      <c r="AC13" s="2">
        <v>0</v>
      </c>
      <c r="AD13" s="2">
        <v>0</v>
      </c>
      <c r="AE13" s="2">
        <v>0</v>
      </c>
      <c r="AF13">
        <v>51.869</v>
      </c>
      <c r="AH13" s="1"/>
      <c r="AI13" s="2">
        <v>500</v>
      </c>
      <c r="AJ13" s="2">
        <v>0.56200000000000006</v>
      </c>
      <c r="AK13" s="2">
        <v>6.3719999999999999</v>
      </c>
      <c r="AL13" s="2">
        <v>0.189</v>
      </c>
      <c r="AM13" s="2">
        <v>1300</v>
      </c>
      <c r="AN13" s="2">
        <v>0</v>
      </c>
      <c r="AO13" s="2">
        <v>0</v>
      </c>
      <c r="AP13" s="2">
        <v>0</v>
      </c>
      <c r="AQ13" s="2">
        <v>51.869</v>
      </c>
      <c r="AR13" s="2"/>
      <c r="AS13" s="1"/>
      <c r="AT13" s="2">
        <v>500</v>
      </c>
      <c r="AU13" s="2">
        <v>0.56999999999999995</v>
      </c>
      <c r="AV13" s="2">
        <v>6.3719999999999999</v>
      </c>
      <c r="AW13" s="2">
        <v>0.192</v>
      </c>
      <c r="AX13" s="2">
        <v>1300</v>
      </c>
      <c r="AY13" s="2">
        <v>0</v>
      </c>
      <c r="AZ13" s="2">
        <v>0</v>
      </c>
      <c r="BA13" s="2">
        <v>0</v>
      </c>
      <c r="BB13" s="2">
        <v>5.4</v>
      </c>
      <c r="BC13">
        <v>51.869</v>
      </c>
      <c r="BF13">
        <f t="shared" si="0"/>
        <v>278.89999999999998</v>
      </c>
    </row>
    <row r="14" spans="1:58" x14ac:dyDescent="0.25">
      <c r="A14" s="1"/>
      <c r="B14" s="2">
        <v>550</v>
      </c>
      <c r="C14" s="2">
        <v>0.53900000000000003</v>
      </c>
      <c r="D14" s="2">
        <v>7.0090000000000003</v>
      </c>
      <c r="E14" s="2">
        <v>0.17899999999999999</v>
      </c>
      <c r="F14" s="2">
        <v>1300</v>
      </c>
      <c r="G14" s="2">
        <v>0</v>
      </c>
      <c r="H14" s="2">
        <v>0</v>
      </c>
      <c r="I14" s="2">
        <v>0</v>
      </c>
      <c r="J14" s="1">
        <v>57.895000000000003</v>
      </c>
      <c r="K14" s="2"/>
      <c r="L14" s="1"/>
      <c r="M14" s="2">
        <v>550</v>
      </c>
      <c r="N14" s="2">
        <v>0.54600000000000004</v>
      </c>
      <c r="O14" s="2">
        <v>7.0090000000000003</v>
      </c>
      <c r="P14" s="2">
        <v>0.182</v>
      </c>
      <c r="Q14" s="2">
        <v>1300</v>
      </c>
      <c r="R14" s="2">
        <v>0</v>
      </c>
      <c r="S14" s="2">
        <v>0</v>
      </c>
      <c r="T14" s="2">
        <v>0</v>
      </c>
      <c r="U14" s="2">
        <v>57.895000000000003</v>
      </c>
      <c r="V14" s="2"/>
      <c r="W14" s="1"/>
      <c r="X14" s="2">
        <v>550</v>
      </c>
      <c r="Y14" s="2">
        <v>0.55400000000000005</v>
      </c>
      <c r="Z14" s="2">
        <v>7.0090000000000003</v>
      </c>
      <c r="AA14" s="2">
        <v>0.185</v>
      </c>
      <c r="AB14" s="2">
        <v>1300</v>
      </c>
      <c r="AC14" s="2">
        <v>0</v>
      </c>
      <c r="AD14" s="2">
        <v>0</v>
      </c>
      <c r="AE14" s="2">
        <v>0</v>
      </c>
      <c r="AF14">
        <v>57.895000000000003</v>
      </c>
      <c r="AH14" s="1"/>
      <c r="AI14" s="2">
        <v>550</v>
      </c>
      <c r="AJ14" s="2">
        <v>0.56200000000000006</v>
      </c>
      <c r="AK14" s="2">
        <v>7.0090000000000003</v>
      </c>
      <c r="AL14" s="2">
        <v>0.189</v>
      </c>
      <c r="AM14" s="2">
        <v>1300</v>
      </c>
      <c r="AN14" s="2">
        <v>0</v>
      </c>
      <c r="AO14" s="2">
        <v>0</v>
      </c>
      <c r="AP14" s="2">
        <v>0</v>
      </c>
      <c r="AQ14" s="2">
        <v>57.895000000000003</v>
      </c>
      <c r="AR14" s="2"/>
      <c r="AS14" s="1"/>
      <c r="AT14" s="2">
        <v>550</v>
      </c>
      <c r="AU14" s="2">
        <v>0.56999999999999995</v>
      </c>
      <c r="AV14" s="2">
        <v>7.0090000000000003</v>
      </c>
      <c r="AW14" s="2">
        <v>0.192</v>
      </c>
      <c r="AX14" s="2">
        <v>1300</v>
      </c>
      <c r="AY14" s="2">
        <v>0</v>
      </c>
      <c r="AZ14" s="2">
        <v>0</v>
      </c>
      <c r="BA14" s="2">
        <v>0</v>
      </c>
      <c r="BB14" s="2">
        <v>5.0999999999999996</v>
      </c>
      <c r="BC14">
        <v>57.895000000000003</v>
      </c>
      <c r="BF14">
        <f t="shared" si="0"/>
        <v>278.60000000000002</v>
      </c>
    </row>
    <row r="15" spans="1:58" x14ac:dyDescent="0.25">
      <c r="A15" s="1"/>
      <c r="B15" s="2">
        <v>600</v>
      </c>
      <c r="C15" s="2">
        <v>0.53900000000000003</v>
      </c>
      <c r="D15" s="2">
        <v>7.6459999999999999</v>
      </c>
      <c r="E15" s="2">
        <v>0.17899999999999999</v>
      </c>
      <c r="F15" s="2">
        <v>1300</v>
      </c>
      <c r="G15" s="2">
        <v>0</v>
      </c>
      <c r="H15" s="2">
        <v>0</v>
      </c>
      <c r="I15" s="2">
        <v>0</v>
      </c>
      <c r="J15" s="1">
        <v>64.070999999999998</v>
      </c>
      <c r="K15" s="2"/>
      <c r="L15" s="1"/>
      <c r="M15" s="2">
        <v>600</v>
      </c>
      <c r="N15" s="2">
        <v>0.54500000000000004</v>
      </c>
      <c r="O15" s="2">
        <v>7.6459999999999999</v>
      </c>
      <c r="P15" s="2">
        <v>0.182</v>
      </c>
      <c r="Q15" s="2">
        <v>1300</v>
      </c>
      <c r="R15" s="2">
        <v>0</v>
      </c>
      <c r="S15" s="2">
        <v>0</v>
      </c>
      <c r="T15" s="2">
        <v>0</v>
      </c>
      <c r="U15" s="2">
        <v>64.070999999999998</v>
      </c>
      <c r="V15" s="2"/>
      <c r="W15" s="1"/>
      <c r="X15" s="2">
        <v>600</v>
      </c>
      <c r="Y15" s="2">
        <v>0.55300000000000005</v>
      </c>
      <c r="Z15" s="2">
        <v>7.6459999999999999</v>
      </c>
      <c r="AA15" s="2">
        <v>0.185</v>
      </c>
      <c r="AB15" s="2">
        <v>1300</v>
      </c>
      <c r="AC15" s="2">
        <v>0</v>
      </c>
      <c r="AD15" s="2">
        <v>0</v>
      </c>
      <c r="AE15" s="2">
        <v>0</v>
      </c>
      <c r="AF15">
        <v>64.070999999999998</v>
      </c>
      <c r="AH15" s="1"/>
      <c r="AI15" s="2">
        <v>600</v>
      </c>
      <c r="AJ15" s="2">
        <v>0.56200000000000006</v>
      </c>
      <c r="AK15" s="2">
        <v>7.6459999999999999</v>
      </c>
      <c r="AL15" s="2">
        <v>0.189</v>
      </c>
      <c r="AM15" s="2">
        <v>1300</v>
      </c>
      <c r="AN15" s="2">
        <v>0</v>
      </c>
      <c r="AO15" s="2">
        <v>0</v>
      </c>
      <c r="AP15" s="2">
        <v>0</v>
      </c>
      <c r="AQ15" s="2">
        <v>64.070999999999998</v>
      </c>
      <c r="AR15" s="2"/>
      <c r="AS15" s="1"/>
      <c r="AT15" s="2">
        <v>600</v>
      </c>
      <c r="AU15" s="2">
        <v>0.56899999999999995</v>
      </c>
      <c r="AV15" s="2">
        <v>7.6459999999999999</v>
      </c>
      <c r="AW15" s="2">
        <v>0.192</v>
      </c>
      <c r="AX15" s="2">
        <v>1300</v>
      </c>
      <c r="AY15" s="2">
        <v>0</v>
      </c>
      <c r="AZ15" s="2">
        <v>0</v>
      </c>
      <c r="BA15" s="2">
        <v>0</v>
      </c>
      <c r="BB15" s="2">
        <v>4.8499999999999996</v>
      </c>
      <c r="BC15">
        <v>64.070999999999998</v>
      </c>
      <c r="BF15">
        <f t="shared" si="0"/>
        <v>278.35000000000002</v>
      </c>
    </row>
    <row r="16" spans="1:58" x14ac:dyDescent="0.25">
      <c r="A16" s="1"/>
      <c r="B16" s="2">
        <v>650</v>
      </c>
      <c r="C16" s="2">
        <v>0.53900000000000003</v>
      </c>
      <c r="D16" s="2">
        <v>8.2829999999999995</v>
      </c>
      <c r="E16" s="2">
        <v>0.17899999999999999</v>
      </c>
      <c r="F16" s="2">
        <v>1300</v>
      </c>
      <c r="G16" s="2">
        <v>0</v>
      </c>
      <c r="H16" s="2">
        <v>0</v>
      </c>
      <c r="I16" s="2">
        <v>0</v>
      </c>
      <c r="J16" s="1">
        <v>70.403999999999996</v>
      </c>
      <c r="K16" s="2"/>
      <c r="L16" s="1"/>
      <c r="M16" s="2">
        <v>650</v>
      </c>
      <c r="N16" s="2">
        <v>0.54500000000000004</v>
      </c>
      <c r="O16" s="2">
        <v>8.2829999999999995</v>
      </c>
      <c r="P16" s="2">
        <v>0.182</v>
      </c>
      <c r="Q16" s="2">
        <v>1300</v>
      </c>
      <c r="R16" s="2">
        <v>0</v>
      </c>
      <c r="S16" s="2">
        <v>0</v>
      </c>
      <c r="T16" s="2">
        <v>0</v>
      </c>
      <c r="U16" s="2">
        <v>70.403999999999996</v>
      </c>
      <c r="V16" s="2"/>
      <c r="W16" s="1"/>
      <c r="X16" s="2">
        <v>650</v>
      </c>
      <c r="Y16" s="2">
        <v>0.55300000000000005</v>
      </c>
      <c r="Z16" s="2">
        <v>8.2829999999999995</v>
      </c>
      <c r="AA16" s="2">
        <v>0.185</v>
      </c>
      <c r="AB16" s="2">
        <v>1300</v>
      </c>
      <c r="AC16" s="2">
        <v>0</v>
      </c>
      <c r="AD16" s="2">
        <v>0</v>
      </c>
      <c r="AE16" s="2">
        <v>0</v>
      </c>
      <c r="AF16">
        <v>70.403999999999996</v>
      </c>
      <c r="AH16" s="1"/>
      <c r="AI16" s="2">
        <v>650</v>
      </c>
      <c r="AJ16" s="2">
        <v>0.56100000000000005</v>
      </c>
      <c r="AK16" s="2">
        <v>8.2829999999999995</v>
      </c>
      <c r="AL16" s="2">
        <v>0.189</v>
      </c>
      <c r="AM16" s="2">
        <v>1300</v>
      </c>
      <c r="AN16" s="2">
        <v>0</v>
      </c>
      <c r="AO16" s="2">
        <v>0</v>
      </c>
      <c r="AP16" s="2">
        <v>0</v>
      </c>
      <c r="AQ16" s="2">
        <v>70.403999999999996</v>
      </c>
      <c r="AR16" s="2"/>
      <c r="AS16" s="1"/>
      <c r="AT16" s="2">
        <v>650</v>
      </c>
      <c r="AU16" s="2">
        <v>0.56899999999999995</v>
      </c>
      <c r="AV16" s="2">
        <v>8.2829999999999995</v>
      </c>
      <c r="AW16" s="2">
        <v>0.192</v>
      </c>
      <c r="AX16" s="2">
        <v>1300</v>
      </c>
      <c r="AY16" s="2">
        <v>0</v>
      </c>
      <c r="AZ16" s="2">
        <v>0</v>
      </c>
      <c r="BA16" s="2">
        <v>0</v>
      </c>
      <c r="BB16" s="2">
        <v>4.5999999999999996</v>
      </c>
      <c r="BC16">
        <v>70.403999999999996</v>
      </c>
      <c r="BF16">
        <f t="shared" si="0"/>
        <v>278.10000000000002</v>
      </c>
    </row>
    <row r="17" spans="1:58" x14ac:dyDescent="0.25">
      <c r="A17" s="1"/>
      <c r="B17" s="2">
        <v>700</v>
      </c>
      <c r="C17" s="2">
        <v>0.53900000000000003</v>
      </c>
      <c r="D17" s="2">
        <v>8.92</v>
      </c>
      <c r="E17" s="2">
        <v>0.17899999999999999</v>
      </c>
      <c r="F17" s="2">
        <v>1300</v>
      </c>
      <c r="G17" s="2">
        <v>0</v>
      </c>
      <c r="H17" s="2">
        <v>0</v>
      </c>
      <c r="I17" s="2">
        <v>0</v>
      </c>
      <c r="J17" s="1">
        <v>76.694999999999993</v>
      </c>
      <c r="K17" s="2"/>
      <c r="L17" s="1"/>
      <c r="M17" s="2">
        <v>700</v>
      </c>
      <c r="N17" s="2">
        <v>0.54500000000000004</v>
      </c>
      <c r="O17" s="2">
        <v>8.92</v>
      </c>
      <c r="P17" s="2">
        <v>0.182</v>
      </c>
      <c r="Q17" s="2">
        <v>1300</v>
      </c>
      <c r="R17" s="2">
        <v>0</v>
      </c>
      <c r="S17" s="2">
        <v>0</v>
      </c>
      <c r="T17" s="2">
        <v>0</v>
      </c>
      <c r="U17" s="2">
        <v>76.694999999999993</v>
      </c>
      <c r="V17" s="2"/>
      <c r="W17" s="1"/>
      <c r="X17" s="2">
        <v>700</v>
      </c>
      <c r="Y17" s="2">
        <v>0.55300000000000005</v>
      </c>
      <c r="Z17" s="2">
        <v>8.92</v>
      </c>
      <c r="AA17" s="2">
        <v>0.185</v>
      </c>
      <c r="AB17" s="2">
        <v>1300</v>
      </c>
      <c r="AC17" s="2">
        <v>0</v>
      </c>
      <c r="AD17" s="2">
        <v>0</v>
      </c>
      <c r="AE17" s="2">
        <v>0</v>
      </c>
      <c r="AF17">
        <v>76.694999999999993</v>
      </c>
      <c r="AH17" s="1"/>
      <c r="AI17" s="2">
        <v>700</v>
      </c>
      <c r="AJ17" s="2">
        <v>0.56100000000000005</v>
      </c>
      <c r="AK17" s="2">
        <v>8.92</v>
      </c>
      <c r="AL17" s="2">
        <v>0.189</v>
      </c>
      <c r="AM17" s="2">
        <v>1300</v>
      </c>
      <c r="AN17" s="2">
        <v>0</v>
      </c>
      <c r="AO17" s="2">
        <v>0</v>
      </c>
      <c r="AP17" s="2">
        <v>0</v>
      </c>
      <c r="AQ17" s="2">
        <v>76.694999999999993</v>
      </c>
      <c r="AR17" s="2"/>
      <c r="AS17" s="1"/>
      <c r="AT17" s="2">
        <v>700</v>
      </c>
      <c r="AU17" s="2">
        <v>0.56899999999999995</v>
      </c>
      <c r="AV17" s="2">
        <v>8.92</v>
      </c>
      <c r="AW17" s="2">
        <v>0.192</v>
      </c>
      <c r="AX17" s="2">
        <v>1300</v>
      </c>
      <c r="AY17" s="2">
        <v>0</v>
      </c>
      <c r="AZ17" s="2">
        <v>0</v>
      </c>
      <c r="BA17" s="2">
        <v>0</v>
      </c>
      <c r="BB17" s="2">
        <v>4.7</v>
      </c>
      <c r="BC17">
        <v>76.694999999999993</v>
      </c>
      <c r="BF17">
        <f t="shared" si="0"/>
        <v>278.2</v>
      </c>
    </row>
    <row r="18" spans="1:58" x14ac:dyDescent="0.25">
      <c r="A18" s="1"/>
      <c r="B18" s="2">
        <v>750</v>
      </c>
      <c r="C18" s="2">
        <v>0.53900000000000003</v>
      </c>
      <c r="D18" s="2">
        <v>9.5570000000000004</v>
      </c>
      <c r="E18" s="2">
        <v>0.17899999999999999</v>
      </c>
      <c r="F18" s="2">
        <v>1300</v>
      </c>
      <c r="G18" s="2">
        <v>0</v>
      </c>
      <c r="H18" s="2">
        <v>0</v>
      </c>
      <c r="I18" s="2">
        <v>0</v>
      </c>
      <c r="J18" s="1">
        <v>83.009</v>
      </c>
      <c r="K18" s="2"/>
      <c r="L18" s="1"/>
      <c r="M18" s="2">
        <v>750</v>
      </c>
      <c r="N18" s="2">
        <v>0.54500000000000004</v>
      </c>
      <c r="O18" s="2">
        <v>9.5570000000000004</v>
      </c>
      <c r="P18" s="2">
        <v>0.182</v>
      </c>
      <c r="Q18" s="2">
        <v>1300</v>
      </c>
      <c r="R18" s="2">
        <v>0</v>
      </c>
      <c r="S18" s="2">
        <v>0</v>
      </c>
      <c r="T18" s="2">
        <v>0</v>
      </c>
      <c r="U18" s="2">
        <v>83.009</v>
      </c>
      <c r="V18" s="2"/>
      <c r="W18" s="1"/>
      <c r="X18" s="2">
        <v>750</v>
      </c>
      <c r="Y18" s="2">
        <v>0.55300000000000005</v>
      </c>
      <c r="Z18" s="2">
        <v>9.5579999999999998</v>
      </c>
      <c r="AA18" s="2">
        <v>0.185</v>
      </c>
      <c r="AB18" s="2">
        <v>1300</v>
      </c>
      <c r="AC18" s="2">
        <v>0</v>
      </c>
      <c r="AD18" s="2">
        <v>0</v>
      </c>
      <c r="AE18" s="2">
        <v>0</v>
      </c>
      <c r="AF18">
        <v>83.009</v>
      </c>
      <c r="AH18" s="1"/>
      <c r="AI18" s="2">
        <v>750</v>
      </c>
      <c r="AJ18" s="2">
        <v>0.56100000000000005</v>
      </c>
      <c r="AK18" s="2">
        <v>9.5579999999999998</v>
      </c>
      <c r="AL18" s="2">
        <v>0.189</v>
      </c>
      <c r="AM18" s="2">
        <v>1300</v>
      </c>
      <c r="AN18" s="2">
        <v>0</v>
      </c>
      <c r="AO18" s="2">
        <v>0</v>
      </c>
      <c r="AP18" s="2">
        <v>0</v>
      </c>
      <c r="AQ18" s="2">
        <v>83.009</v>
      </c>
      <c r="AR18" s="2"/>
      <c r="AS18" s="1"/>
      <c r="AT18" s="2">
        <v>750</v>
      </c>
      <c r="AU18" s="2">
        <v>0.56899999999999995</v>
      </c>
      <c r="AV18" s="2">
        <v>9.5579999999999998</v>
      </c>
      <c r="AW18" s="2">
        <v>0.192</v>
      </c>
      <c r="AX18" s="2">
        <v>1300</v>
      </c>
      <c r="AY18" s="2">
        <v>0</v>
      </c>
      <c r="AZ18" s="2">
        <v>0</v>
      </c>
      <c r="BA18" s="2">
        <v>0</v>
      </c>
      <c r="BB18" s="2">
        <v>4.9000000000000004</v>
      </c>
      <c r="BC18">
        <v>83.009</v>
      </c>
      <c r="BF18">
        <f t="shared" si="0"/>
        <v>278.39999999999998</v>
      </c>
    </row>
    <row r="19" spans="1:58" x14ac:dyDescent="0.25">
      <c r="A19" s="1"/>
      <c r="B19" s="2">
        <v>800</v>
      </c>
      <c r="C19" s="2">
        <v>0.53900000000000003</v>
      </c>
      <c r="D19" s="2">
        <v>10.195</v>
      </c>
      <c r="E19" s="2">
        <v>0.17899999999999999</v>
      </c>
      <c r="F19" s="2">
        <v>1300</v>
      </c>
      <c r="G19" s="2">
        <v>0</v>
      </c>
      <c r="H19" s="2">
        <v>0</v>
      </c>
      <c r="I19" s="2">
        <v>0</v>
      </c>
      <c r="J19" s="1">
        <v>89.173000000000002</v>
      </c>
      <c r="K19" s="2"/>
      <c r="L19" s="1"/>
      <c r="M19" s="2">
        <v>800</v>
      </c>
      <c r="N19" s="2">
        <v>0.54500000000000004</v>
      </c>
      <c r="O19" s="2">
        <v>10.195</v>
      </c>
      <c r="P19" s="2">
        <v>0.182</v>
      </c>
      <c r="Q19" s="2">
        <v>1300</v>
      </c>
      <c r="R19" s="2">
        <v>0</v>
      </c>
      <c r="S19" s="2">
        <v>0</v>
      </c>
      <c r="T19" s="2">
        <v>0</v>
      </c>
      <c r="U19" s="2">
        <v>89.173000000000002</v>
      </c>
      <c r="V19" s="2"/>
      <c r="W19" s="1"/>
      <c r="X19" s="2">
        <v>800</v>
      </c>
      <c r="Y19" s="2">
        <v>0.55300000000000005</v>
      </c>
      <c r="Z19" s="2">
        <v>10.195</v>
      </c>
      <c r="AA19" s="2">
        <v>0.185</v>
      </c>
      <c r="AB19" s="2">
        <v>1300</v>
      </c>
      <c r="AC19" s="2">
        <v>0</v>
      </c>
      <c r="AD19" s="2">
        <v>0</v>
      </c>
      <c r="AE19" s="2">
        <v>0</v>
      </c>
      <c r="AF19">
        <v>89.173000000000002</v>
      </c>
      <c r="AH19" s="1"/>
      <c r="AI19" s="2">
        <v>800</v>
      </c>
      <c r="AJ19" s="2">
        <v>0.56100000000000005</v>
      </c>
      <c r="AK19" s="2">
        <v>10.195</v>
      </c>
      <c r="AL19" s="2">
        <v>0.189</v>
      </c>
      <c r="AM19" s="2">
        <v>1300</v>
      </c>
      <c r="AN19" s="2">
        <v>0</v>
      </c>
      <c r="AO19" s="2">
        <v>0</v>
      </c>
      <c r="AP19" s="2">
        <v>0</v>
      </c>
      <c r="AQ19" s="2">
        <v>89.173000000000002</v>
      </c>
      <c r="AR19" s="2"/>
      <c r="AS19" s="1"/>
      <c r="AT19" s="2">
        <v>800</v>
      </c>
      <c r="AU19" s="2">
        <v>0.56899999999999995</v>
      </c>
      <c r="AV19" s="2">
        <v>10.195</v>
      </c>
      <c r="AW19" s="2">
        <v>0.192</v>
      </c>
      <c r="AX19" s="2">
        <v>1300</v>
      </c>
      <c r="AY19" s="2">
        <v>0</v>
      </c>
      <c r="AZ19" s="2">
        <v>0</v>
      </c>
      <c r="BA19" s="2">
        <v>0</v>
      </c>
      <c r="BB19" s="2">
        <v>5.4</v>
      </c>
      <c r="BC19">
        <v>89.173000000000002</v>
      </c>
      <c r="BF19">
        <f t="shared" si="0"/>
        <v>278.89999999999998</v>
      </c>
    </row>
    <row r="20" spans="1:58" x14ac:dyDescent="0.25">
      <c r="A20" s="1"/>
      <c r="B20" s="2">
        <v>850</v>
      </c>
      <c r="C20" s="2">
        <v>0.53800000000000003</v>
      </c>
      <c r="D20" s="2">
        <v>10.832000000000001</v>
      </c>
      <c r="E20" s="2">
        <v>0.17899999999999999</v>
      </c>
      <c r="F20" s="2">
        <v>1300</v>
      </c>
      <c r="G20" s="2">
        <v>0</v>
      </c>
      <c r="H20" s="2">
        <v>0</v>
      </c>
      <c r="I20" s="2">
        <v>0</v>
      </c>
      <c r="J20" s="1">
        <v>95.034999999999997</v>
      </c>
      <c r="K20" s="2"/>
      <c r="L20" s="1"/>
      <c r="M20" s="2">
        <v>850</v>
      </c>
      <c r="N20" s="2">
        <v>0.54500000000000004</v>
      </c>
      <c r="O20" s="2">
        <v>10.832000000000001</v>
      </c>
      <c r="P20" s="2">
        <v>0.182</v>
      </c>
      <c r="Q20" s="2">
        <v>1300</v>
      </c>
      <c r="R20" s="2">
        <v>0</v>
      </c>
      <c r="S20" s="2">
        <v>0</v>
      </c>
      <c r="T20" s="2">
        <v>0</v>
      </c>
      <c r="U20" s="2">
        <v>95.034999999999997</v>
      </c>
      <c r="V20" s="2"/>
      <c r="W20" s="1"/>
      <c r="X20" s="2">
        <v>850</v>
      </c>
      <c r="Y20" s="2">
        <v>0.55300000000000005</v>
      </c>
      <c r="Z20" s="2">
        <v>10.832000000000001</v>
      </c>
      <c r="AA20" s="2">
        <v>0.185</v>
      </c>
      <c r="AB20" s="2">
        <v>1300</v>
      </c>
      <c r="AC20" s="2">
        <v>0</v>
      </c>
      <c r="AD20" s="2">
        <v>0</v>
      </c>
      <c r="AE20" s="2">
        <v>0</v>
      </c>
      <c r="AF20">
        <v>95.034999999999997</v>
      </c>
      <c r="AH20" s="1"/>
      <c r="AI20" s="2">
        <v>850</v>
      </c>
      <c r="AJ20" s="2">
        <v>0.56100000000000005</v>
      </c>
      <c r="AK20" s="2">
        <v>10.832000000000001</v>
      </c>
      <c r="AL20" s="2">
        <v>0.189</v>
      </c>
      <c r="AM20" s="2">
        <v>1300</v>
      </c>
      <c r="AN20" s="2">
        <v>0</v>
      </c>
      <c r="AO20" s="2">
        <v>0</v>
      </c>
      <c r="AP20" s="2">
        <v>0</v>
      </c>
      <c r="AQ20" s="2">
        <v>95.034999999999997</v>
      </c>
      <c r="AR20" s="2"/>
      <c r="AS20" s="1"/>
      <c r="AT20" s="2">
        <v>850</v>
      </c>
      <c r="AU20" s="2">
        <v>0.56899999999999995</v>
      </c>
      <c r="AV20" s="2">
        <v>10.832000000000001</v>
      </c>
      <c r="AW20" s="2">
        <v>0.192</v>
      </c>
      <c r="AX20" s="2">
        <v>1300</v>
      </c>
      <c r="AY20" s="2">
        <v>0</v>
      </c>
      <c r="AZ20" s="2">
        <v>0</v>
      </c>
      <c r="BA20" s="2">
        <v>0</v>
      </c>
      <c r="BB20" s="2">
        <v>6.3</v>
      </c>
      <c r="BC20">
        <v>95.034999999999997</v>
      </c>
      <c r="BF20">
        <f t="shared" si="0"/>
        <v>279.8</v>
      </c>
    </row>
    <row r="21" spans="1:58" x14ac:dyDescent="0.25">
      <c r="A21" s="1"/>
      <c r="B21" s="2">
        <v>900</v>
      </c>
      <c r="C21" s="2">
        <v>0.53800000000000003</v>
      </c>
      <c r="D21" s="2">
        <v>11.468999999999999</v>
      </c>
      <c r="E21" s="2">
        <v>0.17899999999999999</v>
      </c>
      <c r="F21" s="2">
        <v>1300</v>
      </c>
      <c r="G21" s="2">
        <v>0</v>
      </c>
      <c r="H21" s="2">
        <v>0</v>
      </c>
      <c r="I21" s="2">
        <v>0</v>
      </c>
      <c r="J21" s="1">
        <v>100.05</v>
      </c>
      <c r="K21" s="2"/>
      <c r="L21" s="1"/>
      <c r="M21" s="2">
        <v>900</v>
      </c>
      <c r="N21" s="2">
        <v>0.54500000000000004</v>
      </c>
      <c r="O21" s="2">
        <v>11.468999999999999</v>
      </c>
      <c r="P21" s="2">
        <v>0.182</v>
      </c>
      <c r="Q21" s="2">
        <v>1300</v>
      </c>
      <c r="R21" s="2">
        <v>0</v>
      </c>
      <c r="S21" s="2">
        <v>0</v>
      </c>
      <c r="T21" s="2">
        <v>0</v>
      </c>
      <c r="U21" s="2">
        <v>100.05</v>
      </c>
      <c r="V21" s="2"/>
      <c r="W21" s="1"/>
      <c r="X21" s="2">
        <v>900</v>
      </c>
      <c r="Y21" s="2">
        <v>0.55200000000000005</v>
      </c>
      <c r="Z21" s="2">
        <v>11.468999999999999</v>
      </c>
      <c r="AA21" s="2">
        <v>0.185</v>
      </c>
      <c r="AB21" s="2">
        <v>1300</v>
      </c>
      <c r="AC21" s="2">
        <v>0</v>
      </c>
      <c r="AD21" s="2">
        <v>0</v>
      </c>
      <c r="AE21" s="2">
        <v>0</v>
      </c>
      <c r="AF21">
        <v>100.05</v>
      </c>
      <c r="AH21" s="1"/>
      <c r="AI21" s="2">
        <v>900</v>
      </c>
      <c r="AJ21" s="2">
        <v>0.56100000000000005</v>
      </c>
      <c r="AK21" s="2">
        <v>11.468999999999999</v>
      </c>
      <c r="AL21" s="2">
        <v>0.189</v>
      </c>
      <c r="AM21" s="2">
        <v>1300</v>
      </c>
      <c r="AN21" s="2">
        <v>0</v>
      </c>
      <c r="AO21" s="2">
        <v>0</v>
      </c>
      <c r="AP21" s="2">
        <v>0</v>
      </c>
      <c r="AQ21" s="2">
        <v>100.05</v>
      </c>
      <c r="AR21" s="2"/>
      <c r="AS21" s="1"/>
      <c r="AT21" s="2">
        <v>900</v>
      </c>
      <c r="AU21" s="2">
        <v>0.56799999999999995</v>
      </c>
      <c r="AV21" s="2">
        <v>11.468999999999999</v>
      </c>
      <c r="AW21" s="2">
        <v>0.192</v>
      </c>
      <c r="AX21" s="2">
        <v>1300</v>
      </c>
      <c r="AY21" s="2">
        <v>0</v>
      </c>
      <c r="AZ21" s="2">
        <v>0</v>
      </c>
      <c r="BA21" s="2">
        <v>0</v>
      </c>
      <c r="BB21" s="2">
        <v>8.1999999999999993</v>
      </c>
      <c r="BC21">
        <v>100.05</v>
      </c>
      <c r="BF21">
        <f t="shared" si="0"/>
        <v>281.7</v>
      </c>
    </row>
    <row r="22" spans="1:58" x14ac:dyDescent="0.25">
      <c r="A22" s="1"/>
      <c r="B22" s="2">
        <v>950</v>
      </c>
      <c r="C22" s="2">
        <v>0.53800000000000003</v>
      </c>
      <c r="D22" s="2">
        <v>12.106</v>
      </c>
      <c r="E22" s="2">
        <v>0.17899999999999999</v>
      </c>
      <c r="F22" s="2">
        <v>1300</v>
      </c>
      <c r="G22" s="2">
        <v>0</v>
      </c>
      <c r="H22" s="2">
        <v>0</v>
      </c>
      <c r="I22" s="2">
        <v>0</v>
      </c>
      <c r="J22" s="1">
        <v>104.19</v>
      </c>
      <c r="K22" s="2"/>
      <c r="L22" s="1"/>
      <c r="M22" s="2">
        <v>950</v>
      </c>
      <c r="N22" s="2">
        <v>0.54400000000000004</v>
      </c>
      <c r="O22" s="2">
        <v>12.106</v>
      </c>
      <c r="P22" s="2">
        <v>0.182</v>
      </c>
      <c r="Q22" s="2">
        <v>1300</v>
      </c>
      <c r="R22" s="2">
        <v>0</v>
      </c>
      <c r="S22" s="2">
        <v>0</v>
      </c>
      <c r="T22" s="2">
        <v>0</v>
      </c>
      <c r="U22" s="2">
        <v>104.19</v>
      </c>
      <c r="V22" s="2"/>
      <c r="W22" s="1"/>
      <c r="X22" s="2">
        <v>950</v>
      </c>
      <c r="Y22" s="2">
        <v>0.55200000000000005</v>
      </c>
      <c r="Z22" s="2">
        <v>12.106</v>
      </c>
      <c r="AA22" s="2">
        <v>0.185</v>
      </c>
      <c r="AB22" s="2">
        <v>1300</v>
      </c>
      <c r="AC22" s="2">
        <v>0</v>
      </c>
      <c r="AD22" s="2">
        <v>0</v>
      </c>
      <c r="AE22" s="2">
        <v>0</v>
      </c>
      <c r="AF22">
        <v>104.19</v>
      </c>
      <c r="AH22" s="1"/>
      <c r="AI22" s="2">
        <v>950</v>
      </c>
      <c r="AJ22" s="2">
        <v>0.56000000000000005</v>
      </c>
      <c r="AK22" s="2">
        <v>12.106</v>
      </c>
      <c r="AL22" s="2">
        <v>0.189</v>
      </c>
      <c r="AM22" s="2">
        <v>1300</v>
      </c>
      <c r="AN22" s="2">
        <v>0</v>
      </c>
      <c r="AO22" s="2">
        <v>0</v>
      </c>
      <c r="AP22" s="2">
        <v>0</v>
      </c>
      <c r="AQ22" s="2">
        <v>104.19</v>
      </c>
      <c r="AR22" s="2"/>
      <c r="AS22" s="1"/>
      <c r="AT22" s="2">
        <v>950</v>
      </c>
      <c r="AU22" s="2">
        <v>0.56799999999999995</v>
      </c>
      <c r="AV22" s="2">
        <v>12.106</v>
      </c>
      <c r="AW22" s="2">
        <v>0.192</v>
      </c>
      <c r="AX22" s="2">
        <v>1300</v>
      </c>
      <c r="AY22" s="2">
        <v>0.40400000000000003</v>
      </c>
      <c r="AZ22" s="2">
        <v>0</v>
      </c>
      <c r="BA22" s="2">
        <v>0</v>
      </c>
      <c r="BB22" s="2">
        <v>11</v>
      </c>
      <c r="BC22">
        <v>104.19</v>
      </c>
      <c r="BF22">
        <f t="shared" si="0"/>
        <v>284.5</v>
      </c>
    </row>
    <row r="23" spans="1:58" x14ac:dyDescent="0.25">
      <c r="A23" s="1"/>
      <c r="B23" s="2">
        <v>1000</v>
      </c>
      <c r="C23" s="2">
        <v>0.53800000000000003</v>
      </c>
      <c r="D23" s="2">
        <v>12.743</v>
      </c>
      <c r="E23" s="2">
        <v>0.17899999999999999</v>
      </c>
      <c r="F23" s="2">
        <v>1300</v>
      </c>
      <c r="G23" s="2">
        <v>0</v>
      </c>
      <c r="H23" s="2">
        <v>0</v>
      </c>
      <c r="I23" s="2">
        <v>0</v>
      </c>
      <c r="J23" s="1">
        <v>107.16</v>
      </c>
      <c r="K23" s="2"/>
      <c r="L23" s="1"/>
      <c r="M23" s="2">
        <v>1000</v>
      </c>
      <c r="N23" s="2">
        <v>0.54400000000000004</v>
      </c>
      <c r="O23" s="2">
        <v>12.743</v>
      </c>
      <c r="P23" s="2">
        <v>0.182</v>
      </c>
      <c r="Q23" s="2">
        <v>1300</v>
      </c>
      <c r="R23" s="2">
        <v>0</v>
      </c>
      <c r="S23" s="2">
        <v>0</v>
      </c>
      <c r="T23" s="2">
        <v>0</v>
      </c>
      <c r="U23" s="2">
        <v>107.16</v>
      </c>
      <c r="V23" s="2"/>
      <c r="W23" s="1"/>
      <c r="X23" s="2">
        <v>1000</v>
      </c>
      <c r="Y23" s="2">
        <v>0.55200000000000005</v>
      </c>
      <c r="Z23" s="2">
        <v>12.743</v>
      </c>
      <c r="AA23" s="2">
        <v>0.185</v>
      </c>
      <c r="AB23" s="2">
        <v>1300</v>
      </c>
      <c r="AC23" s="2">
        <v>0</v>
      </c>
      <c r="AD23" s="2">
        <v>0</v>
      </c>
      <c r="AE23" s="2">
        <v>0</v>
      </c>
      <c r="AF23">
        <v>107.16</v>
      </c>
      <c r="AH23" s="1"/>
      <c r="AI23" s="2">
        <v>1000</v>
      </c>
      <c r="AJ23" s="2">
        <v>0.56000000000000005</v>
      </c>
      <c r="AK23" s="2">
        <v>12.743</v>
      </c>
      <c r="AL23" s="2">
        <v>0.189</v>
      </c>
      <c r="AM23" s="2">
        <v>1300</v>
      </c>
      <c r="AN23" s="2">
        <v>0</v>
      </c>
      <c r="AO23" s="2">
        <v>0</v>
      </c>
      <c r="AP23" s="2">
        <v>0</v>
      </c>
      <c r="AQ23" s="2">
        <v>107.16</v>
      </c>
      <c r="AR23" s="2"/>
      <c r="AS23" s="1"/>
      <c r="AT23" s="2">
        <v>1000</v>
      </c>
      <c r="AU23" s="2">
        <v>0.56799999999999995</v>
      </c>
      <c r="AV23" s="2">
        <v>12.744</v>
      </c>
      <c r="AW23" s="2">
        <v>0.192</v>
      </c>
      <c r="AX23" s="2">
        <v>1299.99</v>
      </c>
      <c r="AY23" s="2">
        <v>0.40200000000000002</v>
      </c>
      <c r="AZ23" s="2">
        <v>0</v>
      </c>
      <c r="BA23" s="2">
        <v>0</v>
      </c>
      <c r="BB23" s="2">
        <v>15</v>
      </c>
      <c r="BC23">
        <v>107.16</v>
      </c>
      <c r="BF23">
        <f t="shared" si="0"/>
        <v>288.5</v>
      </c>
    </row>
    <row r="24" spans="1:58" x14ac:dyDescent="0.25">
      <c r="A24" s="1"/>
      <c r="B24" s="2">
        <v>1050</v>
      </c>
      <c r="C24" s="2">
        <v>0.53</v>
      </c>
      <c r="D24" s="2">
        <v>13.388</v>
      </c>
      <c r="E24" s="2">
        <v>1.2010000000000001</v>
      </c>
      <c r="F24" s="2">
        <v>1300</v>
      </c>
      <c r="G24" s="2">
        <v>0</v>
      </c>
      <c r="H24" s="2">
        <v>0</v>
      </c>
      <c r="I24" s="2">
        <v>0</v>
      </c>
      <c r="J24" s="1">
        <v>110.69</v>
      </c>
      <c r="K24" s="2"/>
      <c r="L24" s="1"/>
      <c r="M24" s="2">
        <v>1050</v>
      </c>
      <c r="N24" s="2">
        <v>0.53600000000000003</v>
      </c>
      <c r="O24" s="2">
        <v>13.388</v>
      </c>
      <c r="P24" s="2">
        <v>1.2190000000000001</v>
      </c>
      <c r="Q24" s="2">
        <v>1300</v>
      </c>
      <c r="R24" s="2">
        <v>0</v>
      </c>
      <c r="S24" s="2">
        <v>0</v>
      </c>
      <c r="T24" s="2">
        <v>0</v>
      </c>
      <c r="U24" s="2">
        <v>110.69</v>
      </c>
      <c r="V24" s="2"/>
      <c r="W24" s="1"/>
      <c r="X24" s="2">
        <v>1050</v>
      </c>
      <c r="Y24" s="2">
        <v>0.54400000000000004</v>
      </c>
      <c r="Z24" s="2">
        <v>13.388999999999999</v>
      </c>
      <c r="AA24" s="2">
        <v>1.24</v>
      </c>
      <c r="AB24" s="2">
        <v>1300</v>
      </c>
      <c r="AC24" s="2">
        <v>0</v>
      </c>
      <c r="AD24" s="2">
        <v>0</v>
      </c>
      <c r="AE24" s="2">
        <v>0</v>
      </c>
      <c r="AF24">
        <v>110.7</v>
      </c>
      <c r="AH24" s="1"/>
      <c r="AI24" s="2">
        <v>1050</v>
      </c>
      <c r="AJ24" s="2">
        <v>0.55100000000000005</v>
      </c>
      <c r="AK24" s="2">
        <v>13.388999999999999</v>
      </c>
      <c r="AL24" s="2">
        <v>1.2629999999999999</v>
      </c>
      <c r="AM24" s="2">
        <v>1300</v>
      </c>
      <c r="AN24" s="2">
        <v>1.6859999999999999</v>
      </c>
      <c r="AO24" s="2">
        <v>0</v>
      </c>
      <c r="AP24" s="2">
        <v>0</v>
      </c>
      <c r="AQ24" s="2">
        <v>110.7</v>
      </c>
      <c r="AR24" s="2"/>
      <c r="AS24" s="1"/>
      <c r="AT24" s="2">
        <v>1050</v>
      </c>
      <c r="AU24" s="2">
        <v>0.55900000000000005</v>
      </c>
      <c r="AV24" s="2">
        <v>13.388999999999999</v>
      </c>
      <c r="AW24" s="2">
        <v>1.286</v>
      </c>
      <c r="AX24" s="2">
        <v>1299.98</v>
      </c>
      <c r="AY24" s="2">
        <v>1.714</v>
      </c>
      <c r="AZ24" s="2">
        <v>0</v>
      </c>
      <c r="BA24" s="2">
        <v>0</v>
      </c>
      <c r="BB24" s="2">
        <v>18</v>
      </c>
      <c r="BC24">
        <v>110.7</v>
      </c>
      <c r="BF24">
        <f t="shared" si="0"/>
        <v>291.5</v>
      </c>
    </row>
    <row r="25" spans="1:58" x14ac:dyDescent="0.25">
      <c r="A25" s="1"/>
      <c r="B25" s="2">
        <v>1100</v>
      </c>
      <c r="C25" s="2">
        <v>0.52200000000000002</v>
      </c>
      <c r="D25" s="2">
        <v>14.032999999999999</v>
      </c>
      <c r="E25" s="2">
        <v>1.2010000000000001</v>
      </c>
      <c r="F25" s="2">
        <v>1300</v>
      </c>
      <c r="G25" s="2">
        <v>0</v>
      </c>
      <c r="H25" s="2">
        <v>0</v>
      </c>
      <c r="I25" s="2">
        <v>0</v>
      </c>
      <c r="J25" s="1">
        <v>115.83</v>
      </c>
      <c r="K25" s="2"/>
      <c r="L25" s="1"/>
      <c r="M25" s="2">
        <v>1100</v>
      </c>
      <c r="N25" s="2">
        <v>0.52800000000000002</v>
      </c>
      <c r="O25" s="2">
        <v>14.034000000000001</v>
      </c>
      <c r="P25" s="2">
        <v>1.2190000000000001</v>
      </c>
      <c r="Q25" s="2">
        <v>1300</v>
      </c>
      <c r="R25" s="2">
        <v>0</v>
      </c>
      <c r="S25" s="2">
        <v>0</v>
      </c>
      <c r="T25" s="2">
        <v>0</v>
      </c>
      <c r="U25" s="2">
        <v>115.84</v>
      </c>
      <c r="V25" s="2"/>
      <c r="W25" s="1"/>
      <c r="X25" s="2">
        <v>1100</v>
      </c>
      <c r="Y25" s="2">
        <v>0.53500000000000003</v>
      </c>
      <c r="Z25" s="2">
        <v>14.034000000000001</v>
      </c>
      <c r="AA25" s="2">
        <v>1.24</v>
      </c>
      <c r="AB25" s="2">
        <v>1300</v>
      </c>
      <c r="AC25" s="2">
        <v>0</v>
      </c>
      <c r="AD25" s="2">
        <v>0</v>
      </c>
      <c r="AE25" s="2">
        <v>0</v>
      </c>
      <c r="AF25">
        <v>115.84</v>
      </c>
      <c r="AH25" s="1"/>
      <c r="AI25" s="2">
        <v>1100</v>
      </c>
      <c r="AJ25" s="2">
        <v>0.54300000000000004</v>
      </c>
      <c r="AK25" s="2">
        <v>14.035</v>
      </c>
      <c r="AL25" s="2">
        <v>1.2629999999999999</v>
      </c>
      <c r="AM25" s="2">
        <v>1300</v>
      </c>
      <c r="AN25" s="2">
        <v>1.6850000000000001</v>
      </c>
      <c r="AO25" s="2">
        <v>0</v>
      </c>
      <c r="AP25" s="2">
        <v>0</v>
      </c>
      <c r="AQ25" s="2">
        <v>115.84</v>
      </c>
      <c r="AR25" s="2"/>
      <c r="AS25" s="1"/>
      <c r="AT25" s="2">
        <v>1100</v>
      </c>
      <c r="AU25" s="2">
        <v>0.55000000000000004</v>
      </c>
      <c r="AV25" s="2">
        <v>14.036</v>
      </c>
      <c r="AW25" s="2">
        <v>1.286</v>
      </c>
      <c r="AX25" s="2">
        <v>1299.98</v>
      </c>
      <c r="AY25" s="2">
        <v>1.712</v>
      </c>
      <c r="AZ25" s="2">
        <v>0</v>
      </c>
      <c r="BA25" s="2">
        <v>0</v>
      </c>
      <c r="BB25" s="2">
        <v>18.7</v>
      </c>
      <c r="BC25">
        <v>115.84</v>
      </c>
      <c r="BF25">
        <f t="shared" si="0"/>
        <v>292.2</v>
      </c>
    </row>
    <row r="26" spans="1:58" x14ac:dyDescent="0.25">
      <c r="A26" s="1"/>
      <c r="B26" s="2">
        <v>1150</v>
      </c>
      <c r="C26" s="2">
        <v>0.51400000000000001</v>
      </c>
      <c r="D26" s="2">
        <v>14.679</v>
      </c>
      <c r="E26" s="2">
        <v>1.2010000000000001</v>
      </c>
      <c r="F26" s="2">
        <v>1300</v>
      </c>
      <c r="G26" s="2">
        <v>0</v>
      </c>
      <c r="H26" s="2">
        <v>0</v>
      </c>
      <c r="I26" s="2">
        <v>0</v>
      </c>
      <c r="J26" s="1">
        <v>120.69</v>
      </c>
      <c r="K26" s="2"/>
      <c r="L26" s="1"/>
      <c r="M26" s="2">
        <v>1150</v>
      </c>
      <c r="N26" s="2">
        <v>0.51900000000000002</v>
      </c>
      <c r="O26" s="2">
        <v>14.679</v>
      </c>
      <c r="P26" s="2">
        <v>1.2190000000000001</v>
      </c>
      <c r="Q26" s="2">
        <v>1300</v>
      </c>
      <c r="R26" s="2">
        <v>0</v>
      </c>
      <c r="S26" s="2">
        <v>0</v>
      </c>
      <c r="T26" s="2">
        <v>0</v>
      </c>
      <c r="U26" s="2">
        <v>120.69</v>
      </c>
      <c r="V26" s="2"/>
      <c r="W26" s="1"/>
      <c r="X26" s="2">
        <v>1150</v>
      </c>
      <c r="Y26" s="2">
        <v>0.52600000000000002</v>
      </c>
      <c r="Z26" s="2">
        <v>14.68</v>
      </c>
      <c r="AA26" s="2">
        <v>1.24</v>
      </c>
      <c r="AB26" s="2">
        <v>1300</v>
      </c>
      <c r="AC26" s="2">
        <v>0</v>
      </c>
      <c r="AD26" s="2">
        <v>0</v>
      </c>
      <c r="AE26" s="2">
        <v>0</v>
      </c>
      <c r="AF26">
        <v>120.69</v>
      </c>
      <c r="AH26" s="1"/>
      <c r="AI26" s="2">
        <v>1150</v>
      </c>
      <c r="AJ26" s="2">
        <v>0.53400000000000003</v>
      </c>
      <c r="AK26" s="2">
        <v>14.680999999999999</v>
      </c>
      <c r="AL26" s="2">
        <v>1.2629999999999999</v>
      </c>
      <c r="AM26" s="2">
        <v>1300</v>
      </c>
      <c r="AN26" s="2">
        <v>1.6830000000000001</v>
      </c>
      <c r="AO26" s="2">
        <v>0</v>
      </c>
      <c r="AP26" s="2">
        <v>0</v>
      </c>
      <c r="AQ26" s="2">
        <v>120.7</v>
      </c>
      <c r="AR26" s="2"/>
      <c r="AS26" s="1"/>
      <c r="AT26" s="2">
        <v>1150</v>
      </c>
      <c r="AU26" s="2">
        <v>0.54100000000000004</v>
      </c>
      <c r="AV26" s="2">
        <v>14.682</v>
      </c>
      <c r="AW26" s="2">
        <v>1.286</v>
      </c>
      <c r="AX26" s="2">
        <v>1299.96</v>
      </c>
      <c r="AY26" s="2">
        <v>1.7110000000000001</v>
      </c>
      <c r="AZ26" s="2">
        <v>0</v>
      </c>
      <c r="BA26" s="2">
        <v>0</v>
      </c>
      <c r="BB26" s="2">
        <v>19.600000000000001</v>
      </c>
      <c r="BC26">
        <v>120.7</v>
      </c>
      <c r="BF26">
        <f t="shared" si="0"/>
        <v>293.10000000000002</v>
      </c>
    </row>
    <row r="27" spans="1:58" x14ac:dyDescent="0.25">
      <c r="A27" s="1"/>
      <c r="B27" s="2">
        <v>1200</v>
      </c>
      <c r="C27" s="2">
        <v>0.505</v>
      </c>
      <c r="D27" s="2">
        <v>15.324</v>
      </c>
      <c r="E27" s="2">
        <v>1.2010000000000001</v>
      </c>
      <c r="F27" s="2">
        <v>1300</v>
      </c>
      <c r="G27" s="2">
        <v>0</v>
      </c>
      <c r="H27" s="2">
        <v>0</v>
      </c>
      <c r="I27" s="2">
        <v>0</v>
      </c>
      <c r="J27" s="1">
        <v>125.48</v>
      </c>
      <c r="K27" s="2"/>
      <c r="L27" s="1"/>
      <c r="M27" s="2">
        <v>1200</v>
      </c>
      <c r="N27" s="2">
        <v>0.51100000000000001</v>
      </c>
      <c r="O27" s="2">
        <v>15.324999999999999</v>
      </c>
      <c r="P27" s="2">
        <v>1.2190000000000001</v>
      </c>
      <c r="Q27" s="2">
        <v>1300</v>
      </c>
      <c r="R27" s="2">
        <v>0</v>
      </c>
      <c r="S27" s="2">
        <v>0</v>
      </c>
      <c r="T27" s="2">
        <v>0</v>
      </c>
      <c r="U27" s="2">
        <v>125.48</v>
      </c>
      <c r="V27" s="2"/>
      <c r="W27" s="1"/>
      <c r="X27" s="2">
        <v>1200</v>
      </c>
      <c r="Y27" s="2">
        <v>0.51800000000000002</v>
      </c>
      <c r="Z27" s="2">
        <v>15.326000000000001</v>
      </c>
      <c r="AA27" s="2">
        <v>1.24</v>
      </c>
      <c r="AB27" s="2">
        <v>1300</v>
      </c>
      <c r="AC27" s="2">
        <v>0</v>
      </c>
      <c r="AD27" s="2">
        <v>0</v>
      </c>
      <c r="AE27" s="2">
        <v>0</v>
      </c>
      <c r="AF27">
        <v>125.49</v>
      </c>
      <c r="AH27" s="1"/>
      <c r="AI27" s="2">
        <v>1200</v>
      </c>
      <c r="AJ27" s="2">
        <v>0.52500000000000002</v>
      </c>
      <c r="AK27" s="2">
        <v>15.327</v>
      </c>
      <c r="AL27" s="2">
        <v>1.2629999999999999</v>
      </c>
      <c r="AM27" s="2">
        <v>1300</v>
      </c>
      <c r="AN27" s="2">
        <v>1.6819999999999999</v>
      </c>
      <c r="AO27" s="2">
        <v>0</v>
      </c>
      <c r="AP27" s="2">
        <v>0</v>
      </c>
      <c r="AQ27" s="2">
        <v>125.49</v>
      </c>
      <c r="AR27" s="2"/>
      <c r="AS27" s="1"/>
      <c r="AT27" s="2">
        <v>1200</v>
      </c>
      <c r="AU27" s="2">
        <v>0.53200000000000003</v>
      </c>
      <c r="AV27" s="2">
        <v>15.327999999999999</v>
      </c>
      <c r="AW27" s="2">
        <v>1.286</v>
      </c>
      <c r="AX27" s="2">
        <v>1299.94</v>
      </c>
      <c r="AY27" s="2">
        <v>1.71</v>
      </c>
      <c r="AZ27" s="2">
        <v>0</v>
      </c>
      <c r="BA27" s="2">
        <v>0</v>
      </c>
      <c r="BB27" s="2">
        <v>20.399999999999999</v>
      </c>
      <c r="BC27">
        <v>125.5</v>
      </c>
      <c r="BF27">
        <f t="shared" si="0"/>
        <v>293.89999999999998</v>
      </c>
    </row>
    <row r="28" spans="1:58" x14ac:dyDescent="0.25">
      <c r="A28" s="1"/>
      <c r="B28" s="2">
        <v>1250</v>
      </c>
      <c r="C28" s="2">
        <v>0.497</v>
      </c>
      <c r="D28" s="2">
        <v>15.968999999999999</v>
      </c>
      <c r="E28" s="2">
        <v>1.2010000000000001</v>
      </c>
      <c r="F28" s="2">
        <v>1300</v>
      </c>
      <c r="G28" s="2">
        <v>0</v>
      </c>
      <c r="H28" s="2">
        <v>0</v>
      </c>
      <c r="I28" s="2">
        <v>0</v>
      </c>
      <c r="J28" s="1">
        <v>130.04</v>
      </c>
      <c r="K28" s="2"/>
      <c r="L28" s="1"/>
      <c r="M28" s="2">
        <v>1250</v>
      </c>
      <c r="N28" s="2">
        <v>0.502</v>
      </c>
      <c r="O28" s="2">
        <v>15.97</v>
      </c>
      <c r="P28" s="2">
        <v>1.2190000000000001</v>
      </c>
      <c r="Q28" s="2">
        <v>1300</v>
      </c>
      <c r="R28" s="2">
        <v>0</v>
      </c>
      <c r="S28" s="2">
        <v>0</v>
      </c>
      <c r="T28" s="2">
        <v>0</v>
      </c>
      <c r="U28" s="2">
        <v>130.04</v>
      </c>
      <c r="V28" s="2"/>
      <c r="W28" s="1"/>
      <c r="X28" s="2">
        <v>1250</v>
      </c>
      <c r="Y28" s="2">
        <v>0.50900000000000001</v>
      </c>
      <c r="Z28" s="2">
        <v>15.971</v>
      </c>
      <c r="AA28" s="2">
        <v>1.24</v>
      </c>
      <c r="AB28" s="2">
        <v>1300</v>
      </c>
      <c r="AC28" s="2">
        <v>0</v>
      </c>
      <c r="AD28" s="2">
        <v>0</v>
      </c>
      <c r="AE28" s="2">
        <v>0</v>
      </c>
      <c r="AF28">
        <v>130.05000000000001</v>
      </c>
      <c r="AH28" s="1"/>
      <c r="AI28" s="2">
        <v>1250</v>
      </c>
      <c r="AJ28" s="2">
        <v>0.51600000000000001</v>
      </c>
      <c r="AK28" s="2">
        <v>15.973000000000001</v>
      </c>
      <c r="AL28" s="2">
        <v>1.2629999999999999</v>
      </c>
      <c r="AM28" s="2">
        <v>1300</v>
      </c>
      <c r="AN28" s="2">
        <v>1.681</v>
      </c>
      <c r="AO28" s="2">
        <v>0</v>
      </c>
      <c r="AP28" s="2">
        <v>0</v>
      </c>
      <c r="AQ28" s="2">
        <v>130.05000000000001</v>
      </c>
      <c r="AR28" s="2"/>
      <c r="AS28" s="1"/>
      <c r="AT28" s="2">
        <v>1250</v>
      </c>
      <c r="AU28" s="2">
        <v>0.52300000000000002</v>
      </c>
      <c r="AV28" s="2">
        <v>15.974</v>
      </c>
      <c r="AW28" s="2">
        <v>1.286</v>
      </c>
      <c r="AX28" s="2">
        <v>1299.9100000000001</v>
      </c>
      <c r="AY28" s="2">
        <v>1.7090000000000001</v>
      </c>
      <c r="AZ28" s="2">
        <v>0</v>
      </c>
      <c r="BA28" s="2">
        <v>0</v>
      </c>
      <c r="BB28" s="2">
        <v>21.3</v>
      </c>
      <c r="BC28">
        <v>130.05000000000001</v>
      </c>
      <c r="BF28">
        <f t="shared" si="0"/>
        <v>294.8</v>
      </c>
    </row>
    <row r="29" spans="1:58" x14ac:dyDescent="0.25">
      <c r="A29" s="1"/>
      <c r="B29" s="2">
        <v>1300</v>
      </c>
      <c r="C29" s="2">
        <v>0.48899999999999999</v>
      </c>
      <c r="D29" s="2">
        <v>16.614000000000001</v>
      </c>
      <c r="E29" s="2">
        <v>1.2010000000000001</v>
      </c>
      <c r="F29" s="2">
        <v>1300</v>
      </c>
      <c r="G29" s="2">
        <v>0</v>
      </c>
      <c r="H29" s="2">
        <v>0</v>
      </c>
      <c r="I29" s="2">
        <v>0</v>
      </c>
      <c r="J29" s="1">
        <v>134.53</v>
      </c>
      <c r="K29" s="2"/>
      <c r="L29" s="1"/>
      <c r="M29" s="2">
        <v>1300</v>
      </c>
      <c r="N29" s="2">
        <v>0.49399999999999999</v>
      </c>
      <c r="O29" s="2">
        <v>16.614999999999998</v>
      </c>
      <c r="P29" s="2">
        <v>1.2190000000000001</v>
      </c>
      <c r="Q29" s="2">
        <v>1300</v>
      </c>
      <c r="R29" s="2">
        <v>0</v>
      </c>
      <c r="S29" s="2">
        <v>0</v>
      </c>
      <c r="T29" s="2">
        <v>0</v>
      </c>
      <c r="U29" s="2">
        <v>134.54</v>
      </c>
      <c r="V29" s="2"/>
      <c r="W29" s="1"/>
      <c r="X29" s="2">
        <v>1300</v>
      </c>
      <c r="Y29" s="2">
        <v>0.5</v>
      </c>
      <c r="Z29" s="2">
        <v>16.617000000000001</v>
      </c>
      <c r="AA29" s="2">
        <v>1.24</v>
      </c>
      <c r="AB29" s="2">
        <v>1300</v>
      </c>
      <c r="AC29" s="2">
        <v>0</v>
      </c>
      <c r="AD29" s="2">
        <v>0</v>
      </c>
      <c r="AE29" s="2">
        <v>0</v>
      </c>
      <c r="AF29">
        <v>134.54</v>
      </c>
      <c r="AH29" s="1"/>
      <c r="AI29" s="2">
        <v>1300</v>
      </c>
      <c r="AJ29" s="2">
        <v>0.50700000000000001</v>
      </c>
      <c r="AK29" s="2">
        <v>16.617999999999999</v>
      </c>
      <c r="AL29" s="2">
        <v>1.2629999999999999</v>
      </c>
      <c r="AM29" s="2">
        <v>1300</v>
      </c>
      <c r="AN29" s="2">
        <v>1.68</v>
      </c>
      <c r="AO29" s="2">
        <v>0</v>
      </c>
      <c r="AP29" s="2">
        <v>0</v>
      </c>
      <c r="AQ29" s="2">
        <v>134.55000000000001</v>
      </c>
      <c r="AR29" s="2"/>
      <c r="AS29" s="1"/>
      <c r="AT29" s="2">
        <v>1300</v>
      </c>
      <c r="AU29" s="2">
        <v>0.51300000000000001</v>
      </c>
      <c r="AV29" s="2">
        <v>16.62</v>
      </c>
      <c r="AW29" s="2">
        <v>1.286</v>
      </c>
      <c r="AX29" s="2">
        <v>1299.8599999999999</v>
      </c>
      <c r="AY29" s="2">
        <v>1.7070000000000001</v>
      </c>
      <c r="AZ29" s="2">
        <v>0</v>
      </c>
      <c r="BA29" s="2">
        <v>0</v>
      </c>
      <c r="BB29" s="2">
        <v>22.1</v>
      </c>
      <c r="BC29">
        <v>134.56</v>
      </c>
      <c r="BF29">
        <f t="shared" si="0"/>
        <v>295.60000000000002</v>
      </c>
    </row>
    <row r="30" spans="1:58" x14ac:dyDescent="0.25">
      <c r="A30" s="1"/>
      <c r="B30" s="2">
        <v>1350</v>
      </c>
      <c r="C30" s="2">
        <v>0.48099999999999998</v>
      </c>
      <c r="D30" s="2">
        <v>17.259</v>
      </c>
      <c r="E30" s="2">
        <v>1.2010000000000001</v>
      </c>
      <c r="F30" s="2">
        <v>1300</v>
      </c>
      <c r="G30" s="2">
        <v>0</v>
      </c>
      <c r="H30" s="2">
        <v>0</v>
      </c>
      <c r="I30" s="2">
        <v>0</v>
      </c>
      <c r="J30" s="1">
        <v>138.74</v>
      </c>
      <c r="K30" s="2"/>
      <c r="L30" s="1"/>
      <c r="M30" s="2">
        <v>1350</v>
      </c>
      <c r="N30" s="2">
        <v>0.48599999999999999</v>
      </c>
      <c r="O30" s="2">
        <v>17.260999999999999</v>
      </c>
      <c r="P30" s="2">
        <v>1.2190000000000001</v>
      </c>
      <c r="Q30" s="2">
        <v>1300</v>
      </c>
      <c r="R30" s="2">
        <v>0</v>
      </c>
      <c r="S30" s="2">
        <v>0</v>
      </c>
      <c r="T30" s="2">
        <v>0</v>
      </c>
      <c r="U30" s="2">
        <v>138.75</v>
      </c>
      <c r="V30" s="2"/>
      <c r="W30" s="1"/>
      <c r="X30" s="2">
        <v>1350</v>
      </c>
      <c r="Y30" s="2">
        <v>0.49199999999999999</v>
      </c>
      <c r="Z30" s="2">
        <v>17.263000000000002</v>
      </c>
      <c r="AA30" s="2">
        <v>1.24</v>
      </c>
      <c r="AB30" s="2">
        <v>1300</v>
      </c>
      <c r="AC30" s="2">
        <v>0</v>
      </c>
      <c r="AD30" s="2">
        <v>0</v>
      </c>
      <c r="AE30" s="2">
        <v>0</v>
      </c>
      <c r="AF30">
        <v>138.75</v>
      </c>
      <c r="AH30" s="1"/>
      <c r="AI30" s="2">
        <v>1350</v>
      </c>
      <c r="AJ30" s="2">
        <v>0.498</v>
      </c>
      <c r="AK30" s="2">
        <v>17.263999999999999</v>
      </c>
      <c r="AL30" s="2">
        <v>1.2629999999999999</v>
      </c>
      <c r="AM30" s="2">
        <v>1299.99</v>
      </c>
      <c r="AN30" s="2">
        <v>1.679</v>
      </c>
      <c r="AO30" s="2">
        <v>0</v>
      </c>
      <c r="AP30" s="2">
        <v>0</v>
      </c>
      <c r="AQ30" s="2">
        <v>138.76</v>
      </c>
      <c r="AR30" s="2"/>
      <c r="AS30" s="1"/>
      <c r="AT30" s="2">
        <v>1350</v>
      </c>
      <c r="AU30" s="2">
        <v>0.504</v>
      </c>
      <c r="AV30" s="2">
        <v>17.265999999999998</v>
      </c>
      <c r="AW30" s="2">
        <v>1.286</v>
      </c>
      <c r="AX30" s="2">
        <v>1299.79</v>
      </c>
      <c r="AY30" s="2">
        <v>1.706</v>
      </c>
      <c r="AZ30" s="2">
        <v>0</v>
      </c>
      <c r="BA30" s="2">
        <v>0</v>
      </c>
      <c r="BB30" s="2">
        <v>23.05</v>
      </c>
      <c r="BC30">
        <v>138.77000000000001</v>
      </c>
      <c r="BF30">
        <f t="shared" si="0"/>
        <v>296.55</v>
      </c>
    </row>
    <row r="31" spans="1:58" x14ac:dyDescent="0.25">
      <c r="A31" s="1"/>
      <c r="B31" s="2">
        <v>1400</v>
      </c>
      <c r="C31" s="2">
        <v>0.47299999999999998</v>
      </c>
      <c r="D31" s="2">
        <v>17.905000000000001</v>
      </c>
      <c r="E31" s="2">
        <v>1.2010000000000001</v>
      </c>
      <c r="F31" s="2">
        <v>1300</v>
      </c>
      <c r="G31" s="2">
        <v>0</v>
      </c>
      <c r="H31" s="2">
        <v>0</v>
      </c>
      <c r="I31" s="2">
        <v>0</v>
      </c>
      <c r="J31" s="1">
        <v>142.79</v>
      </c>
      <c r="K31" s="2"/>
      <c r="L31" s="1"/>
      <c r="M31" s="2">
        <v>1400</v>
      </c>
      <c r="N31" s="2">
        <v>0.47699999999999998</v>
      </c>
      <c r="O31" s="2">
        <v>17.905999999999999</v>
      </c>
      <c r="P31" s="2">
        <v>1.2190000000000001</v>
      </c>
      <c r="Q31" s="2">
        <v>1300</v>
      </c>
      <c r="R31" s="2">
        <v>0</v>
      </c>
      <c r="S31" s="2">
        <v>0</v>
      </c>
      <c r="T31" s="2">
        <v>0</v>
      </c>
      <c r="U31" s="2">
        <v>142.80000000000001</v>
      </c>
      <c r="V31" s="2"/>
      <c r="W31" s="1"/>
      <c r="X31" s="2">
        <v>1400</v>
      </c>
      <c r="Y31" s="2">
        <v>0.48299999999999998</v>
      </c>
      <c r="Z31" s="2">
        <v>17.908000000000001</v>
      </c>
      <c r="AA31" s="2">
        <v>1.24</v>
      </c>
      <c r="AB31" s="2">
        <v>1300</v>
      </c>
      <c r="AC31" s="2">
        <v>0</v>
      </c>
      <c r="AD31" s="2">
        <v>0</v>
      </c>
      <c r="AE31" s="2">
        <v>0</v>
      </c>
      <c r="AF31">
        <v>142.80000000000001</v>
      </c>
      <c r="AH31" s="1"/>
      <c r="AI31" s="2">
        <v>1400</v>
      </c>
      <c r="AJ31" s="2">
        <v>0.48899999999999999</v>
      </c>
      <c r="AK31" s="2">
        <v>17.91</v>
      </c>
      <c r="AL31" s="2">
        <v>1.2629999999999999</v>
      </c>
      <c r="AM31" s="2">
        <v>1299.99</v>
      </c>
      <c r="AN31" s="2">
        <v>1.677</v>
      </c>
      <c r="AO31" s="2">
        <v>0</v>
      </c>
      <c r="AP31" s="2">
        <v>0</v>
      </c>
      <c r="AQ31" s="2">
        <v>142.81</v>
      </c>
      <c r="AR31" s="2"/>
      <c r="AS31" s="1"/>
      <c r="AT31" s="2">
        <v>1400</v>
      </c>
      <c r="AU31" s="2">
        <v>0.495</v>
      </c>
      <c r="AV31" s="2">
        <v>17.911999999999999</v>
      </c>
      <c r="AW31" s="2">
        <v>1.286</v>
      </c>
      <c r="AX31" s="2">
        <v>1299.69</v>
      </c>
      <c r="AY31" s="2">
        <v>1.7050000000000001</v>
      </c>
      <c r="AZ31" s="2">
        <v>0</v>
      </c>
      <c r="BA31" s="2">
        <v>0</v>
      </c>
      <c r="BB31" s="2">
        <v>24</v>
      </c>
      <c r="BC31">
        <v>142.82</v>
      </c>
      <c r="BF31">
        <f t="shared" si="0"/>
        <v>297.5</v>
      </c>
    </row>
    <row r="32" spans="1:58" x14ac:dyDescent="0.25">
      <c r="A32" s="1"/>
      <c r="B32" s="2">
        <v>1450</v>
      </c>
      <c r="C32" s="2">
        <v>0.46400000000000002</v>
      </c>
      <c r="D32" s="2">
        <v>18.55</v>
      </c>
      <c r="E32" s="2">
        <v>1.2010000000000001</v>
      </c>
      <c r="F32" s="2">
        <v>1300</v>
      </c>
      <c r="G32" s="2">
        <v>0</v>
      </c>
      <c r="H32" s="2">
        <v>0</v>
      </c>
      <c r="I32" s="2">
        <v>0</v>
      </c>
      <c r="J32" s="1">
        <v>146.69</v>
      </c>
      <c r="K32" s="2"/>
      <c r="L32" s="1"/>
      <c r="M32" s="2">
        <v>1450</v>
      </c>
      <c r="N32" s="2">
        <v>0.46899999999999997</v>
      </c>
      <c r="O32" s="2">
        <v>18.552</v>
      </c>
      <c r="P32" s="2">
        <v>1.2190000000000001</v>
      </c>
      <c r="Q32" s="2">
        <v>1300</v>
      </c>
      <c r="R32" s="2">
        <v>0</v>
      </c>
      <c r="S32" s="2">
        <v>0</v>
      </c>
      <c r="T32" s="2">
        <v>0</v>
      </c>
      <c r="U32" s="2">
        <v>146.69999999999999</v>
      </c>
      <c r="V32" s="2"/>
      <c r="W32" s="1"/>
      <c r="X32" s="2">
        <v>1450</v>
      </c>
      <c r="Y32" s="2">
        <v>0.47499999999999998</v>
      </c>
      <c r="Z32" s="2">
        <v>18.553999999999998</v>
      </c>
      <c r="AA32" s="2">
        <v>1.24</v>
      </c>
      <c r="AB32" s="2">
        <v>1300</v>
      </c>
      <c r="AC32" s="2">
        <v>0</v>
      </c>
      <c r="AD32" s="2">
        <v>0</v>
      </c>
      <c r="AE32" s="2">
        <v>0</v>
      </c>
      <c r="AF32">
        <v>146.71</v>
      </c>
      <c r="AH32" s="1"/>
      <c r="AI32" s="2">
        <v>1450</v>
      </c>
      <c r="AJ32" s="2">
        <v>0.48</v>
      </c>
      <c r="AK32" s="2">
        <v>18.556000000000001</v>
      </c>
      <c r="AL32" s="2">
        <v>1.2629999999999999</v>
      </c>
      <c r="AM32" s="2">
        <v>1299.98</v>
      </c>
      <c r="AN32" s="2">
        <v>1.6759999999999999</v>
      </c>
      <c r="AO32" s="2">
        <v>0</v>
      </c>
      <c r="AP32" s="2">
        <v>0</v>
      </c>
      <c r="AQ32" s="2">
        <v>146.72</v>
      </c>
      <c r="AR32" s="2"/>
      <c r="AS32" s="1"/>
      <c r="AT32" s="2">
        <v>1450</v>
      </c>
      <c r="AU32" s="2">
        <v>0.48599999999999999</v>
      </c>
      <c r="AV32" s="2">
        <v>18.558</v>
      </c>
      <c r="AW32" s="2">
        <v>1.286</v>
      </c>
      <c r="AX32" s="2">
        <v>1299.53</v>
      </c>
      <c r="AY32" s="2">
        <v>1.704</v>
      </c>
      <c r="AZ32" s="2">
        <v>0</v>
      </c>
      <c r="BA32" s="2">
        <v>0</v>
      </c>
      <c r="BB32" s="2">
        <v>24.95</v>
      </c>
      <c r="BC32">
        <v>146.72</v>
      </c>
      <c r="BF32">
        <f t="shared" si="0"/>
        <v>298.45</v>
      </c>
    </row>
    <row r="33" spans="1:58" x14ac:dyDescent="0.25">
      <c r="A33" s="1"/>
      <c r="B33" s="2">
        <v>1500</v>
      </c>
      <c r="C33" s="2">
        <v>0.45600000000000002</v>
      </c>
      <c r="D33" s="2">
        <v>19.195</v>
      </c>
      <c r="E33" s="2">
        <v>1.2010000000000001</v>
      </c>
      <c r="F33" s="2">
        <v>1300</v>
      </c>
      <c r="G33" s="2">
        <v>0</v>
      </c>
      <c r="H33" s="2">
        <v>0</v>
      </c>
      <c r="I33" s="2">
        <v>0</v>
      </c>
      <c r="J33" s="1">
        <v>150.44</v>
      </c>
      <c r="K33" s="2"/>
      <c r="L33" s="1"/>
      <c r="M33" s="2">
        <v>1500</v>
      </c>
      <c r="N33" s="2">
        <v>0.46</v>
      </c>
      <c r="O33" s="2">
        <v>19.196999999999999</v>
      </c>
      <c r="P33" s="2">
        <v>1.2190000000000001</v>
      </c>
      <c r="Q33" s="2">
        <v>1300</v>
      </c>
      <c r="R33" s="2">
        <v>0</v>
      </c>
      <c r="S33" s="2">
        <v>0</v>
      </c>
      <c r="T33" s="2">
        <v>0</v>
      </c>
      <c r="U33" s="2">
        <v>150.44999999999999</v>
      </c>
      <c r="V33" s="2"/>
      <c r="W33" s="1"/>
      <c r="X33" s="2">
        <v>1500</v>
      </c>
      <c r="Y33" s="2">
        <v>0.46600000000000003</v>
      </c>
      <c r="Z33" s="2">
        <v>19.2</v>
      </c>
      <c r="AA33" s="2">
        <v>1.24</v>
      </c>
      <c r="AB33" s="2">
        <v>1300</v>
      </c>
      <c r="AC33" s="2">
        <v>1.6479999999999999</v>
      </c>
      <c r="AD33" s="2">
        <v>0</v>
      </c>
      <c r="AE33" s="2">
        <v>0</v>
      </c>
      <c r="AF33">
        <v>150.46</v>
      </c>
      <c r="AH33" s="1"/>
      <c r="AI33" s="2">
        <v>1500</v>
      </c>
      <c r="AJ33" s="2">
        <v>0.47199999999999998</v>
      </c>
      <c r="AK33" s="2">
        <v>19.202000000000002</v>
      </c>
      <c r="AL33" s="2">
        <v>1.2629999999999999</v>
      </c>
      <c r="AM33" s="2">
        <v>1299.96</v>
      </c>
      <c r="AN33" s="2">
        <v>1.675</v>
      </c>
      <c r="AO33" s="2">
        <v>0</v>
      </c>
      <c r="AP33" s="2">
        <v>0</v>
      </c>
      <c r="AQ33" s="2">
        <v>150.47</v>
      </c>
      <c r="AR33" s="2"/>
      <c r="AS33" s="1"/>
      <c r="AT33" s="2">
        <v>1500</v>
      </c>
      <c r="AU33" s="2">
        <v>0.47699999999999998</v>
      </c>
      <c r="AV33" s="2">
        <v>19.204000000000001</v>
      </c>
      <c r="AW33" s="2">
        <v>1.286</v>
      </c>
      <c r="AX33" s="2">
        <v>1299.31</v>
      </c>
      <c r="AY33" s="2">
        <v>1.7030000000000001</v>
      </c>
      <c r="AZ33" s="2">
        <v>0</v>
      </c>
      <c r="BA33" s="2">
        <v>0</v>
      </c>
      <c r="BB33" s="2">
        <v>25.9</v>
      </c>
      <c r="BC33">
        <v>150.47999999999999</v>
      </c>
      <c r="BF33">
        <f t="shared" si="0"/>
        <v>299.39999999999998</v>
      </c>
    </row>
    <row r="34" spans="1:58" x14ac:dyDescent="0.25">
      <c r="A34" s="1"/>
      <c r="B34" s="2">
        <v>1550</v>
      </c>
      <c r="C34" s="2">
        <v>0.44800000000000001</v>
      </c>
      <c r="D34" s="2">
        <v>19.84</v>
      </c>
      <c r="E34" s="2">
        <v>1.2010000000000001</v>
      </c>
      <c r="F34" s="2">
        <v>1300</v>
      </c>
      <c r="G34" s="2">
        <v>0</v>
      </c>
      <c r="H34" s="2">
        <v>0</v>
      </c>
      <c r="I34" s="2">
        <v>0</v>
      </c>
      <c r="J34" s="1">
        <v>154.1</v>
      </c>
      <c r="K34" s="2"/>
      <c r="L34" s="1"/>
      <c r="M34" s="2">
        <v>1550</v>
      </c>
      <c r="N34" s="2">
        <v>0.45200000000000001</v>
      </c>
      <c r="O34" s="2">
        <v>19.841999999999999</v>
      </c>
      <c r="P34" s="2">
        <v>1.2190000000000001</v>
      </c>
      <c r="Q34" s="2">
        <v>1300</v>
      </c>
      <c r="R34" s="2">
        <v>0</v>
      </c>
      <c r="S34" s="2">
        <v>0</v>
      </c>
      <c r="T34" s="2">
        <v>0</v>
      </c>
      <c r="U34" s="2">
        <v>154.1</v>
      </c>
      <c r="V34" s="2"/>
      <c r="W34" s="1"/>
      <c r="X34" s="2">
        <v>1550</v>
      </c>
      <c r="Y34" s="2">
        <v>0.45700000000000002</v>
      </c>
      <c r="Z34" s="2">
        <v>19.844999999999999</v>
      </c>
      <c r="AA34" s="2">
        <v>1.24</v>
      </c>
      <c r="AB34" s="2">
        <v>1300</v>
      </c>
      <c r="AC34" s="2">
        <v>1.647</v>
      </c>
      <c r="AD34" s="2">
        <v>0</v>
      </c>
      <c r="AE34" s="2">
        <v>0</v>
      </c>
      <c r="AF34">
        <v>154.11000000000001</v>
      </c>
      <c r="AH34" s="1"/>
      <c r="AI34" s="2">
        <v>1550</v>
      </c>
      <c r="AJ34" s="2">
        <v>0.46300000000000002</v>
      </c>
      <c r="AK34" s="2">
        <v>19.847999999999999</v>
      </c>
      <c r="AL34" s="2">
        <v>1.2629999999999999</v>
      </c>
      <c r="AM34" s="2">
        <v>1299.94</v>
      </c>
      <c r="AN34" s="2">
        <v>1.6739999999999999</v>
      </c>
      <c r="AO34" s="2">
        <v>0</v>
      </c>
      <c r="AP34" s="2">
        <v>0</v>
      </c>
      <c r="AQ34" s="2">
        <v>154.13</v>
      </c>
      <c r="AR34" s="2"/>
      <c r="AS34" s="1"/>
      <c r="AT34" s="2">
        <v>1550</v>
      </c>
      <c r="AU34" s="2">
        <v>0.46800000000000003</v>
      </c>
      <c r="AV34" s="2">
        <v>19.850000000000001</v>
      </c>
      <c r="AW34" s="2">
        <v>1.2849999999999999</v>
      </c>
      <c r="AX34" s="2">
        <v>1299</v>
      </c>
      <c r="AY34" s="2">
        <v>1.702</v>
      </c>
      <c r="AZ34" s="2">
        <v>0</v>
      </c>
      <c r="BA34" s="2">
        <v>0</v>
      </c>
      <c r="BB34" s="2">
        <v>26.8</v>
      </c>
      <c r="BC34">
        <v>154.13</v>
      </c>
      <c r="BF34">
        <f t="shared" si="0"/>
        <v>300.3</v>
      </c>
    </row>
    <row r="35" spans="1:58" x14ac:dyDescent="0.25">
      <c r="A35" s="1"/>
      <c r="B35" s="2">
        <v>1600</v>
      </c>
      <c r="C35" s="2">
        <v>0.44</v>
      </c>
      <c r="D35" s="2">
        <v>20.484999999999999</v>
      </c>
      <c r="E35" s="2">
        <v>1.2010000000000001</v>
      </c>
      <c r="F35" s="2">
        <v>1300</v>
      </c>
      <c r="G35" s="2">
        <v>0</v>
      </c>
      <c r="H35" s="2">
        <v>0</v>
      </c>
      <c r="I35" s="2">
        <v>0</v>
      </c>
      <c r="J35" s="1">
        <v>157.61000000000001</v>
      </c>
      <c r="K35" s="2"/>
      <c r="L35" s="1"/>
      <c r="M35" s="2">
        <v>1600</v>
      </c>
      <c r="N35" s="2">
        <v>0.44400000000000001</v>
      </c>
      <c r="O35" s="2">
        <v>20.488</v>
      </c>
      <c r="P35" s="2">
        <v>1.2190000000000001</v>
      </c>
      <c r="Q35" s="2">
        <v>1300</v>
      </c>
      <c r="R35" s="2">
        <v>0</v>
      </c>
      <c r="S35" s="2">
        <v>0</v>
      </c>
      <c r="T35" s="2">
        <v>0</v>
      </c>
      <c r="U35" s="2">
        <v>157.62</v>
      </c>
      <c r="V35" s="2"/>
      <c r="W35" s="1"/>
      <c r="X35" s="2">
        <v>1600</v>
      </c>
      <c r="Y35" s="2">
        <v>0.44900000000000001</v>
      </c>
      <c r="Z35" s="2">
        <v>20.491</v>
      </c>
      <c r="AA35" s="2">
        <v>1.24</v>
      </c>
      <c r="AB35" s="2">
        <v>1300</v>
      </c>
      <c r="AC35" s="2">
        <v>1.6459999999999999</v>
      </c>
      <c r="AD35" s="2">
        <v>0</v>
      </c>
      <c r="AE35" s="2">
        <v>0</v>
      </c>
      <c r="AF35">
        <v>157.63</v>
      </c>
      <c r="AH35" s="1"/>
      <c r="AI35" s="2">
        <v>1600</v>
      </c>
      <c r="AJ35" s="2">
        <v>0.45400000000000001</v>
      </c>
      <c r="AK35" s="2">
        <v>20.494</v>
      </c>
      <c r="AL35" s="2">
        <v>1.2629999999999999</v>
      </c>
      <c r="AM35" s="2">
        <v>1299.9000000000001</v>
      </c>
      <c r="AN35" s="2">
        <v>1.673</v>
      </c>
      <c r="AO35" s="2">
        <v>0</v>
      </c>
      <c r="AP35" s="2">
        <v>0</v>
      </c>
      <c r="AQ35" s="2">
        <v>157.63999999999999</v>
      </c>
      <c r="AR35" s="2"/>
      <c r="AS35" s="1"/>
      <c r="AT35" s="2">
        <v>1600</v>
      </c>
      <c r="AU35" s="2">
        <v>0.45900000000000002</v>
      </c>
      <c r="AV35" s="2">
        <v>20.495000000000001</v>
      </c>
      <c r="AW35" s="2">
        <v>1.2849999999999999</v>
      </c>
      <c r="AX35" s="2">
        <v>1298.56</v>
      </c>
      <c r="AY35" s="2">
        <v>1.7010000000000001</v>
      </c>
      <c r="AZ35" s="2">
        <v>0</v>
      </c>
      <c r="BA35" s="2">
        <v>0</v>
      </c>
      <c r="BB35" s="2">
        <v>27.7</v>
      </c>
      <c r="BC35">
        <v>157.65</v>
      </c>
      <c r="BF35">
        <f t="shared" ref="BF35:BF66" si="1">BB35+273.5</f>
        <v>301.2</v>
      </c>
    </row>
    <row r="36" spans="1:58" x14ac:dyDescent="0.25">
      <c r="A36" s="1"/>
      <c r="B36" s="2">
        <v>1650</v>
      </c>
      <c r="C36" s="2">
        <v>0.432</v>
      </c>
      <c r="D36" s="2">
        <v>21.131</v>
      </c>
      <c r="E36" s="2">
        <v>1.2010000000000001</v>
      </c>
      <c r="F36" s="2">
        <v>1300</v>
      </c>
      <c r="G36" s="2">
        <v>0</v>
      </c>
      <c r="H36" s="2">
        <v>0</v>
      </c>
      <c r="I36" s="2">
        <v>0</v>
      </c>
      <c r="J36" s="1">
        <v>160.99</v>
      </c>
      <c r="K36" s="2"/>
      <c r="L36" s="1"/>
      <c r="M36" s="2">
        <v>1650</v>
      </c>
      <c r="N36" s="2">
        <v>0.435</v>
      </c>
      <c r="O36" s="2">
        <v>21.132999999999999</v>
      </c>
      <c r="P36" s="2">
        <v>1.2190000000000001</v>
      </c>
      <c r="Q36" s="2">
        <v>1300</v>
      </c>
      <c r="R36" s="2">
        <v>0</v>
      </c>
      <c r="S36" s="2">
        <v>0</v>
      </c>
      <c r="T36" s="2">
        <v>0</v>
      </c>
      <c r="U36" s="2">
        <v>161</v>
      </c>
      <c r="V36" s="2"/>
      <c r="W36" s="1"/>
      <c r="X36" s="2">
        <v>1650</v>
      </c>
      <c r="Y36" s="2">
        <v>0.44</v>
      </c>
      <c r="Z36" s="2">
        <v>21.137</v>
      </c>
      <c r="AA36" s="2">
        <v>1.24</v>
      </c>
      <c r="AB36" s="2">
        <v>1300</v>
      </c>
      <c r="AC36" s="2">
        <v>1.645</v>
      </c>
      <c r="AD36" s="2">
        <v>0</v>
      </c>
      <c r="AE36" s="2">
        <v>0</v>
      </c>
      <c r="AF36">
        <v>161.01</v>
      </c>
      <c r="AH36" s="1"/>
      <c r="AI36" s="2">
        <v>1650</v>
      </c>
      <c r="AJ36" s="2">
        <v>0.44500000000000001</v>
      </c>
      <c r="AK36" s="2">
        <v>21.14</v>
      </c>
      <c r="AL36" s="2">
        <v>1.2629999999999999</v>
      </c>
      <c r="AM36" s="2">
        <v>1299.8499999999999</v>
      </c>
      <c r="AN36" s="2">
        <v>1.6719999999999999</v>
      </c>
      <c r="AO36" s="2">
        <v>0</v>
      </c>
      <c r="AP36" s="2">
        <v>0</v>
      </c>
      <c r="AQ36" s="2">
        <v>161.02000000000001</v>
      </c>
      <c r="AR36" s="2"/>
      <c r="AS36" s="1"/>
      <c r="AT36" s="2">
        <v>1650</v>
      </c>
      <c r="AU36" s="2">
        <v>0.44900000000000001</v>
      </c>
      <c r="AV36" s="2">
        <v>21.140999999999998</v>
      </c>
      <c r="AW36" s="2">
        <v>1.2849999999999999</v>
      </c>
      <c r="AX36" s="2">
        <v>1297.94</v>
      </c>
      <c r="AY36" s="2">
        <v>1.7</v>
      </c>
      <c r="AZ36" s="2">
        <v>0</v>
      </c>
      <c r="BA36" s="2">
        <v>0</v>
      </c>
      <c r="BB36" s="2">
        <v>28.6</v>
      </c>
      <c r="BC36">
        <v>161.03</v>
      </c>
      <c r="BF36">
        <f t="shared" si="1"/>
        <v>302.10000000000002</v>
      </c>
    </row>
    <row r="37" spans="1:58" x14ac:dyDescent="0.25">
      <c r="A37" s="1"/>
      <c r="B37" s="2">
        <v>1700</v>
      </c>
      <c r="C37" s="2">
        <v>0.42299999999999999</v>
      </c>
      <c r="D37" s="2">
        <v>21.776</v>
      </c>
      <c r="E37" s="2">
        <v>1.2010000000000001</v>
      </c>
      <c r="F37" s="2">
        <v>1300</v>
      </c>
      <c r="G37" s="2">
        <v>0</v>
      </c>
      <c r="H37" s="2">
        <v>0</v>
      </c>
      <c r="I37" s="2">
        <v>0</v>
      </c>
      <c r="J37" s="1">
        <v>164.24</v>
      </c>
      <c r="K37" s="2"/>
      <c r="L37" s="1"/>
      <c r="M37" s="2">
        <v>1700</v>
      </c>
      <c r="N37" s="2">
        <v>0.42699999999999999</v>
      </c>
      <c r="O37" s="2">
        <v>21.779</v>
      </c>
      <c r="P37" s="2">
        <v>1.2190000000000001</v>
      </c>
      <c r="Q37" s="2">
        <v>1300</v>
      </c>
      <c r="R37" s="2">
        <v>0</v>
      </c>
      <c r="S37" s="2">
        <v>0</v>
      </c>
      <c r="T37" s="2">
        <v>0</v>
      </c>
      <c r="U37" s="2">
        <v>164.25</v>
      </c>
      <c r="V37" s="2"/>
      <c r="W37" s="1"/>
      <c r="X37" s="2">
        <v>1700</v>
      </c>
      <c r="Y37" s="2">
        <v>0.43099999999999999</v>
      </c>
      <c r="Z37" s="2">
        <v>21.782</v>
      </c>
      <c r="AA37" s="2">
        <v>1.24</v>
      </c>
      <c r="AB37" s="2">
        <v>1300</v>
      </c>
      <c r="AC37" s="2">
        <v>1.6439999999999999</v>
      </c>
      <c r="AD37" s="2">
        <v>0</v>
      </c>
      <c r="AE37" s="2">
        <v>0</v>
      </c>
      <c r="AF37">
        <v>164.26</v>
      </c>
      <c r="AH37" s="1"/>
      <c r="AI37" s="2">
        <v>1700</v>
      </c>
      <c r="AJ37" s="2">
        <v>0.436</v>
      </c>
      <c r="AK37" s="2">
        <v>21.785</v>
      </c>
      <c r="AL37" s="2">
        <v>1.2629999999999999</v>
      </c>
      <c r="AM37" s="2">
        <v>1299.76</v>
      </c>
      <c r="AN37" s="2">
        <v>1.671</v>
      </c>
      <c r="AO37" s="2">
        <v>0</v>
      </c>
      <c r="AP37" s="2">
        <v>0</v>
      </c>
      <c r="AQ37" s="2">
        <v>164.27</v>
      </c>
      <c r="AR37" s="2"/>
      <c r="AS37" s="1"/>
      <c r="AT37" s="2">
        <v>1700</v>
      </c>
      <c r="AU37" s="2">
        <v>0.44</v>
      </c>
      <c r="AV37" s="2">
        <v>21.785</v>
      </c>
      <c r="AW37" s="2">
        <v>1.2849999999999999</v>
      </c>
      <c r="AX37" s="2">
        <v>1297.0899999999999</v>
      </c>
      <c r="AY37" s="2">
        <v>1.698</v>
      </c>
      <c r="AZ37" s="2">
        <v>0</v>
      </c>
      <c r="BA37" s="2">
        <v>0</v>
      </c>
      <c r="BB37" s="2">
        <v>29.5</v>
      </c>
      <c r="BC37">
        <v>164.28</v>
      </c>
      <c r="BF37">
        <f t="shared" si="1"/>
        <v>303</v>
      </c>
    </row>
    <row r="38" spans="1:58" x14ac:dyDescent="0.25">
      <c r="A38" s="1"/>
      <c r="B38" s="2">
        <v>1750</v>
      </c>
      <c r="C38" s="2">
        <v>0.41499999999999998</v>
      </c>
      <c r="D38" s="2">
        <v>22.420999999999999</v>
      </c>
      <c r="E38" s="2">
        <v>1.2010000000000001</v>
      </c>
      <c r="F38" s="2">
        <v>1300</v>
      </c>
      <c r="G38" s="2">
        <v>0</v>
      </c>
      <c r="H38" s="2">
        <v>0</v>
      </c>
      <c r="I38" s="2">
        <v>0</v>
      </c>
      <c r="J38" s="1">
        <v>167.36</v>
      </c>
      <c r="K38" s="2"/>
      <c r="L38" s="1"/>
      <c r="M38" s="2">
        <v>1750</v>
      </c>
      <c r="N38" s="2">
        <v>0.41899999999999998</v>
      </c>
      <c r="O38" s="2">
        <v>22.423999999999999</v>
      </c>
      <c r="P38" s="2">
        <v>1.2190000000000001</v>
      </c>
      <c r="Q38" s="2">
        <v>1300</v>
      </c>
      <c r="R38" s="2">
        <v>0</v>
      </c>
      <c r="S38" s="2">
        <v>0</v>
      </c>
      <c r="T38" s="2">
        <v>0</v>
      </c>
      <c r="U38" s="2">
        <v>167.37</v>
      </c>
      <c r="V38" s="2"/>
      <c r="W38" s="1"/>
      <c r="X38" s="2">
        <v>1750</v>
      </c>
      <c r="Y38" s="2">
        <v>0.42299999999999999</v>
      </c>
      <c r="Z38" s="2">
        <v>22.428000000000001</v>
      </c>
      <c r="AA38" s="2">
        <v>1.24</v>
      </c>
      <c r="AB38" s="2">
        <v>1299.99</v>
      </c>
      <c r="AC38" s="2">
        <v>1.643</v>
      </c>
      <c r="AD38" s="2">
        <v>0</v>
      </c>
      <c r="AE38" s="2">
        <v>0</v>
      </c>
      <c r="AF38">
        <v>167.39</v>
      </c>
      <c r="AH38" s="1"/>
      <c r="AI38" s="2">
        <v>1750</v>
      </c>
      <c r="AJ38" s="2">
        <v>0.42699999999999999</v>
      </c>
      <c r="AK38" s="2">
        <v>22.431000000000001</v>
      </c>
      <c r="AL38" s="2">
        <v>1.2629999999999999</v>
      </c>
      <c r="AM38" s="2">
        <v>1299.6300000000001</v>
      </c>
      <c r="AN38" s="2">
        <v>1.67</v>
      </c>
      <c r="AO38" s="2">
        <v>0</v>
      </c>
      <c r="AP38" s="2">
        <v>0</v>
      </c>
      <c r="AQ38" s="2">
        <v>167.4</v>
      </c>
      <c r="AR38" s="2"/>
      <c r="AS38" s="1"/>
      <c r="AT38" s="2">
        <v>1750</v>
      </c>
      <c r="AU38" s="2">
        <v>0.43099999999999999</v>
      </c>
      <c r="AV38" s="2">
        <v>22.43</v>
      </c>
      <c r="AW38" s="2">
        <v>1.284</v>
      </c>
      <c r="AX38" s="2">
        <v>1295.95</v>
      </c>
      <c r="AY38" s="2">
        <v>1.6970000000000001</v>
      </c>
      <c r="AZ38" s="2">
        <v>0</v>
      </c>
      <c r="BA38" s="2">
        <v>0</v>
      </c>
      <c r="BB38" s="2">
        <v>30.4</v>
      </c>
      <c r="BC38">
        <v>167.41</v>
      </c>
      <c r="BF38">
        <f t="shared" si="1"/>
        <v>303.89999999999998</v>
      </c>
    </row>
    <row r="39" spans="1:58" x14ac:dyDescent="0.25">
      <c r="A39" s="1"/>
      <c r="B39" s="2">
        <v>1800</v>
      </c>
      <c r="C39" s="2">
        <v>0.40699999999999997</v>
      </c>
      <c r="D39" s="2">
        <v>23.065999999999999</v>
      </c>
      <c r="E39" s="2">
        <v>1.2010000000000001</v>
      </c>
      <c r="F39" s="2">
        <v>1300</v>
      </c>
      <c r="G39" s="2">
        <v>0</v>
      </c>
      <c r="H39" s="2">
        <v>0</v>
      </c>
      <c r="I39" s="2">
        <v>0</v>
      </c>
      <c r="J39" s="1">
        <v>170.28</v>
      </c>
      <c r="K39" s="2"/>
      <c r="L39" s="1"/>
      <c r="M39" s="2">
        <v>1800</v>
      </c>
      <c r="N39" s="2">
        <v>0.41</v>
      </c>
      <c r="O39" s="2">
        <v>23.068999999999999</v>
      </c>
      <c r="P39" s="2">
        <v>1.2190000000000001</v>
      </c>
      <c r="Q39" s="2">
        <v>1300</v>
      </c>
      <c r="R39" s="2">
        <v>0</v>
      </c>
      <c r="S39" s="2">
        <v>0</v>
      </c>
      <c r="T39" s="2">
        <v>0</v>
      </c>
      <c r="U39" s="2">
        <v>170.28</v>
      </c>
      <c r="V39" s="2"/>
      <c r="W39" s="1"/>
      <c r="X39" s="2">
        <v>1800</v>
      </c>
      <c r="Y39" s="2">
        <v>0.41399999999999998</v>
      </c>
      <c r="Z39" s="2">
        <v>23.073</v>
      </c>
      <c r="AA39" s="2">
        <v>1.24</v>
      </c>
      <c r="AB39" s="2">
        <v>1299.99</v>
      </c>
      <c r="AC39" s="2">
        <v>1.6419999999999999</v>
      </c>
      <c r="AD39" s="2">
        <v>0</v>
      </c>
      <c r="AE39" s="2">
        <v>0</v>
      </c>
      <c r="AF39">
        <v>170.29</v>
      </c>
      <c r="AH39" s="1"/>
      <c r="AI39" s="2">
        <v>1800</v>
      </c>
      <c r="AJ39" s="2">
        <v>0.41799999999999998</v>
      </c>
      <c r="AK39" s="2">
        <v>23.077000000000002</v>
      </c>
      <c r="AL39" s="2">
        <v>1.2629999999999999</v>
      </c>
      <c r="AM39" s="2">
        <v>1299.44</v>
      </c>
      <c r="AN39" s="2">
        <v>1.669</v>
      </c>
      <c r="AO39" s="2">
        <v>0</v>
      </c>
      <c r="AP39" s="2">
        <v>0</v>
      </c>
      <c r="AQ39" s="2">
        <v>170.31</v>
      </c>
      <c r="AR39" s="2"/>
      <c r="AS39" s="1"/>
      <c r="AT39" s="2">
        <v>1800</v>
      </c>
      <c r="AU39" s="2">
        <v>0.42199999999999999</v>
      </c>
      <c r="AV39" s="2">
        <v>23.074000000000002</v>
      </c>
      <c r="AW39" s="2">
        <v>1.284</v>
      </c>
      <c r="AX39" s="2">
        <v>1294.42</v>
      </c>
      <c r="AY39" s="2">
        <v>1.696</v>
      </c>
      <c r="AZ39" s="2">
        <v>0</v>
      </c>
      <c r="BA39" s="2">
        <v>0</v>
      </c>
      <c r="BB39" s="2">
        <v>31.4</v>
      </c>
      <c r="BC39">
        <v>170.32</v>
      </c>
      <c r="BF39">
        <f t="shared" si="1"/>
        <v>304.89999999999998</v>
      </c>
    </row>
    <row r="40" spans="1:58" x14ac:dyDescent="0.25">
      <c r="A40" s="1"/>
      <c r="B40" s="2">
        <v>1850</v>
      </c>
      <c r="C40" s="2">
        <v>0.39900000000000002</v>
      </c>
      <c r="D40" s="2">
        <v>23.710999999999999</v>
      </c>
      <c r="E40" s="2">
        <v>1.2010000000000001</v>
      </c>
      <c r="F40" s="2">
        <v>1300</v>
      </c>
      <c r="G40" s="2">
        <v>0</v>
      </c>
      <c r="H40" s="2">
        <v>0</v>
      </c>
      <c r="I40" s="2">
        <v>0</v>
      </c>
      <c r="J40" s="1">
        <v>173.07</v>
      </c>
      <c r="K40" s="2"/>
      <c r="L40" s="1"/>
      <c r="M40" s="2">
        <v>1850</v>
      </c>
      <c r="N40" s="2">
        <v>0.40200000000000002</v>
      </c>
      <c r="O40" s="2">
        <v>23.715</v>
      </c>
      <c r="P40" s="2">
        <v>1.2190000000000001</v>
      </c>
      <c r="Q40" s="2">
        <v>1300</v>
      </c>
      <c r="R40" s="2">
        <v>0</v>
      </c>
      <c r="S40" s="2">
        <v>0</v>
      </c>
      <c r="T40" s="2">
        <v>0</v>
      </c>
      <c r="U40" s="2">
        <v>173.08</v>
      </c>
      <c r="V40" s="2"/>
      <c r="W40" s="1"/>
      <c r="X40" s="2">
        <v>1850</v>
      </c>
      <c r="Y40" s="2">
        <v>0.40600000000000003</v>
      </c>
      <c r="Z40" s="2">
        <v>23.719000000000001</v>
      </c>
      <c r="AA40" s="2">
        <v>1.24</v>
      </c>
      <c r="AB40" s="2">
        <v>1299.98</v>
      </c>
      <c r="AC40" s="2">
        <v>1.641</v>
      </c>
      <c r="AD40" s="2">
        <v>0</v>
      </c>
      <c r="AE40" s="2">
        <v>0</v>
      </c>
      <c r="AF40">
        <v>173.1</v>
      </c>
      <c r="AH40" s="1"/>
      <c r="AI40" s="2">
        <v>1850</v>
      </c>
      <c r="AJ40" s="2">
        <v>0.40899999999999997</v>
      </c>
      <c r="AK40" s="2">
        <v>23.722000000000001</v>
      </c>
      <c r="AL40" s="2">
        <v>1.262</v>
      </c>
      <c r="AM40" s="2">
        <v>1299.1500000000001</v>
      </c>
      <c r="AN40" s="2">
        <v>1.6679999999999999</v>
      </c>
      <c r="AO40" s="2">
        <v>0</v>
      </c>
      <c r="AP40" s="2">
        <v>0</v>
      </c>
      <c r="AQ40" s="2">
        <v>173.11</v>
      </c>
      <c r="AR40" s="2"/>
      <c r="AS40" s="1"/>
      <c r="AT40" s="2">
        <v>1850</v>
      </c>
      <c r="AU40" s="2">
        <v>0.41299999999999998</v>
      </c>
      <c r="AV40" s="2">
        <v>23.716999999999999</v>
      </c>
      <c r="AW40" s="2">
        <v>1.2829999999999999</v>
      </c>
      <c r="AX40" s="2">
        <v>1292.42</v>
      </c>
      <c r="AY40" s="2">
        <v>1.6950000000000001</v>
      </c>
      <c r="AZ40" s="2">
        <v>0</v>
      </c>
      <c r="BA40" s="2">
        <v>0</v>
      </c>
      <c r="BB40" s="2">
        <v>32.4</v>
      </c>
      <c r="BC40">
        <v>173.12</v>
      </c>
      <c r="BF40">
        <f t="shared" si="1"/>
        <v>305.89999999999998</v>
      </c>
    </row>
    <row r="41" spans="1:58" x14ac:dyDescent="0.25">
      <c r="A41" s="1"/>
      <c r="B41" s="2">
        <v>1900</v>
      </c>
      <c r="C41" s="2">
        <v>0.39100000000000001</v>
      </c>
      <c r="D41" s="2">
        <v>24.356999999999999</v>
      </c>
      <c r="E41" s="2">
        <v>1.2010000000000001</v>
      </c>
      <c r="F41" s="2">
        <v>1300</v>
      </c>
      <c r="G41" s="2">
        <v>0</v>
      </c>
      <c r="H41" s="2">
        <v>0</v>
      </c>
      <c r="I41" s="2">
        <v>0</v>
      </c>
      <c r="J41" s="1">
        <v>175.76</v>
      </c>
      <c r="K41" s="2"/>
      <c r="L41" s="1"/>
      <c r="M41" s="2">
        <v>1900</v>
      </c>
      <c r="N41" s="2">
        <v>0.39300000000000002</v>
      </c>
      <c r="O41" s="2">
        <v>24.36</v>
      </c>
      <c r="P41" s="2">
        <v>1.2190000000000001</v>
      </c>
      <c r="Q41" s="2">
        <v>1300</v>
      </c>
      <c r="R41" s="2">
        <v>0</v>
      </c>
      <c r="S41" s="2">
        <v>0</v>
      </c>
      <c r="T41" s="2">
        <v>0</v>
      </c>
      <c r="U41" s="2">
        <v>175.77</v>
      </c>
      <c r="V41" s="2"/>
      <c r="W41" s="1"/>
      <c r="X41" s="2">
        <v>1900</v>
      </c>
      <c r="Y41" s="2">
        <v>0.39700000000000002</v>
      </c>
      <c r="Z41" s="2">
        <v>24.364999999999998</v>
      </c>
      <c r="AA41" s="2">
        <v>1.24</v>
      </c>
      <c r="AB41" s="2">
        <v>1299.97</v>
      </c>
      <c r="AC41" s="2">
        <v>1.64</v>
      </c>
      <c r="AD41" s="2">
        <v>0</v>
      </c>
      <c r="AE41" s="2">
        <v>0</v>
      </c>
      <c r="AF41">
        <v>175.79</v>
      </c>
      <c r="AH41" s="1"/>
      <c r="AI41" s="2">
        <v>1900</v>
      </c>
      <c r="AJ41" s="2">
        <v>0.4</v>
      </c>
      <c r="AK41" s="2">
        <v>24.367999999999999</v>
      </c>
      <c r="AL41" s="2">
        <v>1.262</v>
      </c>
      <c r="AM41" s="2">
        <v>1298.73</v>
      </c>
      <c r="AN41" s="2">
        <v>1.667</v>
      </c>
      <c r="AO41" s="2">
        <v>0</v>
      </c>
      <c r="AP41" s="2">
        <v>0</v>
      </c>
      <c r="AQ41" s="2">
        <v>175.8</v>
      </c>
      <c r="AR41" s="2"/>
      <c r="AS41" s="1"/>
      <c r="AT41" s="2">
        <v>1900</v>
      </c>
      <c r="AU41" s="2">
        <v>0.40400000000000003</v>
      </c>
      <c r="AV41" s="2">
        <v>24.358000000000001</v>
      </c>
      <c r="AW41" s="2">
        <v>1.282</v>
      </c>
      <c r="AX41" s="2">
        <v>1289.99</v>
      </c>
      <c r="AY41" s="2">
        <v>1.694</v>
      </c>
      <c r="AZ41" s="2">
        <v>0</v>
      </c>
      <c r="BA41" s="2">
        <v>0</v>
      </c>
      <c r="BB41" s="2">
        <v>33.4</v>
      </c>
      <c r="BC41">
        <v>175.81</v>
      </c>
      <c r="BF41">
        <f t="shared" si="1"/>
        <v>306.89999999999998</v>
      </c>
    </row>
    <row r="42" spans="1:58" x14ac:dyDescent="0.25">
      <c r="A42" s="1"/>
      <c r="B42" s="2">
        <v>1950</v>
      </c>
      <c r="C42" s="2">
        <v>0.38300000000000001</v>
      </c>
      <c r="D42" s="2">
        <v>25.001999999999999</v>
      </c>
      <c r="E42" s="2">
        <v>1.2010000000000001</v>
      </c>
      <c r="F42" s="2">
        <v>1300</v>
      </c>
      <c r="G42" s="2">
        <v>0</v>
      </c>
      <c r="H42" s="2">
        <v>0</v>
      </c>
      <c r="I42" s="2">
        <v>0</v>
      </c>
      <c r="J42" s="1">
        <v>178.35</v>
      </c>
      <c r="K42" s="2"/>
      <c r="L42" s="1"/>
      <c r="M42" s="2">
        <v>1950</v>
      </c>
      <c r="N42" s="2">
        <v>0.38500000000000001</v>
      </c>
      <c r="O42" s="2">
        <v>25.006</v>
      </c>
      <c r="P42" s="2">
        <v>1.2190000000000001</v>
      </c>
      <c r="Q42" s="2">
        <v>1300</v>
      </c>
      <c r="R42" s="2">
        <v>0</v>
      </c>
      <c r="S42" s="2">
        <v>0</v>
      </c>
      <c r="T42" s="2">
        <v>0</v>
      </c>
      <c r="U42" s="2">
        <v>178.36</v>
      </c>
      <c r="V42" s="2"/>
      <c r="W42" s="1"/>
      <c r="X42" s="2">
        <v>1950</v>
      </c>
      <c r="Y42" s="2">
        <v>0.38800000000000001</v>
      </c>
      <c r="Z42" s="2">
        <v>25.01</v>
      </c>
      <c r="AA42" s="2">
        <v>1.24</v>
      </c>
      <c r="AB42" s="2">
        <v>1299.94</v>
      </c>
      <c r="AC42" s="2">
        <v>1.639</v>
      </c>
      <c r="AD42" s="2">
        <v>0</v>
      </c>
      <c r="AE42" s="2">
        <v>0</v>
      </c>
      <c r="AF42">
        <v>178.37</v>
      </c>
      <c r="AH42" s="1"/>
      <c r="AI42" s="2">
        <v>1950</v>
      </c>
      <c r="AJ42" s="2">
        <v>0.39200000000000002</v>
      </c>
      <c r="AK42" s="2">
        <v>25.013000000000002</v>
      </c>
      <c r="AL42" s="2">
        <v>1.262</v>
      </c>
      <c r="AM42" s="2">
        <v>1298.1199999999999</v>
      </c>
      <c r="AN42" s="2">
        <v>1.6659999999999999</v>
      </c>
      <c r="AO42" s="2">
        <v>0</v>
      </c>
      <c r="AP42" s="2">
        <v>0</v>
      </c>
      <c r="AQ42" s="2">
        <v>178.39</v>
      </c>
      <c r="AR42" s="2"/>
      <c r="AS42" s="1"/>
      <c r="AT42" s="2">
        <v>1950</v>
      </c>
      <c r="AU42" s="2">
        <v>0.39500000000000002</v>
      </c>
      <c r="AV42" s="2">
        <v>24.998999999999999</v>
      </c>
      <c r="AW42" s="2">
        <v>1.28</v>
      </c>
      <c r="AX42" s="2">
        <v>1286.8800000000001</v>
      </c>
      <c r="AY42" s="2">
        <v>1.6930000000000001</v>
      </c>
      <c r="AZ42" s="2">
        <v>0</v>
      </c>
      <c r="BA42" s="2">
        <v>0</v>
      </c>
      <c r="BB42" s="2">
        <v>34.4</v>
      </c>
      <c r="BC42">
        <v>178.4</v>
      </c>
      <c r="BF42">
        <f t="shared" si="1"/>
        <v>307.89999999999998</v>
      </c>
    </row>
    <row r="43" spans="1:58" x14ac:dyDescent="0.25">
      <c r="A43" s="1"/>
      <c r="B43" s="2">
        <v>2000</v>
      </c>
      <c r="C43" s="2">
        <v>0.374</v>
      </c>
      <c r="D43" s="2">
        <v>25.646999999999998</v>
      </c>
      <c r="E43" s="2">
        <v>1.2010000000000001</v>
      </c>
      <c r="F43" s="2">
        <v>1300</v>
      </c>
      <c r="G43" s="2">
        <v>0</v>
      </c>
      <c r="H43" s="2">
        <v>0</v>
      </c>
      <c r="I43" s="2">
        <v>0</v>
      </c>
      <c r="J43" s="1">
        <v>180.84</v>
      </c>
      <c r="K43" s="2"/>
      <c r="L43" s="1"/>
      <c r="M43" s="2">
        <v>2000</v>
      </c>
      <c r="N43" s="2">
        <v>0.377</v>
      </c>
      <c r="O43" s="2">
        <v>25.651</v>
      </c>
      <c r="P43" s="2">
        <v>1.2190000000000001</v>
      </c>
      <c r="Q43" s="2">
        <v>1300</v>
      </c>
      <c r="R43" s="2">
        <v>0</v>
      </c>
      <c r="S43" s="2">
        <v>0</v>
      </c>
      <c r="T43" s="2">
        <v>0</v>
      </c>
      <c r="U43" s="2">
        <v>180.85</v>
      </c>
      <c r="V43" s="2"/>
      <c r="W43" s="1"/>
      <c r="X43" s="2">
        <v>2000</v>
      </c>
      <c r="Y43" s="2">
        <v>0.38</v>
      </c>
      <c r="Z43" s="2">
        <v>25.655999999999999</v>
      </c>
      <c r="AA43" s="2">
        <v>1.24</v>
      </c>
      <c r="AB43" s="2">
        <v>1299.9100000000001</v>
      </c>
      <c r="AC43" s="2">
        <v>1.6379999999999999</v>
      </c>
      <c r="AD43" s="2">
        <v>0</v>
      </c>
      <c r="AE43" s="2">
        <v>0</v>
      </c>
      <c r="AF43">
        <v>180.87</v>
      </c>
      <c r="AH43" s="1"/>
      <c r="AI43" s="2">
        <v>2000</v>
      </c>
      <c r="AJ43" s="2">
        <v>0.38300000000000001</v>
      </c>
      <c r="AK43" s="2">
        <v>25.657</v>
      </c>
      <c r="AL43" s="2">
        <v>1.262</v>
      </c>
      <c r="AM43" s="2">
        <v>1297.27</v>
      </c>
      <c r="AN43" s="2">
        <v>1.665</v>
      </c>
      <c r="AO43" s="2">
        <v>0</v>
      </c>
      <c r="AP43" s="2">
        <v>0</v>
      </c>
      <c r="AQ43" s="2">
        <v>180.88</v>
      </c>
      <c r="AR43" s="2"/>
      <c r="AS43" s="1"/>
      <c r="AT43" s="2">
        <v>2000</v>
      </c>
      <c r="AU43" s="2">
        <v>0.38600000000000001</v>
      </c>
      <c r="AV43" s="2">
        <v>25.637</v>
      </c>
      <c r="AW43" s="2">
        <v>1.2789999999999999</v>
      </c>
      <c r="AX43" s="2">
        <v>1283.1500000000001</v>
      </c>
      <c r="AY43" s="2">
        <v>1.6919999999999999</v>
      </c>
      <c r="AZ43" s="2">
        <v>0</v>
      </c>
      <c r="BA43" s="2">
        <v>0</v>
      </c>
      <c r="BB43" s="2">
        <v>35.4</v>
      </c>
      <c r="BC43">
        <v>180.89</v>
      </c>
      <c r="BF43">
        <f t="shared" si="1"/>
        <v>308.89999999999998</v>
      </c>
    </row>
    <row r="44" spans="1:58" x14ac:dyDescent="0.25">
      <c r="A44" s="1"/>
      <c r="B44" s="2">
        <v>2050</v>
      </c>
      <c r="C44" s="2">
        <v>0.36599999999999999</v>
      </c>
      <c r="D44" s="2">
        <v>26.292000000000002</v>
      </c>
      <c r="E44" s="2">
        <v>1.2010000000000001</v>
      </c>
      <c r="F44" s="2">
        <v>1300</v>
      </c>
      <c r="G44" s="2">
        <v>0</v>
      </c>
      <c r="H44" s="2">
        <v>0</v>
      </c>
      <c r="I44" s="2">
        <v>0</v>
      </c>
      <c r="J44" s="1">
        <v>183.24</v>
      </c>
      <c r="K44" s="2"/>
      <c r="L44" s="1"/>
      <c r="M44" s="2">
        <v>2050</v>
      </c>
      <c r="N44" s="2">
        <v>0.36799999999999999</v>
      </c>
      <c r="O44" s="2">
        <v>26.295999999999999</v>
      </c>
      <c r="P44" s="2">
        <v>1.2190000000000001</v>
      </c>
      <c r="Q44" s="2">
        <v>1300</v>
      </c>
      <c r="R44" s="2">
        <v>1.6120000000000001</v>
      </c>
      <c r="S44" s="2">
        <v>0</v>
      </c>
      <c r="T44" s="2">
        <v>0</v>
      </c>
      <c r="U44" s="2">
        <v>183.25</v>
      </c>
      <c r="V44" s="2"/>
      <c r="W44" s="1"/>
      <c r="X44" s="2">
        <v>2050</v>
      </c>
      <c r="Y44" s="2">
        <v>0.371</v>
      </c>
      <c r="Z44" s="2">
        <v>26.300999999999998</v>
      </c>
      <c r="AA44" s="2">
        <v>1.24</v>
      </c>
      <c r="AB44" s="2">
        <v>1299.8399999999999</v>
      </c>
      <c r="AC44" s="2">
        <v>1.637</v>
      </c>
      <c r="AD44" s="2">
        <v>0</v>
      </c>
      <c r="AE44" s="2">
        <v>0</v>
      </c>
      <c r="AF44">
        <v>183.27</v>
      </c>
      <c r="AH44" s="1"/>
      <c r="AI44" s="2">
        <v>2050</v>
      </c>
      <c r="AJ44" s="2">
        <v>0.374</v>
      </c>
      <c r="AK44" s="2">
        <v>26.302</v>
      </c>
      <c r="AL44" s="2">
        <v>1.2609999999999999</v>
      </c>
      <c r="AM44" s="2">
        <v>1296.08</v>
      </c>
      <c r="AN44" s="2">
        <v>1.6639999999999999</v>
      </c>
      <c r="AO44" s="2">
        <v>0</v>
      </c>
      <c r="AP44" s="2">
        <v>0</v>
      </c>
      <c r="AQ44" s="2">
        <v>183.28</v>
      </c>
      <c r="AR44" s="2"/>
      <c r="AS44" s="1"/>
      <c r="AT44" s="2">
        <v>2050</v>
      </c>
      <c r="AU44" s="2">
        <v>0.377</v>
      </c>
      <c r="AV44" s="2">
        <v>26.274000000000001</v>
      </c>
      <c r="AW44" s="2">
        <v>1.2769999999999999</v>
      </c>
      <c r="AX44" s="2">
        <v>1278.76</v>
      </c>
      <c r="AY44" s="2">
        <v>1.6910000000000001</v>
      </c>
      <c r="AZ44" s="2">
        <v>0</v>
      </c>
      <c r="BA44" s="2">
        <v>0</v>
      </c>
      <c r="BB44" s="2">
        <v>36.4</v>
      </c>
      <c r="BC44">
        <v>183.29</v>
      </c>
      <c r="BF44">
        <f t="shared" si="1"/>
        <v>309.89999999999998</v>
      </c>
    </row>
    <row r="45" spans="1:58" x14ac:dyDescent="0.25">
      <c r="A45" s="1"/>
      <c r="B45" s="2">
        <v>2100</v>
      </c>
      <c r="C45" s="2">
        <v>0.35799999999999998</v>
      </c>
      <c r="D45" s="2">
        <v>26.937000000000001</v>
      </c>
      <c r="E45" s="2">
        <v>1.2010000000000001</v>
      </c>
      <c r="F45" s="2">
        <v>1300</v>
      </c>
      <c r="G45" s="2">
        <v>0</v>
      </c>
      <c r="H45" s="2">
        <v>0</v>
      </c>
      <c r="I45" s="2">
        <v>0</v>
      </c>
      <c r="J45" s="1">
        <v>185.65</v>
      </c>
      <c r="K45" s="2"/>
      <c r="L45" s="1"/>
      <c r="M45" s="2">
        <v>2100</v>
      </c>
      <c r="N45" s="2">
        <v>0.36</v>
      </c>
      <c r="O45" s="2">
        <v>26.942</v>
      </c>
      <c r="P45" s="2">
        <v>1.2190000000000001</v>
      </c>
      <c r="Q45" s="2">
        <v>1300</v>
      </c>
      <c r="R45" s="2">
        <v>1.611</v>
      </c>
      <c r="S45" s="2">
        <v>0</v>
      </c>
      <c r="T45" s="2">
        <v>0</v>
      </c>
      <c r="U45" s="2">
        <v>185.66</v>
      </c>
      <c r="V45" s="2"/>
      <c r="W45" s="1"/>
      <c r="X45" s="2">
        <v>2100</v>
      </c>
      <c r="Y45" s="2">
        <v>0.36199999999999999</v>
      </c>
      <c r="Z45" s="2">
        <v>26.946999999999999</v>
      </c>
      <c r="AA45" s="2">
        <v>1.24</v>
      </c>
      <c r="AB45" s="2">
        <v>1299.74</v>
      </c>
      <c r="AC45" s="2">
        <v>1.6359999999999999</v>
      </c>
      <c r="AD45" s="2">
        <v>0</v>
      </c>
      <c r="AE45" s="2">
        <v>0</v>
      </c>
      <c r="AF45">
        <v>185.68</v>
      </c>
      <c r="AH45" s="1"/>
      <c r="AI45" s="2">
        <v>2100</v>
      </c>
      <c r="AJ45" s="2">
        <v>0.36499999999999999</v>
      </c>
      <c r="AK45" s="2">
        <v>26.945</v>
      </c>
      <c r="AL45" s="2">
        <v>1.2609999999999999</v>
      </c>
      <c r="AM45" s="2">
        <v>1294.45</v>
      </c>
      <c r="AN45" s="2">
        <v>1.663</v>
      </c>
      <c r="AO45" s="2">
        <v>0</v>
      </c>
      <c r="AP45" s="2">
        <v>0</v>
      </c>
      <c r="AQ45" s="2">
        <v>185.69</v>
      </c>
      <c r="AR45" s="2"/>
      <c r="AS45" s="1"/>
      <c r="AT45" s="2">
        <v>2100</v>
      </c>
      <c r="AU45" s="2">
        <v>0.36799999999999999</v>
      </c>
      <c r="AV45" s="2">
        <v>26.908000000000001</v>
      </c>
      <c r="AW45" s="2">
        <v>1.274</v>
      </c>
      <c r="AX45" s="2">
        <v>1273.68</v>
      </c>
      <c r="AY45" s="2">
        <v>1.6890000000000001</v>
      </c>
      <c r="AZ45" s="2">
        <v>0</v>
      </c>
      <c r="BA45" s="2">
        <v>0</v>
      </c>
      <c r="BB45" s="2">
        <v>37.299999999999997</v>
      </c>
      <c r="BC45">
        <v>185.7</v>
      </c>
      <c r="BF45">
        <f t="shared" si="1"/>
        <v>310.8</v>
      </c>
    </row>
    <row r="46" spans="1:58" x14ac:dyDescent="0.25">
      <c r="A46" s="1"/>
      <c r="B46" s="2">
        <v>2150</v>
      </c>
      <c r="C46" s="2">
        <v>0.35</v>
      </c>
      <c r="D46" s="2">
        <v>27.582999999999998</v>
      </c>
      <c r="E46" s="2">
        <v>1.2010000000000001</v>
      </c>
      <c r="F46" s="2">
        <v>1300</v>
      </c>
      <c r="G46" s="2">
        <v>0</v>
      </c>
      <c r="H46" s="2">
        <v>0</v>
      </c>
      <c r="I46" s="2">
        <v>0</v>
      </c>
      <c r="J46" s="1">
        <v>187.98</v>
      </c>
      <c r="K46" s="2"/>
      <c r="L46" s="1"/>
      <c r="M46" s="2">
        <v>2150</v>
      </c>
      <c r="N46" s="2">
        <v>0.35099999999999998</v>
      </c>
      <c r="O46" s="2">
        <v>27.587</v>
      </c>
      <c r="P46" s="2">
        <v>1.2190000000000001</v>
      </c>
      <c r="Q46" s="2">
        <v>1300</v>
      </c>
      <c r="R46" s="2">
        <v>1.61</v>
      </c>
      <c r="S46" s="2">
        <v>0</v>
      </c>
      <c r="T46" s="2">
        <v>0</v>
      </c>
      <c r="U46" s="2">
        <v>187.99</v>
      </c>
      <c r="V46" s="2"/>
      <c r="W46" s="1"/>
      <c r="X46" s="2">
        <v>2150</v>
      </c>
      <c r="Y46" s="2">
        <v>0.35399999999999998</v>
      </c>
      <c r="Z46" s="2">
        <v>27.591999999999999</v>
      </c>
      <c r="AA46" s="2">
        <v>1.24</v>
      </c>
      <c r="AB46" s="2">
        <v>1299.58</v>
      </c>
      <c r="AC46" s="2">
        <v>1.635</v>
      </c>
      <c r="AD46" s="2">
        <v>0</v>
      </c>
      <c r="AE46" s="2">
        <v>0</v>
      </c>
      <c r="AF46">
        <v>188</v>
      </c>
      <c r="AH46" s="1"/>
      <c r="AI46" s="2">
        <v>2150</v>
      </c>
      <c r="AJ46" s="2">
        <v>0.35599999999999998</v>
      </c>
      <c r="AK46" s="2">
        <v>27.588000000000001</v>
      </c>
      <c r="AL46" s="2">
        <v>1.26</v>
      </c>
      <c r="AM46" s="2">
        <v>1292.28</v>
      </c>
      <c r="AN46" s="2">
        <v>1.6619999999999999</v>
      </c>
      <c r="AO46" s="2">
        <v>0</v>
      </c>
      <c r="AP46" s="2">
        <v>0</v>
      </c>
      <c r="AQ46" s="2">
        <v>188.02</v>
      </c>
      <c r="AR46" s="2"/>
      <c r="AS46" s="1"/>
      <c r="AT46" s="2">
        <v>2150</v>
      </c>
      <c r="AU46" s="2">
        <v>0.35899999999999999</v>
      </c>
      <c r="AV46" s="2">
        <v>27.54</v>
      </c>
      <c r="AW46" s="2">
        <v>1.272</v>
      </c>
      <c r="AX46" s="2">
        <v>1267.93</v>
      </c>
      <c r="AY46" s="2">
        <v>1.6879999999999999</v>
      </c>
      <c r="AZ46" s="2">
        <v>0</v>
      </c>
      <c r="BA46" s="2">
        <v>0</v>
      </c>
      <c r="BB46" s="2">
        <v>38.200000000000003</v>
      </c>
      <c r="BC46">
        <v>188.03</v>
      </c>
      <c r="BF46">
        <f t="shared" si="1"/>
        <v>311.7</v>
      </c>
    </row>
    <row r="47" spans="1:58" x14ac:dyDescent="0.25">
      <c r="A47" s="1"/>
      <c r="B47" s="2">
        <v>2200</v>
      </c>
      <c r="C47" s="2">
        <v>0.34200000000000003</v>
      </c>
      <c r="D47" s="2">
        <v>28.228000000000002</v>
      </c>
      <c r="E47" s="2">
        <v>1.2010000000000001</v>
      </c>
      <c r="F47" s="2">
        <v>1300</v>
      </c>
      <c r="G47" s="2">
        <v>0</v>
      </c>
      <c r="H47" s="2">
        <v>0</v>
      </c>
      <c r="I47" s="2">
        <v>0</v>
      </c>
      <c r="J47" s="1">
        <v>190.22</v>
      </c>
      <c r="K47" s="2"/>
      <c r="L47" s="1"/>
      <c r="M47" s="2">
        <v>2200</v>
      </c>
      <c r="N47" s="2">
        <v>0.34300000000000003</v>
      </c>
      <c r="O47" s="2">
        <v>28.233000000000001</v>
      </c>
      <c r="P47" s="2">
        <v>1.2190000000000001</v>
      </c>
      <c r="Q47" s="2">
        <v>1300</v>
      </c>
      <c r="R47" s="2">
        <v>1.609</v>
      </c>
      <c r="S47" s="2">
        <v>0</v>
      </c>
      <c r="T47" s="2">
        <v>0</v>
      </c>
      <c r="U47" s="2">
        <v>190.23</v>
      </c>
      <c r="V47" s="2"/>
      <c r="W47" s="1"/>
      <c r="X47" s="2">
        <v>2200</v>
      </c>
      <c r="Y47" s="2">
        <v>0.34499999999999997</v>
      </c>
      <c r="Z47" s="2">
        <v>28.238</v>
      </c>
      <c r="AA47" s="2">
        <v>1.24</v>
      </c>
      <c r="AB47" s="2">
        <v>1299.3399999999999</v>
      </c>
      <c r="AC47" s="2">
        <v>1.635</v>
      </c>
      <c r="AD47" s="2">
        <v>0</v>
      </c>
      <c r="AE47" s="2">
        <v>0</v>
      </c>
      <c r="AF47">
        <v>190.24</v>
      </c>
      <c r="AG47">
        <f t="shared" ref="AG47:AG65" si="2">AD47*$AF$86*50</f>
        <v>0</v>
      </c>
      <c r="AH47" s="1"/>
      <c r="AI47" s="2">
        <v>2200</v>
      </c>
      <c r="AJ47" s="2">
        <v>0.34699999999999998</v>
      </c>
      <c r="AK47" s="2">
        <v>28.228999999999999</v>
      </c>
      <c r="AL47" s="2">
        <v>1.2589999999999999</v>
      </c>
      <c r="AM47" s="2">
        <v>1289.6199999999999</v>
      </c>
      <c r="AN47" s="2">
        <v>1.661</v>
      </c>
      <c r="AO47" s="2">
        <v>0</v>
      </c>
      <c r="AP47" s="2">
        <v>0</v>
      </c>
      <c r="AQ47" s="2">
        <v>190.26</v>
      </c>
      <c r="AR47" s="2"/>
      <c r="AS47" s="1"/>
      <c r="AT47" s="2">
        <v>2200</v>
      </c>
      <c r="AU47" s="2">
        <v>0.35</v>
      </c>
      <c r="AV47" s="2">
        <v>28.167999999999999</v>
      </c>
      <c r="AW47" s="2">
        <v>1.2689999999999999</v>
      </c>
      <c r="AX47" s="2">
        <v>1261.5899999999999</v>
      </c>
      <c r="AY47" s="2">
        <v>1.6859999999999999</v>
      </c>
      <c r="AZ47" s="2">
        <v>0</v>
      </c>
      <c r="BA47" s="2">
        <v>0</v>
      </c>
      <c r="BB47" s="2">
        <v>39.1</v>
      </c>
      <c r="BC47">
        <v>190.27</v>
      </c>
      <c r="BD47" s="1">
        <f t="shared" ref="BD47:BD64" si="3">AZ47*$BC$92*50</f>
        <v>0</v>
      </c>
      <c r="BF47">
        <f t="shared" si="1"/>
        <v>312.60000000000002</v>
      </c>
    </row>
    <row r="48" spans="1:58" x14ac:dyDescent="0.25">
      <c r="A48" s="1"/>
      <c r="B48" s="2">
        <v>2250</v>
      </c>
      <c r="C48" s="2">
        <v>0.33300000000000002</v>
      </c>
      <c r="D48" s="2">
        <v>28.873000000000001</v>
      </c>
      <c r="E48" s="2">
        <v>1.2010000000000001</v>
      </c>
      <c r="F48" s="2">
        <v>1300</v>
      </c>
      <c r="G48" s="2">
        <v>0</v>
      </c>
      <c r="H48" s="2">
        <v>0</v>
      </c>
      <c r="I48" s="2">
        <v>0</v>
      </c>
      <c r="J48" s="1">
        <v>192.3</v>
      </c>
      <c r="K48" s="2"/>
      <c r="L48" s="1"/>
      <c r="M48" s="2">
        <v>2250</v>
      </c>
      <c r="N48" s="2">
        <v>0.33500000000000002</v>
      </c>
      <c r="O48" s="2">
        <v>28.878</v>
      </c>
      <c r="P48" s="2">
        <v>1.2190000000000001</v>
      </c>
      <c r="Q48" s="2">
        <v>1299.99</v>
      </c>
      <c r="R48" s="2">
        <v>1.6080000000000001</v>
      </c>
      <c r="S48" s="2">
        <v>0</v>
      </c>
      <c r="T48" s="2">
        <v>0</v>
      </c>
      <c r="U48" s="2">
        <v>192.31</v>
      </c>
      <c r="V48" s="2"/>
      <c r="W48" s="1"/>
      <c r="X48" s="2">
        <v>2250</v>
      </c>
      <c r="Y48" s="2">
        <v>0.33700000000000002</v>
      </c>
      <c r="Z48" s="2">
        <v>28.882999999999999</v>
      </c>
      <c r="AA48" s="2">
        <v>1.24</v>
      </c>
      <c r="AB48" s="2">
        <v>1298.96</v>
      </c>
      <c r="AC48" s="2">
        <v>1.6339999999999999</v>
      </c>
      <c r="AD48" s="2">
        <v>0</v>
      </c>
      <c r="AE48" s="2">
        <v>0</v>
      </c>
      <c r="AF48">
        <v>192.32</v>
      </c>
      <c r="AG48">
        <f t="shared" si="2"/>
        <v>0</v>
      </c>
      <c r="AH48" s="1"/>
      <c r="AI48" s="2">
        <v>2250</v>
      </c>
      <c r="AJ48" s="2">
        <v>0.33900000000000002</v>
      </c>
      <c r="AK48" s="2">
        <v>28.869</v>
      </c>
      <c r="AL48" s="2">
        <v>1.2569999999999999</v>
      </c>
      <c r="AM48" s="2">
        <v>1286.18</v>
      </c>
      <c r="AN48" s="2">
        <v>1.66</v>
      </c>
      <c r="AO48" s="2">
        <v>0</v>
      </c>
      <c r="AP48" s="2">
        <v>0</v>
      </c>
      <c r="AQ48" s="2">
        <v>192.33</v>
      </c>
      <c r="AR48" s="2"/>
      <c r="AS48" s="1"/>
      <c r="AT48" s="2">
        <v>2250</v>
      </c>
      <c r="AU48" s="2">
        <v>0.34100000000000003</v>
      </c>
      <c r="AV48" s="2">
        <v>28.794</v>
      </c>
      <c r="AW48" s="2">
        <v>1.266</v>
      </c>
      <c r="AX48" s="2">
        <v>1254.74</v>
      </c>
      <c r="AY48" s="2">
        <v>1.6850000000000001</v>
      </c>
      <c r="AZ48" s="2">
        <v>0</v>
      </c>
      <c r="BA48" s="2">
        <v>0</v>
      </c>
      <c r="BB48" s="2">
        <v>40.1</v>
      </c>
      <c r="BC48">
        <v>192.35</v>
      </c>
      <c r="BD48" s="1">
        <f t="shared" si="3"/>
        <v>0</v>
      </c>
      <c r="BF48">
        <f t="shared" si="1"/>
        <v>313.60000000000002</v>
      </c>
    </row>
    <row r="49" spans="1:58" x14ac:dyDescent="0.25">
      <c r="A49" s="1"/>
      <c r="B49" s="2">
        <v>2300</v>
      </c>
      <c r="C49" s="2">
        <v>0.32500000000000001</v>
      </c>
      <c r="D49" s="2">
        <v>29.518000000000001</v>
      </c>
      <c r="E49" s="2">
        <v>1.2010000000000001</v>
      </c>
      <c r="F49" s="2">
        <v>1300</v>
      </c>
      <c r="G49" s="2">
        <v>0</v>
      </c>
      <c r="H49" s="2">
        <v>0</v>
      </c>
      <c r="I49" s="2">
        <v>0</v>
      </c>
      <c r="J49" s="1">
        <v>194.39</v>
      </c>
      <c r="K49" s="2"/>
      <c r="L49" s="1"/>
      <c r="M49" s="2">
        <v>2300</v>
      </c>
      <c r="N49" s="2">
        <v>0.32600000000000001</v>
      </c>
      <c r="O49" s="2">
        <v>29.523</v>
      </c>
      <c r="P49" s="2">
        <v>1.2190000000000001</v>
      </c>
      <c r="Q49" s="2">
        <v>1299.99</v>
      </c>
      <c r="R49" s="2">
        <v>1.607</v>
      </c>
      <c r="S49" s="2">
        <v>0</v>
      </c>
      <c r="T49" s="2">
        <v>0</v>
      </c>
      <c r="U49" s="2">
        <v>194.41</v>
      </c>
      <c r="V49" s="2"/>
      <c r="W49" s="1"/>
      <c r="X49" s="2">
        <v>2300</v>
      </c>
      <c r="Y49" s="2">
        <v>0.32800000000000001</v>
      </c>
      <c r="Z49" s="2">
        <v>29.527999999999999</v>
      </c>
      <c r="AA49" s="2">
        <v>1.24</v>
      </c>
      <c r="AB49" s="2">
        <v>1298.3800000000001</v>
      </c>
      <c r="AC49" s="2">
        <v>1.633</v>
      </c>
      <c r="AD49" s="2">
        <v>0</v>
      </c>
      <c r="AE49" s="2">
        <v>0</v>
      </c>
      <c r="AF49">
        <v>194.42</v>
      </c>
      <c r="AG49">
        <f t="shared" si="2"/>
        <v>0</v>
      </c>
      <c r="AH49" s="1"/>
      <c r="AI49" s="2">
        <v>2300</v>
      </c>
      <c r="AJ49" s="2">
        <v>0.33</v>
      </c>
      <c r="AK49" s="2">
        <v>29.507000000000001</v>
      </c>
      <c r="AL49" s="2">
        <v>1.256</v>
      </c>
      <c r="AM49" s="2">
        <v>1282</v>
      </c>
      <c r="AN49" s="2">
        <v>1.659</v>
      </c>
      <c r="AO49" s="2">
        <v>0</v>
      </c>
      <c r="AP49" s="2">
        <v>0</v>
      </c>
      <c r="AQ49" s="2">
        <v>194.43</v>
      </c>
      <c r="AR49" s="2"/>
      <c r="AS49" s="1"/>
      <c r="AT49" s="2">
        <v>2300</v>
      </c>
      <c r="AU49" s="2">
        <v>0.33200000000000002</v>
      </c>
      <c r="AV49" s="2">
        <v>29.414999999999999</v>
      </c>
      <c r="AW49" s="2">
        <v>1.262</v>
      </c>
      <c r="AX49" s="2">
        <v>1247.55</v>
      </c>
      <c r="AY49" s="2">
        <v>1.6830000000000001</v>
      </c>
      <c r="AZ49" s="2">
        <v>1E-3</v>
      </c>
      <c r="BA49" s="2">
        <v>0</v>
      </c>
      <c r="BB49" s="2">
        <v>41</v>
      </c>
      <c r="BC49">
        <v>194.45</v>
      </c>
      <c r="BD49" s="1">
        <f t="shared" si="3"/>
        <v>1.4187809414729939E-3</v>
      </c>
      <c r="BE49">
        <f t="shared" ref="BE49:BE60" si="4">BD49*BC49</f>
        <v>0.27588195406942362</v>
      </c>
      <c r="BF49">
        <f t="shared" si="1"/>
        <v>314.5</v>
      </c>
    </row>
    <row r="50" spans="1:58" x14ac:dyDescent="0.25">
      <c r="A50" s="1"/>
      <c r="B50" s="2">
        <v>2350</v>
      </c>
      <c r="C50" s="2">
        <v>0.317</v>
      </c>
      <c r="D50" s="2">
        <v>30.164000000000001</v>
      </c>
      <c r="E50" s="2">
        <v>1.2010000000000001</v>
      </c>
      <c r="F50" s="2">
        <v>1300</v>
      </c>
      <c r="G50" s="2">
        <v>0</v>
      </c>
      <c r="H50" s="2">
        <v>0</v>
      </c>
      <c r="I50" s="2">
        <v>0</v>
      </c>
      <c r="J50" s="1">
        <v>196.51</v>
      </c>
      <c r="K50" s="2"/>
      <c r="L50" s="1"/>
      <c r="M50" s="2">
        <v>2350</v>
      </c>
      <c r="N50" s="2">
        <v>0.318</v>
      </c>
      <c r="O50" s="2">
        <v>30.169</v>
      </c>
      <c r="P50" s="2">
        <v>1.2190000000000001</v>
      </c>
      <c r="Q50" s="2">
        <v>1299.98</v>
      </c>
      <c r="R50" s="2">
        <v>1.6060000000000001</v>
      </c>
      <c r="S50" s="2">
        <v>0</v>
      </c>
      <c r="T50" s="2">
        <v>0</v>
      </c>
      <c r="U50" s="2">
        <v>196.53</v>
      </c>
      <c r="V50" s="2"/>
      <c r="W50" s="1"/>
      <c r="X50" s="2">
        <v>2350</v>
      </c>
      <c r="Y50" s="2">
        <v>0.31900000000000001</v>
      </c>
      <c r="Z50" s="2">
        <v>30.172999999999998</v>
      </c>
      <c r="AA50" s="2">
        <v>1.2390000000000001</v>
      </c>
      <c r="AB50" s="2">
        <v>1297.54</v>
      </c>
      <c r="AC50" s="2">
        <v>1.6319999999999999</v>
      </c>
      <c r="AD50" s="2">
        <v>0</v>
      </c>
      <c r="AE50" s="2">
        <v>0</v>
      </c>
      <c r="AF50">
        <v>196.54</v>
      </c>
      <c r="AG50">
        <f t="shared" si="2"/>
        <v>0</v>
      </c>
      <c r="AH50" s="1"/>
      <c r="AI50" s="2">
        <v>2350</v>
      </c>
      <c r="AJ50" s="2">
        <v>0.32100000000000001</v>
      </c>
      <c r="AK50" s="2">
        <v>30.143000000000001</v>
      </c>
      <c r="AL50" s="2">
        <v>1.2529999999999999</v>
      </c>
      <c r="AM50" s="2">
        <v>1277.03</v>
      </c>
      <c r="AN50" s="2">
        <v>1.6579999999999999</v>
      </c>
      <c r="AO50" s="2">
        <v>0</v>
      </c>
      <c r="AP50" s="2">
        <v>0</v>
      </c>
      <c r="AQ50" s="2">
        <v>196.55</v>
      </c>
      <c r="AR50" s="2"/>
      <c r="AS50" s="1"/>
      <c r="AT50" s="2">
        <v>2350</v>
      </c>
      <c r="AU50" s="2">
        <v>0.32400000000000001</v>
      </c>
      <c r="AV50" s="2">
        <v>30.033999999999999</v>
      </c>
      <c r="AW50" s="2">
        <v>1.258</v>
      </c>
      <c r="AX50" s="2">
        <v>1240.2</v>
      </c>
      <c r="AY50" s="2">
        <v>1.681</v>
      </c>
      <c r="AZ50" s="2">
        <v>1.022E-2</v>
      </c>
      <c r="BA50" s="2">
        <v>0</v>
      </c>
      <c r="BB50" s="2">
        <v>41.8</v>
      </c>
      <c r="BC50">
        <v>196.57</v>
      </c>
      <c r="BD50" s="1">
        <f t="shared" si="3"/>
        <v>1.4499941221853998E-2</v>
      </c>
      <c r="BE50">
        <f t="shared" si="4"/>
        <v>2.8502534459798401</v>
      </c>
      <c r="BF50">
        <f t="shared" si="1"/>
        <v>315.3</v>
      </c>
    </row>
    <row r="51" spans="1:58" x14ac:dyDescent="0.25">
      <c r="A51" s="1"/>
      <c r="B51" s="2">
        <v>2400</v>
      </c>
      <c r="C51" s="2">
        <v>0.309</v>
      </c>
      <c r="D51" s="2">
        <v>30.809000000000001</v>
      </c>
      <c r="E51" s="2">
        <v>1.2010000000000001</v>
      </c>
      <c r="F51" s="2">
        <v>1300</v>
      </c>
      <c r="G51" s="2">
        <v>0</v>
      </c>
      <c r="H51" s="2">
        <v>0</v>
      </c>
      <c r="I51" s="2">
        <v>0</v>
      </c>
      <c r="J51" s="1">
        <v>198.48</v>
      </c>
      <c r="K51" s="2"/>
      <c r="L51" s="1"/>
      <c r="M51" s="2">
        <v>2400</v>
      </c>
      <c r="N51" s="2">
        <v>0.309</v>
      </c>
      <c r="O51" s="2">
        <v>30.814</v>
      </c>
      <c r="P51" s="2">
        <v>1.2190000000000001</v>
      </c>
      <c r="Q51" s="2">
        <v>1299.96</v>
      </c>
      <c r="R51" s="2">
        <v>1.605</v>
      </c>
      <c r="S51" s="2">
        <v>0</v>
      </c>
      <c r="T51" s="2">
        <v>0</v>
      </c>
      <c r="U51" s="2">
        <v>198.49</v>
      </c>
      <c r="V51" s="2"/>
      <c r="W51" s="1"/>
      <c r="X51" s="2">
        <v>2400</v>
      </c>
      <c r="Y51" s="2">
        <v>0.311</v>
      </c>
      <c r="Z51" s="2">
        <v>30.817</v>
      </c>
      <c r="AA51" s="2">
        <v>1.2390000000000001</v>
      </c>
      <c r="AB51" s="2">
        <v>1296.31</v>
      </c>
      <c r="AC51" s="2">
        <v>1.631</v>
      </c>
      <c r="AD51" s="2">
        <v>0</v>
      </c>
      <c r="AE51" s="2">
        <v>0</v>
      </c>
      <c r="AF51">
        <v>198.51</v>
      </c>
      <c r="AG51">
        <f t="shared" si="2"/>
        <v>0</v>
      </c>
      <c r="AH51" s="1"/>
      <c r="AI51" s="2">
        <v>2400</v>
      </c>
      <c r="AJ51" s="2">
        <v>0.312</v>
      </c>
      <c r="AK51" s="2">
        <v>30.776</v>
      </c>
      <c r="AL51" s="2">
        <v>1.2509999999999999</v>
      </c>
      <c r="AM51" s="2">
        <v>1271.28</v>
      </c>
      <c r="AN51" s="2">
        <v>1.657</v>
      </c>
      <c r="AO51" s="2">
        <v>0</v>
      </c>
      <c r="AP51" s="2">
        <v>0</v>
      </c>
      <c r="AQ51" s="2">
        <v>198.52</v>
      </c>
      <c r="AR51" s="2"/>
      <c r="AS51" s="1"/>
      <c r="AT51" s="2">
        <v>2400</v>
      </c>
      <c r="AU51" s="2">
        <v>0.315</v>
      </c>
      <c r="AV51" s="2">
        <v>30.648</v>
      </c>
      <c r="AW51" s="2">
        <v>1.2549999999999999</v>
      </c>
      <c r="AX51" s="2">
        <v>1232.9100000000001</v>
      </c>
      <c r="AY51" s="2">
        <v>1.68</v>
      </c>
      <c r="AZ51" s="2">
        <v>5.6250000000000001E-2</v>
      </c>
      <c r="BA51" s="2">
        <v>0</v>
      </c>
      <c r="BB51" s="2">
        <v>42.7</v>
      </c>
      <c r="BC51">
        <v>198.54</v>
      </c>
      <c r="BD51" s="1">
        <f t="shared" si="3"/>
        <v>7.9806427957855905E-2</v>
      </c>
      <c r="BE51">
        <f t="shared" si="4"/>
        <v>15.844768206752711</v>
      </c>
      <c r="BF51">
        <f t="shared" si="1"/>
        <v>316.2</v>
      </c>
    </row>
    <row r="52" spans="1:58" x14ac:dyDescent="0.25">
      <c r="A52" s="1"/>
      <c r="B52" s="2">
        <v>2450</v>
      </c>
      <c r="C52" s="2">
        <v>0.30099999999999999</v>
      </c>
      <c r="D52" s="2">
        <v>31.454000000000001</v>
      </c>
      <c r="E52" s="2">
        <v>1.2010000000000001</v>
      </c>
      <c r="F52" s="2">
        <v>1300</v>
      </c>
      <c r="G52" s="2">
        <v>0</v>
      </c>
      <c r="H52" s="2">
        <v>0</v>
      </c>
      <c r="I52" s="2">
        <v>0</v>
      </c>
      <c r="J52" s="1">
        <v>200.29</v>
      </c>
      <c r="K52" s="2"/>
      <c r="L52" s="1"/>
      <c r="M52" s="2">
        <v>2450</v>
      </c>
      <c r="N52" s="2">
        <v>0.30099999999999999</v>
      </c>
      <c r="O52" s="2">
        <v>31.46</v>
      </c>
      <c r="P52" s="2">
        <v>1.2190000000000001</v>
      </c>
      <c r="Q52" s="2">
        <v>1299.92</v>
      </c>
      <c r="R52" s="2">
        <v>1.605</v>
      </c>
      <c r="S52" s="2">
        <v>0</v>
      </c>
      <c r="T52" s="2">
        <v>0</v>
      </c>
      <c r="U52" s="2">
        <v>200.3</v>
      </c>
      <c r="V52" s="2"/>
      <c r="W52" s="1"/>
      <c r="X52" s="2">
        <v>2450</v>
      </c>
      <c r="Y52" s="2">
        <v>0.30199999999999999</v>
      </c>
      <c r="Z52" s="2">
        <v>31.46</v>
      </c>
      <c r="AA52" s="2">
        <v>1.238</v>
      </c>
      <c r="AB52" s="2">
        <v>1294.57</v>
      </c>
      <c r="AC52" s="2">
        <v>1.63</v>
      </c>
      <c r="AD52" s="2">
        <v>0</v>
      </c>
      <c r="AE52" s="2">
        <v>0</v>
      </c>
      <c r="AF52">
        <v>200.32</v>
      </c>
      <c r="AG52">
        <f t="shared" si="2"/>
        <v>0</v>
      </c>
      <c r="AH52" s="1"/>
      <c r="AI52" s="2">
        <v>2450</v>
      </c>
      <c r="AJ52" s="2">
        <v>0.30399999999999999</v>
      </c>
      <c r="AK52" s="2">
        <v>31.405999999999999</v>
      </c>
      <c r="AL52" s="2">
        <v>1.248</v>
      </c>
      <c r="AM52" s="2">
        <v>1264.78</v>
      </c>
      <c r="AN52" s="2">
        <v>1.655</v>
      </c>
      <c r="AO52" s="2">
        <v>0</v>
      </c>
      <c r="AP52" s="2">
        <v>0</v>
      </c>
      <c r="AQ52" s="2">
        <v>200.33</v>
      </c>
      <c r="AR52" s="2"/>
      <c r="AS52" s="1"/>
      <c r="AT52" s="2">
        <v>2450</v>
      </c>
      <c r="AU52" s="2">
        <v>0.307</v>
      </c>
      <c r="AV52" s="2">
        <v>31.259</v>
      </c>
      <c r="AW52" s="2">
        <v>1.2509999999999999</v>
      </c>
      <c r="AX52" s="2">
        <v>1225.8800000000001</v>
      </c>
      <c r="AY52" s="2">
        <v>1.6779999999999999</v>
      </c>
      <c r="AZ52" s="2">
        <v>8.6099999999999996E-2</v>
      </c>
      <c r="BA52" s="2">
        <v>0</v>
      </c>
      <c r="BB52" s="2">
        <v>43.7</v>
      </c>
      <c r="BC52">
        <v>200.35</v>
      </c>
      <c r="BD52" s="1">
        <f t="shared" si="3"/>
        <v>0.12215703906082476</v>
      </c>
      <c r="BE52">
        <f t="shared" si="4"/>
        <v>24.474162775836238</v>
      </c>
      <c r="BF52">
        <f t="shared" si="1"/>
        <v>317.2</v>
      </c>
    </row>
    <row r="53" spans="1:58" x14ac:dyDescent="0.25">
      <c r="A53" s="1"/>
      <c r="B53" s="2">
        <v>2500</v>
      </c>
      <c r="C53" s="2">
        <v>0.29199999999999998</v>
      </c>
      <c r="D53" s="2">
        <v>32.098999999999997</v>
      </c>
      <c r="E53" s="2">
        <v>1.2010000000000001</v>
      </c>
      <c r="F53" s="2">
        <v>1300</v>
      </c>
      <c r="G53" s="2">
        <v>0</v>
      </c>
      <c r="H53" s="2">
        <v>0</v>
      </c>
      <c r="I53" s="2">
        <v>0</v>
      </c>
      <c r="J53" s="1">
        <v>202.14</v>
      </c>
      <c r="K53" s="2"/>
      <c r="L53" s="1"/>
      <c r="M53" s="2">
        <v>2500</v>
      </c>
      <c r="N53" s="2">
        <v>0.29299999999999998</v>
      </c>
      <c r="O53" s="2">
        <v>32.104999999999997</v>
      </c>
      <c r="P53" s="2">
        <v>1.2190000000000001</v>
      </c>
      <c r="Q53" s="2">
        <v>1299.8599999999999</v>
      </c>
      <c r="R53" s="2">
        <v>1.6040000000000001</v>
      </c>
      <c r="S53" s="2">
        <v>0</v>
      </c>
      <c r="T53" s="2">
        <v>0</v>
      </c>
      <c r="U53" s="2">
        <v>202.15</v>
      </c>
      <c r="V53" s="2"/>
      <c r="W53" s="1"/>
      <c r="X53" s="2">
        <v>2500</v>
      </c>
      <c r="Y53" s="2">
        <v>0.29399999999999998</v>
      </c>
      <c r="Z53" s="2">
        <v>32.101999999999997</v>
      </c>
      <c r="AA53" s="2">
        <v>1.2370000000000001</v>
      </c>
      <c r="AB53" s="2">
        <v>1292.29</v>
      </c>
      <c r="AC53" s="2">
        <v>1.629</v>
      </c>
      <c r="AD53" s="2">
        <v>0</v>
      </c>
      <c r="AE53" s="2">
        <v>0</v>
      </c>
      <c r="AF53">
        <v>202.17</v>
      </c>
      <c r="AG53">
        <f t="shared" si="2"/>
        <v>0</v>
      </c>
      <c r="AH53" s="1"/>
      <c r="AI53" s="2">
        <v>2500</v>
      </c>
      <c r="AJ53" s="2">
        <v>0.29499999999999998</v>
      </c>
      <c r="AK53" s="2">
        <v>32.031999999999996</v>
      </c>
      <c r="AL53" s="2">
        <v>1.2450000000000001</v>
      </c>
      <c r="AM53" s="2">
        <v>1257.6500000000001</v>
      </c>
      <c r="AN53" s="2">
        <v>1.6539999999999999</v>
      </c>
      <c r="AO53" s="2">
        <v>0</v>
      </c>
      <c r="AP53" s="2">
        <v>0</v>
      </c>
      <c r="AQ53" s="2">
        <v>202.18</v>
      </c>
      <c r="AR53" s="2"/>
      <c r="AS53" s="1"/>
      <c r="AT53" s="2">
        <v>2500</v>
      </c>
      <c r="AU53" s="2">
        <v>0.29799999999999999</v>
      </c>
      <c r="AV53" s="2">
        <v>31.866</v>
      </c>
      <c r="AW53" s="2">
        <v>1.2470000000000001</v>
      </c>
      <c r="AX53" s="2">
        <v>1219.32</v>
      </c>
      <c r="AY53" s="2">
        <v>1.6759999999999999</v>
      </c>
      <c r="AZ53" s="2">
        <v>0.11927628461817601</v>
      </c>
      <c r="BA53" s="2">
        <v>0</v>
      </c>
      <c r="BB53" s="2">
        <v>44.6</v>
      </c>
      <c r="BC53">
        <v>202.19</v>
      </c>
      <c r="BD53" s="1">
        <f t="shared" si="3"/>
        <v>0.16922691938597653</v>
      </c>
      <c r="BE53">
        <f t="shared" si="4"/>
        <v>34.215990830650597</v>
      </c>
      <c r="BF53">
        <f t="shared" si="1"/>
        <v>318.10000000000002</v>
      </c>
    </row>
    <row r="54" spans="1:58" x14ac:dyDescent="0.25">
      <c r="A54" s="1"/>
      <c r="B54" s="2">
        <v>2550</v>
      </c>
      <c r="C54" s="2">
        <v>0.28399999999999997</v>
      </c>
      <c r="D54" s="2">
        <v>32.744</v>
      </c>
      <c r="E54" s="2">
        <v>1.2010000000000001</v>
      </c>
      <c r="F54" s="2">
        <v>1300</v>
      </c>
      <c r="G54" s="2">
        <v>1.581</v>
      </c>
      <c r="H54" s="2">
        <v>0</v>
      </c>
      <c r="I54" s="2">
        <v>0</v>
      </c>
      <c r="J54" s="1">
        <v>204.01</v>
      </c>
      <c r="K54" s="2"/>
      <c r="L54" s="1"/>
      <c r="M54" s="2">
        <v>2550</v>
      </c>
      <c r="N54" s="2">
        <v>0.28399999999999997</v>
      </c>
      <c r="O54" s="2">
        <v>32.75</v>
      </c>
      <c r="P54" s="2">
        <v>1.2190000000000001</v>
      </c>
      <c r="Q54" s="2">
        <v>1299.76</v>
      </c>
      <c r="R54" s="2">
        <v>1.603</v>
      </c>
      <c r="S54" s="2">
        <v>0</v>
      </c>
      <c r="T54" s="2">
        <v>0</v>
      </c>
      <c r="U54" s="2">
        <v>204.02</v>
      </c>
      <c r="V54" s="2"/>
      <c r="W54" s="1"/>
      <c r="X54" s="2">
        <v>2550</v>
      </c>
      <c r="Y54" s="2">
        <v>0.28499999999999998</v>
      </c>
      <c r="Z54" s="2">
        <v>32.743000000000002</v>
      </c>
      <c r="AA54" s="2">
        <v>1.236</v>
      </c>
      <c r="AB54" s="2">
        <v>1289.18</v>
      </c>
      <c r="AC54" s="2">
        <v>1.6279999999999999</v>
      </c>
      <c r="AD54" s="2">
        <v>0</v>
      </c>
      <c r="AE54" s="2">
        <v>0</v>
      </c>
      <c r="AF54">
        <v>204.04</v>
      </c>
      <c r="AG54">
        <f t="shared" si="2"/>
        <v>0</v>
      </c>
      <c r="AH54" s="1"/>
      <c r="AI54" s="2">
        <v>2550</v>
      </c>
      <c r="AJ54" s="2">
        <v>0.28699999999999998</v>
      </c>
      <c r="AK54" s="2">
        <v>32.655000000000001</v>
      </c>
      <c r="AL54" s="2">
        <v>1.2410000000000001</v>
      </c>
      <c r="AM54" s="2">
        <v>1250.06</v>
      </c>
      <c r="AN54" s="2">
        <v>1.653</v>
      </c>
      <c r="AO54" s="2">
        <v>1E-4</v>
      </c>
      <c r="AP54" s="2">
        <v>0</v>
      </c>
      <c r="AQ54" s="2">
        <v>204.05</v>
      </c>
      <c r="AR54" s="2">
        <f t="shared" ref="AR54:AR66" si="5">AO54*$AM$87*50</f>
        <v>1.418780941472994E-4</v>
      </c>
      <c r="AS54" s="1">
        <f t="shared" ref="AS54:AS66" si="6">AR54*AQ54</f>
        <v>2.8950225110756445E-2</v>
      </c>
      <c r="AT54" s="2">
        <v>2550</v>
      </c>
      <c r="AU54" s="2">
        <v>0.28999999999999998</v>
      </c>
      <c r="AV54" s="2">
        <v>32.470999999999997</v>
      </c>
      <c r="AW54" s="2">
        <v>1.244</v>
      </c>
      <c r="AX54" s="2">
        <v>1213.4100000000001</v>
      </c>
      <c r="AY54" s="2">
        <v>1.6739999999999999</v>
      </c>
      <c r="AZ54" s="2">
        <v>0.1191682363255205</v>
      </c>
      <c r="BA54" s="2">
        <v>0</v>
      </c>
      <c r="BB54" s="2">
        <v>45.4</v>
      </c>
      <c r="BC54">
        <v>204.07</v>
      </c>
      <c r="BD54" s="1">
        <f t="shared" si="3"/>
        <v>0.16907362252759819</v>
      </c>
      <c r="BE54">
        <f t="shared" si="4"/>
        <v>34.502854149206961</v>
      </c>
      <c r="BF54">
        <f t="shared" si="1"/>
        <v>318.89999999999998</v>
      </c>
    </row>
    <row r="55" spans="1:58" x14ac:dyDescent="0.25">
      <c r="A55" s="1"/>
      <c r="B55" s="2">
        <v>2600</v>
      </c>
      <c r="C55" s="2">
        <v>0.27600000000000002</v>
      </c>
      <c r="D55" s="2">
        <v>33.389000000000003</v>
      </c>
      <c r="E55" s="2">
        <v>1.2010000000000001</v>
      </c>
      <c r="F55" s="2">
        <v>1300</v>
      </c>
      <c r="G55" s="2">
        <v>1.58</v>
      </c>
      <c r="H55" s="2">
        <v>0</v>
      </c>
      <c r="I55" s="2">
        <v>0</v>
      </c>
      <c r="J55" s="1">
        <v>205.83</v>
      </c>
      <c r="K55" s="2"/>
      <c r="L55" s="1"/>
      <c r="M55" s="2">
        <v>2600</v>
      </c>
      <c r="N55" s="2">
        <v>0.27600000000000002</v>
      </c>
      <c r="O55" s="2">
        <v>33.395000000000003</v>
      </c>
      <c r="P55" s="2">
        <v>1.2190000000000001</v>
      </c>
      <c r="Q55" s="2">
        <v>1299.57</v>
      </c>
      <c r="R55" s="2">
        <v>1.6020000000000001</v>
      </c>
      <c r="S55" s="2">
        <v>0</v>
      </c>
      <c r="T55" s="2">
        <v>0</v>
      </c>
      <c r="U55" s="2">
        <v>205.84</v>
      </c>
      <c r="V55" s="2"/>
      <c r="W55" s="1"/>
      <c r="X55" s="2">
        <v>2600</v>
      </c>
      <c r="Y55" s="2">
        <v>0.27600000000000002</v>
      </c>
      <c r="Z55" s="2">
        <v>33.383000000000003</v>
      </c>
      <c r="AA55" s="2">
        <v>1.2350000000000001</v>
      </c>
      <c r="AB55" s="2">
        <v>1285.23</v>
      </c>
      <c r="AC55" s="2">
        <v>1.627</v>
      </c>
      <c r="AD55" s="2">
        <v>0</v>
      </c>
      <c r="AE55" s="2">
        <v>0</v>
      </c>
      <c r="AF55">
        <v>205.86</v>
      </c>
      <c r="AG55">
        <f t="shared" si="2"/>
        <v>0</v>
      </c>
      <c r="AH55" s="1"/>
      <c r="AI55" s="2">
        <v>2600</v>
      </c>
      <c r="AJ55" s="2">
        <v>0.27800000000000002</v>
      </c>
      <c r="AK55" s="2">
        <v>33.274000000000001</v>
      </c>
      <c r="AL55" s="2">
        <v>1.238</v>
      </c>
      <c r="AM55" s="2">
        <v>1242.25</v>
      </c>
      <c r="AN55" s="2">
        <v>1.651</v>
      </c>
      <c r="AO55" s="2">
        <v>3.1199999999999999E-3</v>
      </c>
      <c r="AP55" s="2">
        <v>0</v>
      </c>
      <c r="AQ55" s="2">
        <v>205.88</v>
      </c>
      <c r="AR55" s="2">
        <f t="shared" si="5"/>
        <v>4.4265965373957395E-3</v>
      </c>
      <c r="AS55" s="1">
        <f t="shared" si="6"/>
        <v>0.9113476951190348</v>
      </c>
      <c r="AT55" s="2">
        <v>2600</v>
      </c>
      <c r="AU55" s="2">
        <v>0.28100000000000003</v>
      </c>
      <c r="AV55" s="2">
        <v>33.072000000000003</v>
      </c>
      <c r="AW55" s="2">
        <v>1.2410000000000001</v>
      </c>
      <c r="AX55" s="2">
        <v>1208.27</v>
      </c>
      <c r="AY55" s="2">
        <v>1.6719999999999999</v>
      </c>
      <c r="AZ55" s="2">
        <v>0.11811482824298883</v>
      </c>
      <c r="BA55" s="2">
        <v>0</v>
      </c>
      <c r="BB55" s="2">
        <v>46.2</v>
      </c>
      <c r="BC55">
        <v>205.89</v>
      </c>
      <c r="BD55" s="1">
        <f t="shared" si="3"/>
        <v>0.16757906721650864</v>
      </c>
      <c r="BE55">
        <f t="shared" si="4"/>
        <v>34.502854149206961</v>
      </c>
      <c r="BF55">
        <f t="shared" si="1"/>
        <v>319.7</v>
      </c>
    </row>
    <row r="56" spans="1:58" x14ac:dyDescent="0.25">
      <c r="A56" s="1"/>
      <c r="B56" s="2">
        <v>2650</v>
      </c>
      <c r="C56" s="2">
        <v>0.26800000000000002</v>
      </c>
      <c r="D56" s="2">
        <v>34.034999999999997</v>
      </c>
      <c r="E56" s="2">
        <v>1.2010000000000001</v>
      </c>
      <c r="F56" s="2">
        <v>1300</v>
      </c>
      <c r="G56" s="2">
        <v>1.579</v>
      </c>
      <c r="H56" s="2">
        <v>0</v>
      </c>
      <c r="I56" s="2">
        <v>0</v>
      </c>
      <c r="J56" s="1">
        <v>207.6</v>
      </c>
      <c r="K56" s="2"/>
      <c r="L56" s="1"/>
      <c r="M56" s="2">
        <v>2650</v>
      </c>
      <c r="N56" s="2">
        <v>0.26800000000000002</v>
      </c>
      <c r="O56" s="2">
        <v>34.040999999999997</v>
      </c>
      <c r="P56" s="2">
        <v>1.2190000000000001</v>
      </c>
      <c r="Q56" s="2">
        <v>1299.27</v>
      </c>
      <c r="R56" s="2">
        <v>1.601</v>
      </c>
      <c r="S56" s="2">
        <v>0</v>
      </c>
      <c r="T56" s="2">
        <v>0</v>
      </c>
      <c r="U56" s="2">
        <v>207.61</v>
      </c>
      <c r="V56" s="2">
        <f t="shared" ref="V56:V78" si="7">$Q$87*S56*50</f>
        <v>0</v>
      </c>
      <c r="W56" s="1"/>
      <c r="X56" s="2">
        <v>2650</v>
      </c>
      <c r="Y56" s="2">
        <v>0.26800000000000002</v>
      </c>
      <c r="Z56" s="2">
        <v>34.020000000000003</v>
      </c>
      <c r="AA56" s="2">
        <v>1.2330000000000001</v>
      </c>
      <c r="AB56" s="2">
        <v>1280.3399999999999</v>
      </c>
      <c r="AC56" s="2">
        <v>1.6259999999999999</v>
      </c>
      <c r="AD56" s="2">
        <v>0</v>
      </c>
      <c r="AE56" s="2">
        <v>0</v>
      </c>
      <c r="AF56">
        <v>207.63</v>
      </c>
      <c r="AG56">
        <f t="shared" si="2"/>
        <v>0</v>
      </c>
      <c r="AH56" s="1"/>
      <c r="AI56" s="2">
        <v>2650</v>
      </c>
      <c r="AJ56" s="2">
        <v>0.27</v>
      </c>
      <c r="AK56" s="2">
        <v>33.889000000000003</v>
      </c>
      <c r="AL56" s="2">
        <v>1.234</v>
      </c>
      <c r="AM56" s="2">
        <v>1234.48</v>
      </c>
      <c r="AN56" s="2">
        <v>1.65</v>
      </c>
      <c r="AO56" s="2">
        <v>8.0600269599999996E-2</v>
      </c>
      <c r="AP56" s="2">
        <v>0</v>
      </c>
      <c r="AQ56" s="2">
        <v>207.65</v>
      </c>
      <c r="AR56" s="2">
        <f t="shared" si="5"/>
        <v>0.11435412638606511</v>
      </c>
      <c r="AS56" s="1">
        <f t="shared" si="6"/>
        <v>23.745634344066421</v>
      </c>
      <c r="AT56" s="2">
        <v>2650</v>
      </c>
      <c r="AU56" s="2">
        <v>0.27300000000000002</v>
      </c>
      <c r="AV56" s="2">
        <v>33.670999999999999</v>
      </c>
      <c r="AW56" s="2">
        <v>1.238</v>
      </c>
      <c r="AX56" s="2">
        <v>1203.94</v>
      </c>
      <c r="AY56" s="2">
        <v>1.67</v>
      </c>
      <c r="AZ56" s="2">
        <v>0.11710807082225257</v>
      </c>
      <c r="BA56" s="2">
        <v>0</v>
      </c>
      <c r="BB56" s="2">
        <v>47</v>
      </c>
      <c r="BC56">
        <v>207.66</v>
      </c>
      <c r="BD56" s="1">
        <f t="shared" si="3"/>
        <v>0.16615069897528151</v>
      </c>
      <c r="BE56">
        <f t="shared" si="4"/>
        <v>34.502854149206961</v>
      </c>
      <c r="BF56">
        <f t="shared" si="1"/>
        <v>320.5</v>
      </c>
    </row>
    <row r="57" spans="1:58" x14ac:dyDescent="0.25">
      <c r="A57" s="1"/>
      <c r="B57" s="2">
        <v>2700</v>
      </c>
      <c r="C57" s="2">
        <v>0.26</v>
      </c>
      <c r="D57" s="2">
        <v>34.68</v>
      </c>
      <c r="E57" s="2">
        <v>1.2010000000000001</v>
      </c>
      <c r="F57" s="2">
        <v>1300</v>
      </c>
      <c r="G57" s="2">
        <v>1.5780000000000001</v>
      </c>
      <c r="H57" s="2">
        <v>0</v>
      </c>
      <c r="I57" s="2">
        <v>0</v>
      </c>
      <c r="J57" s="1">
        <v>209.32</v>
      </c>
      <c r="K57" s="2"/>
      <c r="L57" s="1"/>
      <c r="M57" s="2">
        <v>2700</v>
      </c>
      <c r="N57" s="2">
        <v>0.25900000000000001</v>
      </c>
      <c r="O57" s="2">
        <v>34.685000000000002</v>
      </c>
      <c r="P57" s="2">
        <v>1.218</v>
      </c>
      <c r="Q57" s="2">
        <v>1298.78</v>
      </c>
      <c r="R57" s="2">
        <v>1.6</v>
      </c>
      <c r="S57" s="2">
        <v>0</v>
      </c>
      <c r="T57" s="2">
        <v>0</v>
      </c>
      <c r="U57" s="2">
        <v>209.33</v>
      </c>
      <c r="V57" s="2">
        <f t="shared" si="7"/>
        <v>0</v>
      </c>
      <c r="W57" s="1"/>
      <c r="X57" s="2">
        <v>2700</v>
      </c>
      <c r="Y57" s="2">
        <v>0.25900000000000001</v>
      </c>
      <c r="Z57" s="2">
        <v>34.654000000000003</v>
      </c>
      <c r="AA57" s="2">
        <v>1.23</v>
      </c>
      <c r="AB57" s="2">
        <v>1274.45</v>
      </c>
      <c r="AC57" s="2">
        <v>1.625</v>
      </c>
      <c r="AD57" s="2">
        <v>0</v>
      </c>
      <c r="AE57" s="2">
        <v>0</v>
      </c>
      <c r="AF57">
        <v>209.35</v>
      </c>
      <c r="AG57">
        <f t="shared" si="2"/>
        <v>0</v>
      </c>
      <c r="AH57" s="1"/>
      <c r="AI57" s="2">
        <v>2700</v>
      </c>
      <c r="AJ57" s="2">
        <v>0.26100000000000001</v>
      </c>
      <c r="AK57" s="2">
        <v>34.5</v>
      </c>
      <c r="AL57" s="2">
        <v>1.23</v>
      </c>
      <c r="AM57" s="2">
        <v>1227.04</v>
      </c>
      <c r="AN57" s="2">
        <v>1.6479999999999999</v>
      </c>
      <c r="AO57" s="2">
        <v>0.10970407396489225</v>
      </c>
      <c r="AP57" s="2">
        <v>0</v>
      </c>
      <c r="AQ57" s="2">
        <v>209.36</v>
      </c>
      <c r="AR57" s="2">
        <f t="shared" si="5"/>
        <v>0.15564604934333276</v>
      </c>
      <c r="AS57" s="1">
        <f t="shared" si="6"/>
        <v>32.586056890520148</v>
      </c>
      <c r="AT57" s="2">
        <v>2700</v>
      </c>
      <c r="AU57" s="2">
        <v>0.26400000000000001</v>
      </c>
      <c r="AV57" s="2">
        <v>34.268999999999998</v>
      </c>
      <c r="AW57" s="2">
        <v>1.2350000000000001</v>
      </c>
      <c r="AX57" s="2">
        <v>1200.42</v>
      </c>
      <c r="AY57" s="2">
        <v>1.6679999999999999</v>
      </c>
      <c r="AZ57" s="2">
        <v>0.11614605973325517</v>
      </c>
      <c r="BA57" s="2">
        <v>0</v>
      </c>
      <c r="BB57" s="2">
        <v>47.8</v>
      </c>
      <c r="BC57">
        <v>209.38</v>
      </c>
      <c r="BD57" s="1">
        <f t="shared" si="3"/>
        <v>0.16478581597672634</v>
      </c>
      <c r="BE57">
        <f t="shared" si="4"/>
        <v>34.502854149206961</v>
      </c>
      <c r="BF57">
        <f t="shared" si="1"/>
        <v>321.3</v>
      </c>
    </row>
    <row r="58" spans="1:58" x14ac:dyDescent="0.25">
      <c r="A58" s="1"/>
      <c r="B58" s="2">
        <v>2750</v>
      </c>
      <c r="C58" s="2">
        <v>0.252</v>
      </c>
      <c r="D58" s="2">
        <v>35.325000000000003</v>
      </c>
      <c r="E58" s="2">
        <v>1.2010000000000001</v>
      </c>
      <c r="F58" s="2">
        <v>1300</v>
      </c>
      <c r="G58" s="2">
        <v>1.5780000000000001</v>
      </c>
      <c r="H58" s="2">
        <v>0</v>
      </c>
      <c r="I58" s="2">
        <v>0</v>
      </c>
      <c r="J58" s="1">
        <v>210.99</v>
      </c>
      <c r="K58" s="2"/>
      <c r="L58" s="1"/>
      <c r="M58" s="2">
        <v>2750</v>
      </c>
      <c r="N58" s="2">
        <v>0.251</v>
      </c>
      <c r="O58" s="2">
        <v>35.33</v>
      </c>
      <c r="P58" s="2">
        <v>1.218</v>
      </c>
      <c r="Q58" s="2">
        <v>1297.99</v>
      </c>
      <c r="R58" s="2">
        <v>1.599</v>
      </c>
      <c r="S58" s="2">
        <v>0</v>
      </c>
      <c r="T58" s="2">
        <v>0</v>
      </c>
      <c r="U58" s="2">
        <v>211.01</v>
      </c>
      <c r="V58" s="2">
        <f t="shared" si="7"/>
        <v>0</v>
      </c>
      <c r="W58" s="1"/>
      <c r="X58" s="2">
        <v>2750</v>
      </c>
      <c r="Y58" s="2">
        <v>0.251</v>
      </c>
      <c r="Z58" s="2">
        <v>35.284999999999997</v>
      </c>
      <c r="AA58" s="2">
        <v>1.2270000000000001</v>
      </c>
      <c r="AB58" s="2">
        <v>1267.5999999999999</v>
      </c>
      <c r="AC58" s="2">
        <v>1.6240000000000001</v>
      </c>
      <c r="AD58" s="2">
        <v>1E-4</v>
      </c>
      <c r="AE58" s="2">
        <v>0</v>
      </c>
      <c r="AF58">
        <v>211.02</v>
      </c>
      <c r="AG58">
        <f>AD58*$AF$86*50</f>
        <v>1.418780941472994E-4</v>
      </c>
      <c r="AH58" s="1"/>
      <c r="AI58" s="2">
        <v>2750</v>
      </c>
      <c r="AJ58" s="2">
        <v>0.253</v>
      </c>
      <c r="AK58" s="2">
        <v>35.107999999999997</v>
      </c>
      <c r="AL58" s="2">
        <v>1.2270000000000001</v>
      </c>
      <c r="AM58" s="2">
        <v>1220.19</v>
      </c>
      <c r="AN58" s="2">
        <v>1.6459999999999999</v>
      </c>
      <c r="AO58" s="2">
        <v>0.10883076632529304</v>
      </c>
      <c r="AP58" s="2">
        <v>0</v>
      </c>
      <c r="AQ58" s="2">
        <v>211.04</v>
      </c>
      <c r="AR58" s="2">
        <f t="shared" si="5"/>
        <v>0.15440701710822666</v>
      </c>
      <c r="AS58" s="1">
        <f t="shared" si="6"/>
        <v>32.586056890520155</v>
      </c>
      <c r="AT58" s="2">
        <v>2750</v>
      </c>
      <c r="AU58" s="2">
        <v>0.25600000000000001</v>
      </c>
      <c r="AV58" s="2">
        <v>34.863999999999997</v>
      </c>
      <c r="AW58" s="2">
        <v>1.2330000000000001</v>
      </c>
      <c r="AX58" s="2">
        <v>1197.51</v>
      </c>
      <c r="AY58" s="2">
        <v>1.6659999999999999</v>
      </c>
      <c r="AZ58" s="2">
        <v>0.11522701723264139</v>
      </c>
      <c r="BA58" s="2">
        <v>0</v>
      </c>
      <c r="BB58" s="2">
        <v>48.6</v>
      </c>
      <c r="BC58">
        <v>211.05</v>
      </c>
      <c r="BD58" s="1">
        <f t="shared" si="3"/>
        <v>0.16348189599245183</v>
      </c>
      <c r="BE58">
        <f t="shared" si="4"/>
        <v>34.502854149206961</v>
      </c>
      <c r="BF58">
        <f t="shared" si="1"/>
        <v>322.10000000000002</v>
      </c>
    </row>
    <row r="59" spans="1:58" x14ac:dyDescent="0.25">
      <c r="A59" s="1"/>
      <c r="B59" s="2">
        <v>2800</v>
      </c>
      <c r="C59" s="2">
        <v>0.24299999999999999</v>
      </c>
      <c r="D59" s="2">
        <v>35.97</v>
      </c>
      <c r="E59" s="2">
        <v>1.2010000000000001</v>
      </c>
      <c r="F59" s="2">
        <v>1299.99</v>
      </c>
      <c r="G59" s="2">
        <v>1.577</v>
      </c>
      <c r="H59" s="2">
        <v>0</v>
      </c>
      <c r="I59" s="2">
        <v>0</v>
      </c>
      <c r="J59" s="1">
        <v>212.62</v>
      </c>
      <c r="K59" s="2"/>
      <c r="L59" s="1"/>
      <c r="M59" s="2">
        <v>2800</v>
      </c>
      <c r="N59" s="2">
        <v>0.24199999999999999</v>
      </c>
      <c r="O59" s="2">
        <v>35.973999999999997</v>
      </c>
      <c r="P59" s="2">
        <v>1.218</v>
      </c>
      <c r="Q59" s="2">
        <v>1296.77</v>
      </c>
      <c r="R59" s="2">
        <v>1.599</v>
      </c>
      <c r="S59" s="2">
        <v>0</v>
      </c>
      <c r="T59" s="2">
        <v>0</v>
      </c>
      <c r="U59" s="2">
        <v>212.63</v>
      </c>
      <c r="V59" s="2">
        <f t="shared" si="7"/>
        <v>0</v>
      </c>
      <c r="W59" s="1"/>
      <c r="X59" s="2">
        <v>2800</v>
      </c>
      <c r="Y59" s="2">
        <v>0.24299999999999999</v>
      </c>
      <c r="Z59" s="2">
        <v>35.912999999999997</v>
      </c>
      <c r="AA59" s="2">
        <v>1.224</v>
      </c>
      <c r="AB59" s="2">
        <v>1259.9000000000001</v>
      </c>
      <c r="AC59" s="2">
        <v>1.623</v>
      </c>
      <c r="AD59" s="2">
        <v>2.9999999999999997E-4</v>
      </c>
      <c r="AE59" s="2">
        <v>0</v>
      </c>
      <c r="AF59">
        <v>212.65</v>
      </c>
      <c r="AG59">
        <f t="shared" si="2"/>
        <v>4.2563428244189803E-4</v>
      </c>
      <c r="AH59" s="1"/>
      <c r="AI59" s="2">
        <v>2800</v>
      </c>
      <c r="AJ59" s="2">
        <v>0.245</v>
      </c>
      <c r="AK59" s="2">
        <v>35.713000000000001</v>
      </c>
      <c r="AL59" s="2">
        <v>1.224</v>
      </c>
      <c r="AM59" s="2">
        <v>1214.1300000000001</v>
      </c>
      <c r="AN59" s="2">
        <v>1.645</v>
      </c>
      <c r="AO59" s="2">
        <v>0.10800171600343197</v>
      </c>
      <c r="AP59" s="2">
        <v>0</v>
      </c>
      <c r="AQ59" s="2">
        <v>212.66</v>
      </c>
      <c r="AR59" s="2">
        <f t="shared" si="5"/>
        <v>0.15323077631204809</v>
      </c>
      <c r="AS59" s="1">
        <f t="shared" si="6"/>
        <v>32.586056890520148</v>
      </c>
      <c r="AT59" s="2">
        <v>2800</v>
      </c>
      <c r="AU59" s="2">
        <v>0.248</v>
      </c>
      <c r="AV59" s="2">
        <v>35.459000000000003</v>
      </c>
      <c r="AW59" s="2">
        <v>1.2310000000000001</v>
      </c>
      <c r="AX59" s="2">
        <v>1195.29</v>
      </c>
      <c r="AY59" s="2">
        <v>1.6639999999999999</v>
      </c>
      <c r="AZ59" s="2">
        <v>0.11434390627679597</v>
      </c>
      <c r="BA59" s="2">
        <v>0</v>
      </c>
      <c r="BB59" s="2">
        <v>49.4</v>
      </c>
      <c r="BC59">
        <v>212.68</v>
      </c>
      <c r="BD59" s="1">
        <f t="shared" si="3"/>
        <v>0.16222895499909235</v>
      </c>
      <c r="BE59">
        <f t="shared" si="4"/>
        <v>34.502854149206961</v>
      </c>
      <c r="BF59">
        <f t="shared" si="1"/>
        <v>322.89999999999998</v>
      </c>
    </row>
    <row r="60" spans="1:58" x14ac:dyDescent="0.25">
      <c r="A60" s="1"/>
      <c r="B60" s="2">
        <v>2850</v>
      </c>
      <c r="C60" s="2">
        <v>0.23499999999999999</v>
      </c>
      <c r="D60" s="2">
        <v>36.615000000000002</v>
      </c>
      <c r="E60" s="2">
        <v>1.2010000000000001</v>
      </c>
      <c r="F60" s="2">
        <v>1299.98</v>
      </c>
      <c r="G60" s="2">
        <v>1.5760000000000001</v>
      </c>
      <c r="H60" s="2">
        <v>0</v>
      </c>
      <c r="I60" s="2">
        <v>0</v>
      </c>
      <c r="J60" s="1">
        <v>214.2</v>
      </c>
      <c r="K60" s="2"/>
      <c r="L60" s="1"/>
      <c r="M60" s="2">
        <v>2850</v>
      </c>
      <c r="N60" s="2">
        <v>0.23400000000000001</v>
      </c>
      <c r="O60" s="2">
        <v>36.616999999999997</v>
      </c>
      <c r="P60" s="2">
        <v>1.2170000000000001</v>
      </c>
      <c r="Q60" s="2">
        <v>1294.9000000000001</v>
      </c>
      <c r="R60" s="2">
        <v>1.5980000000000001</v>
      </c>
      <c r="S60" s="2">
        <v>0</v>
      </c>
      <c r="T60" s="2">
        <v>0</v>
      </c>
      <c r="U60" s="2">
        <v>214.21</v>
      </c>
      <c r="V60" s="2">
        <f t="shared" si="7"/>
        <v>0</v>
      </c>
      <c r="W60" s="1"/>
      <c r="X60" s="2">
        <v>2850</v>
      </c>
      <c r="Y60" s="2">
        <v>0.23400000000000001</v>
      </c>
      <c r="Z60" s="2">
        <v>36.536999999999999</v>
      </c>
      <c r="AA60" s="2">
        <v>1.2210000000000001</v>
      </c>
      <c r="AB60" s="2">
        <v>1251.58</v>
      </c>
      <c r="AC60" s="2">
        <v>1.6220000000000001</v>
      </c>
      <c r="AD60" s="2">
        <v>4.0000000000000001E-3</v>
      </c>
      <c r="AE60" s="2">
        <v>0</v>
      </c>
      <c r="AF60">
        <v>214.23</v>
      </c>
      <c r="AG60">
        <f t="shared" si="2"/>
        <v>5.6751237658919755E-3</v>
      </c>
      <c r="AH60" s="1">
        <f t="shared" ref="AH60:AH78" si="8">AF60*AG60</f>
        <v>1.2157817643670379</v>
      </c>
      <c r="AI60" s="2">
        <v>2850</v>
      </c>
      <c r="AJ60" s="2">
        <v>0.23699999999999999</v>
      </c>
      <c r="AK60" s="2">
        <v>36.314</v>
      </c>
      <c r="AL60" s="2">
        <v>1.2210000000000001</v>
      </c>
      <c r="AM60" s="2">
        <v>1209.01</v>
      </c>
      <c r="AN60" s="2">
        <v>1.643</v>
      </c>
      <c r="AO60" s="2">
        <v>0.10720020968630031</v>
      </c>
      <c r="AP60" s="2">
        <v>0</v>
      </c>
      <c r="AQ60" s="2">
        <v>214.25</v>
      </c>
      <c r="AR60" s="2">
        <f t="shared" si="5"/>
        <v>0.15209361442483149</v>
      </c>
      <c r="AS60" s="1">
        <f t="shared" si="6"/>
        <v>32.586056890520148</v>
      </c>
      <c r="AT60" s="2">
        <v>2850</v>
      </c>
      <c r="AU60" s="2">
        <v>0.24</v>
      </c>
      <c r="AV60" s="2">
        <v>36.052</v>
      </c>
      <c r="AW60" s="2">
        <v>1.23</v>
      </c>
      <c r="AX60" s="2">
        <v>1193.53</v>
      </c>
      <c r="AY60" s="2">
        <v>1.6619999999999999</v>
      </c>
      <c r="AZ60" s="2">
        <v>0.11350070935755142</v>
      </c>
      <c r="BA60" s="2">
        <v>0</v>
      </c>
      <c r="BB60" s="2">
        <v>50.2</v>
      </c>
      <c r="BC60">
        <v>214.26</v>
      </c>
      <c r="BD60" s="1">
        <f t="shared" si="3"/>
        <v>0.16103264328015943</v>
      </c>
      <c r="BE60">
        <f t="shared" si="4"/>
        <v>34.502854149206961</v>
      </c>
      <c r="BF60">
        <f t="shared" si="1"/>
        <v>323.7</v>
      </c>
    </row>
    <row r="61" spans="1:58" x14ac:dyDescent="0.25">
      <c r="A61" s="1"/>
      <c r="B61" s="2">
        <v>2900</v>
      </c>
      <c r="C61" s="2">
        <v>0.22700000000000001</v>
      </c>
      <c r="D61" s="2">
        <v>37.26</v>
      </c>
      <c r="E61" s="2">
        <v>1.2010000000000001</v>
      </c>
      <c r="F61" s="2">
        <v>1299.95</v>
      </c>
      <c r="G61" s="2">
        <v>1.575</v>
      </c>
      <c r="H61" s="2">
        <v>0</v>
      </c>
      <c r="I61" s="2">
        <v>0</v>
      </c>
      <c r="J61" s="1">
        <v>215.83</v>
      </c>
      <c r="K61" s="2"/>
      <c r="L61" s="1"/>
      <c r="M61" s="2">
        <v>2900</v>
      </c>
      <c r="N61" s="2">
        <v>0.22600000000000001</v>
      </c>
      <c r="O61" s="2">
        <v>37.26</v>
      </c>
      <c r="P61" s="2">
        <v>1.216</v>
      </c>
      <c r="Q61" s="2">
        <v>1292.3499999999999</v>
      </c>
      <c r="R61" s="2">
        <v>1.597</v>
      </c>
      <c r="S61" s="2">
        <v>0</v>
      </c>
      <c r="T61" s="2">
        <v>0</v>
      </c>
      <c r="U61" s="2">
        <v>215.84</v>
      </c>
      <c r="V61" s="2">
        <f t="shared" si="7"/>
        <v>0</v>
      </c>
      <c r="W61" s="1"/>
      <c r="X61" s="2">
        <v>2900</v>
      </c>
      <c r="Y61" s="2">
        <v>0.22600000000000001</v>
      </c>
      <c r="Z61" s="2">
        <v>37.155999999999999</v>
      </c>
      <c r="AA61" s="2">
        <v>1.2170000000000001</v>
      </c>
      <c r="AB61" s="2">
        <v>1242.96</v>
      </c>
      <c r="AC61" s="2">
        <v>1.62</v>
      </c>
      <c r="AD61" s="2">
        <v>4.4458271414980002E-2</v>
      </c>
      <c r="AE61" s="2">
        <v>0</v>
      </c>
      <c r="AF61">
        <v>215.86</v>
      </c>
      <c r="AG61">
        <f t="shared" si="2"/>
        <v>6.3076548174407207E-2</v>
      </c>
      <c r="AH61" s="1">
        <f t="shared" si="8"/>
        <v>13.615703688927541</v>
      </c>
      <c r="AI61" s="2">
        <v>2900</v>
      </c>
      <c r="AJ61" s="2">
        <v>0.22900000000000001</v>
      </c>
      <c r="AK61" s="2">
        <v>36.914000000000001</v>
      </c>
      <c r="AL61" s="2">
        <v>1.218</v>
      </c>
      <c r="AM61" s="2">
        <v>1204.8499999999999</v>
      </c>
      <c r="AN61" s="2">
        <v>1.641</v>
      </c>
      <c r="AO61" s="2">
        <v>0.1063957239324123</v>
      </c>
      <c r="AP61" s="2">
        <v>0</v>
      </c>
      <c r="AQ61" s="2">
        <v>215.87</v>
      </c>
      <c r="AR61" s="2">
        <f t="shared" si="5"/>
        <v>0.15095222536952865</v>
      </c>
      <c r="AS61" s="1">
        <f t="shared" si="6"/>
        <v>32.586056890520148</v>
      </c>
      <c r="AT61" s="2">
        <v>2900</v>
      </c>
      <c r="AU61" s="2">
        <v>0.23100000000000001</v>
      </c>
      <c r="AV61" s="2">
        <v>36.645000000000003</v>
      </c>
      <c r="AW61" s="2">
        <v>1.228</v>
      </c>
      <c r="AX61" s="2">
        <v>1192.1199999999999</v>
      </c>
      <c r="AY61" s="2">
        <v>1.661</v>
      </c>
      <c r="AZ61" s="2">
        <v>0.1126489808548683</v>
      </c>
      <c r="BA61" s="2">
        <v>0</v>
      </c>
      <c r="BB61" s="2">
        <v>50.9</v>
      </c>
      <c r="BC61">
        <v>215.88</v>
      </c>
      <c r="BD61" s="1">
        <f t="shared" si="3"/>
        <v>0.15982422711324329</v>
      </c>
      <c r="BE61">
        <f t="shared" ref="BE61:BE69" si="9">BD61*BC61</f>
        <v>34.502854149206961</v>
      </c>
      <c r="BF61">
        <f t="shared" si="1"/>
        <v>324.39999999999998</v>
      </c>
    </row>
    <row r="62" spans="1:58" x14ac:dyDescent="0.25">
      <c r="A62" s="1"/>
      <c r="B62" s="2">
        <v>2950</v>
      </c>
      <c r="C62" s="2">
        <v>0.219</v>
      </c>
      <c r="D62" s="2">
        <v>37.905999999999999</v>
      </c>
      <c r="E62" s="2">
        <v>1.2010000000000001</v>
      </c>
      <c r="F62" s="2">
        <v>1299.9100000000001</v>
      </c>
      <c r="G62" s="2">
        <v>1.5740000000000001</v>
      </c>
      <c r="H62" s="2">
        <v>0</v>
      </c>
      <c r="I62" s="2">
        <v>0</v>
      </c>
      <c r="J62" s="1">
        <v>217.33</v>
      </c>
      <c r="K62" s="2"/>
      <c r="L62" s="1"/>
      <c r="M62" s="2">
        <v>2950</v>
      </c>
      <c r="N62" s="2">
        <v>0.217</v>
      </c>
      <c r="O62" s="2">
        <v>37.9</v>
      </c>
      <c r="P62" s="2">
        <v>1.2150000000000001</v>
      </c>
      <c r="Q62" s="2">
        <v>1288.7</v>
      </c>
      <c r="R62" s="2">
        <v>1.5960000000000001</v>
      </c>
      <c r="S62" s="2">
        <v>0</v>
      </c>
      <c r="T62" s="2">
        <v>0</v>
      </c>
      <c r="U62" s="2">
        <v>217.34</v>
      </c>
      <c r="V62" s="2">
        <f t="shared" si="7"/>
        <v>0</v>
      </c>
      <c r="W62" s="1"/>
      <c r="X62" s="2">
        <v>2950</v>
      </c>
      <c r="Y62" s="2">
        <v>0.218</v>
      </c>
      <c r="Z62" s="2">
        <v>37.771000000000001</v>
      </c>
      <c r="AA62" s="2">
        <v>1.2130000000000001</v>
      </c>
      <c r="AB62" s="2">
        <v>1234.44</v>
      </c>
      <c r="AC62" s="2">
        <v>1.619</v>
      </c>
      <c r="AD62">
        <v>9.9965266117769999E-2</v>
      </c>
      <c r="AE62" s="2">
        <v>0</v>
      </c>
      <c r="AF62">
        <v>217.36</v>
      </c>
      <c r="AG62">
        <f t="shared" si="2"/>
        <v>0.14182881437716807</v>
      </c>
      <c r="AH62" s="1">
        <f t="shared" si="8"/>
        <v>30.827911093021253</v>
      </c>
      <c r="AI62" s="2">
        <v>2950</v>
      </c>
      <c r="AJ62" s="2">
        <v>0.22</v>
      </c>
      <c r="AK62" s="2">
        <v>37.511000000000003</v>
      </c>
      <c r="AL62" s="2">
        <v>1.216</v>
      </c>
      <c r="AM62" s="2">
        <v>1201.6099999999999</v>
      </c>
      <c r="AN62" s="2">
        <v>1.639</v>
      </c>
      <c r="AO62" s="2">
        <v>0.10566152148543885</v>
      </c>
      <c r="AP62" s="2">
        <v>0</v>
      </c>
      <c r="AQ62" s="2">
        <v>217.37</v>
      </c>
      <c r="AR62" s="2">
        <f t="shared" si="5"/>
        <v>0.14991055293057987</v>
      </c>
      <c r="AS62" s="1">
        <f t="shared" si="6"/>
        <v>32.586056890520148</v>
      </c>
      <c r="AT62" s="2">
        <v>2950</v>
      </c>
      <c r="AU62" s="2">
        <v>0.223</v>
      </c>
      <c r="AV62" s="2">
        <v>37.235999999999997</v>
      </c>
      <c r="AW62" s="2">
        <v>1.2270000000000001</v>
      </c>
      <c r="AX62" s="2">
        <v>1190.95</v>
      </c>
      <c r="AY62" s="2">
        <v>1.659</v>
      </c>
      <c r="AZ62" s="2">
        <v>0.1118716624664135</v>
      </c>
      <c r="BA62" s="2">
        <v>0</v>
      </c>
      <c r="BB62" s="2">
        <v>51.7</v>
      </c>
      <c r="BC62">
        <v>217.38</v>
      </c>
      <c r="BD62" s="1">
        <f t="shared" si="3"/>
        <v>0.15872138259824714</v>
      </c>
      <c r="BE62">
        <f t="shared" si="9"/>
        <v>34.502854149206961</v>
      </c>
      <c r="BF62">
        <f t="shared" si="1"/>
        <v>325.2</v>
      </c>
    </row>
    <row r="63" spans="1:58" x14ac:dyDescent="0.25">
      <c r="A63" s="1"/>
      <c r="B63" s="2">
        <v>3000</v>
      </c>
      <c r="C63" s="2">
        <v>0.21099999999999999</v>
      </c>
      <c r="D63" s="2">
        <v>38.551000000000002</v>
      </c>
      <c r="E63" s="2">
        <v>1.2</v>
      </c>
      <c r="F63" s="2">
        <v>1299.81</v>
      </c>
      <c r="G63" s="2">
        <v>1.573</v>
      </c>
      <c r="H63" s="2">
        <v>0</v>
      </c>
      <c r="I63" s="2">
        <v>0</v>
      </c>
      <c r="J63" s="1">
        <v>218.87</v>
      </c>
      <c r="K63" s="2"/>
      <c r="L63" s="1"/>
      <c r="M63" s="2">
        <v>3000</v>
      </c>
      <c r="N63" s="2">
        <v>0.20899999999999999</v>
      </c>
      <c r="O63" s="2">
        <v>38.539000000000001</v>
      </c>
      <c r="P63" s="2">
        <v>1.2130000000000001</v>
      </c>
      <c r="Q63" s="2">
        <v>1283.8499999999999</v>
      </c>
      <c r="R63" s="2">
        <v>1.595</v>
      </c>
      <c r="S63" s="2">
        <v>0</v>
      </c>
      <c r="T63" s="2">
        <v>0</v>
      </c>
      <c r="U63" s="2">
        <v>218.88</v>
      </c>
      <c r="V63" s="2">
        <f t="shared" si="7"/>
        <v>0</v>
      </c>
      <c r="W63" s="1"/>
      <c r="X63" s="2">
        <v>3000</v>
      </c>
      <c r="Y63" s="2">
        <v>0.21</v>
      </c>
      <c r="Z63" s="2">
        <v>38.381999999999998</v>
      </c>
      <c r="AA63" s="2">
        <v>1.2090000000000001</v>
      </c>
      <c r="AB63" s="2">
        <v>1226.4100000000001</v>
      </c>
      <c r="AC63" s="2">
        <v>1.617</v>
      </c>
      <c r="AD63">
        <v>0.10003706252844199</v>
      </c>
      <c r="AE63" s="2">
        <v>0</v>
      </c>
      <c r="AF63">
        <v>218.9</v>
      </c>
      <c r="AG63">
        <f t="shared" si="2"/>
        <v>0.14193067775629567</v>
      </c>
      <c r="AH63" s="1">
        <f t="shared" si="8"/>
        <v>31.068625360853122</v>
      </c>
      <c r="AI63" s="2">
        <v>3000</v>
      </c>
      <c r="AJ63" s="2">
        <v>0.21199999999999999</v>
      </c>
      <c r="AK63" s="2">
        <v>38.106999999999999</v>
      </c>
      <c r="AL63" s="2">
        <v>1.214</v>
      </c>
      <c r="AM63" s="2">
        <v>1199</v>
      </c>
      <c r="AN63" s="2">
        <v>1.637</v>
      </c>
      <c r="AO63" s="2">
        <v>0.10491820805486202</v>
      </c>
      <c r="AP63" s="2">
        <v>0</v>
      </c>
      <c r="AQ63" s="2">
        <v>218.91</v>
      </c>
      <c r="AR63" s="2">
        <f t="shared" si="5"/>
        <v>0.14885595400173657</v>
      </c>
      <c r="AS63" s="1">
        <f t="shared" si="6"/>
        <v>32.586056890520155</v>
      </c>
      <c r="AT63" s="2">
        <v>3000</v>
      </c>
      <c r="AU63" s="2">
        <v>0.215</v>
      </c>
      <c r="AV63" s="2">
        <v>37.828000000000003</v>
      </c>
      <c r="AW63" s="2">
        <v>1.226</v>
      </c>
      <c r="AX63" s="2">
        <v>1189.93</v>
      </c>
      <c r="AY63" s="2">
        <v>1.657</v>
      </c>
      <c r="AZ63" s="2">
        <v>0.11108977199282338</v>
      </c>
      <c r="BA63" s="2">
        <v>0</v>
      </c>
      <c r="BB63" s="2">
        <v>52.4</v>
      </c>
      <c r="BC63">
        <v>218.91</v>
      </c>
      <c r="BD63" s="1">
        <f t="shared" si="3"/>
        <v>0.15761205129599817</v>
      </c>
      <c r="BE63">
        <f t="shared" si="9"/>
        <v>34.502854149206961</v>
      </c>
      <c r="BF63">
        <f t="shared" si="1"/>
        <v>325.89999999999998</v>
      </c>
    </row>
    <row r="64" spans="1:58" x14ac:dyDescent="0.25">
      <c r="A64" s="1"/>
      <c r="B64" s="2">
        <v>3050</v>
      </c>
      <c r="C64" s="2">
        <v>0.20200000000000001</v>
      </c>
      <c r="D64" s="2">
        <v>39.195999999999998</v>
      </c>
      <c r="E64" s="2">
        <v>1.2</v>
      </c>
      <c r="F64" s="2">
        <v>1299.6300000000001</v>
      </c>
      <c r="G64" s="2">
        <v>1.5720000000000001</v>
      </c>
      <c r="H64" s="2">
        <v>0</v>
      </c>
      <c r="I64" s="2">
        <v>0</v>
      </c>
      <c r="J64" s="1">
        <v>220.54</v>
      </c>
      <c r="K64" s="2"/>
      <c r="L64" s="1"/>
      <c r="M64" s="2">
        <v>3050</v>
      </c>
      <c r="N64" s="2">
        <v>0.20100000000000001</v>
      </c>
      <c r="O64" s="2">
        <v>39.174999999999997</v>
      </c>
      <c r="P64" s="2">
        <v>1.2110000000000001</v>
      </c>
      <c r="Q64" s="2">
        <v>1277.6300000000001</v>
      </c>
      <c r="R64" s="2">
        <v>1.5940000000000001</v>
      </c>
      <c r="S64" s="2">
        <v>0</v>
      </c>
      <c r="T64" s="2">
        <v>0</v>
      </c>
      <c r="U64" s="2">
        <v>220.55</v>
      </c>
      <c r="V64" s="2">
        <f t="shared" si="7"/>
        <v>0</v>
      </c>
      <c r="W64" s="1"/>
      <c r="X64" s="2">
        <v>3050</v>
      </c>
      <c r="Y64" s="2">
        <v>0.20200000000000001</v>
      </c>
      <c r="Z64" s="2">
        <v>38.988999999999997</v>
      </c>
      <c r="AA64" s="2">
        <v>1.206</v>
      </c>
      <c r="AB64" s="2">
        <v>1219.25</v>
      </c>
      <c r="AC64" s="2">
        <v>1.6160000000000001</v>
      </c>
      <c r="AD64">
        <v>9.927965266117772E-2</v>
      </c>
      <c r="AE64" s="2">
        <v>0</v>
      </c>
      <c r="AF64">
        <v>220.57</v>
      </c>
      <c r="AG64">
        <f t="shared" si="2"/>
        <v>0.14085607907173753</v>
      </c>
      <c r="AH64" s="1">
        <f t="shared" si="8"/>
        <v>31.068625360853147</v>
      </c>
      <c r="AI64" s="2">
        <v>3050</v>
      </c>
      <c r="AJ64" s="2">
        <v>0.20399999999999999</v>
      </c>
      <c r="AK64" s="2">
        <v>38.701999999999998</v>
      </c>
      <c r="AL64" s="2">
        <v>1.2130000000000001</v>
      </c>
      <c r="AM64" s="2">
        <v>1197.0899999999999</v>
      </c>
      <c r="AN64" s="2">
        <v>1.6359999999999999</v>
      </c>
      <c r="AO64" s="2">
        <v>0.10412387761941173</v>
      </c>
      <c r="AP64" s="2">
        <v>0</v>
      </c>
      <c r="AQ64" s="2">
        <v>220.58</v>
      </c>
      <c r="AR64" s="2">
        <f t="shared" si="5"/>
        <v>0.14772897311868777</v>
      </c>
      <c r="AS64" s="1">
        <f t="shared" si="6"/>
        <v>32.586056890520148</v>
      </c>
      <c r="AT64" s="2">
        <v>3050</v>
      </c>
      <c r="AU64" s="2">
        <v>0.20699999999999999</v>
      </c>
      <c r="AV64" s="2">
        <v>38.418999999999997</v>
      </c>
      <c r="AW64" s="2">
        <v>1.224</v>
      </c>
      <c r="AX64" s="2">
        <v>1188.99</v>
      </c>
      <c r="AY64" s="2">
        <v>1.655</v>
      </c>
      <c r="AZ64" s="2">
        <v>0.11027371326780469</v>
      </c>
      <c r="BA64" s="2">
        <v>0</v>
      </c>
      <c r="BB64" s="2">
        <v>52.9</v>
      </c>
      <c r="BC64">
        <v>220.53</v>
      </c>
      <c r="BD64" s="1">
        <f t="shared" si="3"/>
        <v>0.15645424272981889</v>
      </c>
      <c r="BE64">
        <f t="shared" si="9"/>
        <v>34.502854149206961</v>
      </c>
      <c r="BF64">
        <f t="shared" si="1"/>
        <v>326.39999999999998</v>
      </c>
    </row>
    <row r="65" spans="1:58" x14ac:dyDescent="0.25">
      <c r="A65" s="1"/>
      <c r="B65" s="2">
        <v>3100</v>
      </c>
      <c r="C65" s="2">
        <v>0.19400000000000001</v>
      </c>
      <c r="D65" s="2">
        <v>39.841000000000001</v>
      </c>
      <c r="E65" s="2">
        <v>1.2</v>
      </c>
      <c r="F65" s="2">
        <v>1299.28</v>
      </c>
      <c r="G65" s="2">
        <v>1.571</v>
      </c>
      <c r="H65" s="2">
        <v>0</v>
      </c>
      <c r="I65" s="2">
        <v>0</v>
      </c>
      <c r="J65" s="1">
        <v>222.17</v>
      </c>
      <c r="K65" s="2"/>
      <c r="L65" s="1"/>
      <c r="M65" s="2">
        <v>3100</v>
      </c>
      <c r="N65" s="2">
        <v>0.193</v>
      </c>
      <c r="O65" s="2">
        <v>39.807000000000002</v>
      </c>
      <c r="P65" s="2">
        <v>1.208</v>
      </c>
      <c r="Q65" s="2">
        <v>1270.01</v>
      </c>
      <c r="R65" s="2">
        <v>1.593</v>
      </c>
      <c r="S65" s="2">
        <v>1E-4</v>
      </c>
      <c r="T65" s="2">
        <v>0</v>
      </c>
      <c r="U65" s="2">
        <v>222.18</v>
      </c>
      <c r="V65" s="2">
        <f t="shared" si="7"/>
        <v>1.418780941472994E-4</v>
      </c>
      <c r="W65" s="1"/>
      <c r="X65" s="2">
        <v>3100</v>
      </c>
      <c r="Y65" s="2">
        <v>0.19400000000000001</v>
      </c>
      <c r="Z65" s="2">
        <v>39.593000000000004</v>
      </c>
      <c r="AA65" s="2">
        <v>1.2030000000000001</v>
      </c>
      <c r="AB65" s="2">
        <v>1213.21</v>
      </c>
      <c r="AC65" s="2">
        <v>1.6140000000000001</v>
      </c>
      <c r="AD65" s="2">
        <v>9.8551363579999857E-2</v>
      </c>
      <c r="AE65" s="2">
        <v>0</v>
      </c>
      <c r="AF65">
        <v>222.2</v>
      </c>
      <c r="AG65">
        <f t="shared" si="2"/>
        <v>0.1398227964034795</v>
      </c>
      <c r="AH65" s="1">
        <f t="shared" si="8"/>
        <v>31.068625360853144</v>
      </c>
      <c r="AI65" s="2">
        <v>3100</v>
      </c>
      <c r="AJ65" s="2">
        <v>0.19600000000000001</v>
      </c>
      <c r="AK65" s="2">
        <v>39.296999999999997</v>
      </c>
      <c r="AL65" s="2">
        <v>1.2110000000000001</v>
      </c>
      <c r="AM65" s="2">
        <v>1195.5899999999999</v>
      </c>
      <c r="AN65" s="2">
        <v>1.6339999999999999</v>
      </c>
      <c r="AO65" s="2">
        <v>0.10336008696858756</v>
      </c>
      <c r="AP65" s="2">
        <v>0</v>
      </c>
      <c r="AQ65" s="2">
        <v>222.21</v>
      </c>
      <c r="AR65" s="2">
        <f t="shared" si="5"/>
        <v>0.14664532150002318</v>
      </c>
      <c r="AS65" s="1">
        <f t="shared" si="6"/>
        <v>32.586056890520155</v>
      </c>
      <c r="AT65" s="2">
        <v>3100</v>
      </c>
      <c r="AU65" s="2">
        <v>0.19900000000000001</v>
      </c>
      <c r="AV65" s="2">
        <v>39.009</v>
      </c>
      <c r="AW65" s="2">
        <v>1.2230000000000001</v>
      </c>
      <c r="AX65" s="2">
        <v>1188.0899999999999</v>
      </c>
      <c r="AY65" s="2">
        <v>1.653</v>
      </c>
      <c r="AZ65" s="2">
        <v>0.10952872128518204</v>
      </c>
      <c r="BA65" s="2">
        <v>0</v>
      </c>
      <c r="BB65" s="2">
        <v>53.4</v>
      </c>
      <c r="BC65">
        <v>222.03</v>
      </c>
      <c r="BD65" s="1">
        <f t="shared" ref="BD65:BD78" si="10">AZ65*$BC$92*50</f>
        <v>0.15539726230332371</v>
      </c>
      <c r="BE65">
        <f t="shared" si="9"/>
        <v>34.502854149206961</v>
      </c>
      <c r="BF65">
        <f t="shared" si="1"/>
        <v>326.89999999999998</v>
      </c>
    </row>
    <row r="66" spans="1:58" x14ac:dyDescent="0.25">
      <c r="A66" s="1"/>
      <c r="B66" s="2">
        <v>3150</v>
      </c>
      <c r="C66" s="2">
        <v>0.186</v>
      </c>
      <c r="D66" s="2">
        <v>40.484999999999999</v>
      </c>
      <c r="E66" s="2">
        <v>1.2</v>
      </c>
      <c r="F66" s="2">
        <v>1298.6500000000001</v>
      </c>
      <c r="G66" s="2">
        <v>1.57</v>
      </c>
      <c r="H66" s="2">
        <v>0</v>
      </c>
      <c r="I66" s="2">
        <v>0</v>
      </c>
      <c r="J66" s="1">
        <v>223.76</v>
      </c>
      <c r="K66" s="2"/>
      <c r="L66" s="1"/>
      <c r="M66" s="2">
        <v>3150</v>
      </c>
      <c r="N66" s="2">
        <v>0.184</v>
      </c>
      <c r="O66" s="2">
        <v>40.436</v>
      </c>
      <c r="P66" s="2">
        <v>1.204</v>
      </c>
      <c r="Q66" s="2">
        <v>1261.1099999999999</v>
      </c>
      <c r="R66" s="2">
        <v>1.5920000000000001</v>
      </c>
      <c r="S66" s="2">
        <v>2E-3</v>
      </c>
      <c r="T66" s="2">
        <v>0</v>
      </c>
      <c r="U66" s="2">
        <v>223.77</v>
      </c>
      <c r="V66" s="2">
        <f t="shared" si="7"/>
        <v>2.8375618829459878E-3</v>
      </c>
      <c r="W66" s="1"/>
      <c r="X66" s="2">
        <v>3150</v>
      </c>
      <c r="Y66" s="2">
        <v>0.186</v>
      </c>
      <c r="Z66" s="2">
        <v>40.194000000000003</v>
      </c>
      <c r="AA66" s="2">
        <v>1.2</v>
      </c>
      <c r="AB66" s="2">
        <v>1208.4100000000001</v>
      </c>
      <c r="AC66" s="2">
        <v>1.6120000000000001</v>
      </c>
      <c r="AD66" s="2">
        <v>9.7858037404060155E-2</v>
      </c>
      <c r="AE66" s="2">
        <v>0</v>
      </c>
      <c r="AF66">
        <v>223.79</v>
      </c>
      <c r="AG66">
        <f t="shared" ref="AG66:AG71" si="11">AD66*$AF$86*50</f>
        <v>0.1388391184388319</v>
      </c>
      <c r="AH66" s="1">
        <f t="shared" si="8"/>
        <v>31.070806315426189</v>
      </c>
      <c r="AI66" s="2">
        <v>3150</v>
      </c>
      <c r="AJ66" s="2">
        <v>0.188</v>
      </c>
      <c r="AK66" s="2">
        <v>39.89</v>
      </c>
      <c r="AL66" s="2">
        <v>1.21</v>
      </c>
      <c r="AM66" s="2">
        <v>1194.3800000000001</v>
      </c>
      <c r="AN66" s="2">
        <v>1.6319999999999999</v>
      </c>
      <c r="AO66" s="2">
        <v>0.10263034507927005</v>
      </c>
      <c r="AP66" s="2">
        <v>0</v>
      </c>
      <c r="AQ66" s="2">
        <v>223.79</v>
      </c>
      <c r="AR66" s="2">
        <f t="shared" si="5"/>
        <v>0.14560997761526501</v>
      </c>
      <c r="AS66" s="1">
        <f t="shared" si="6"/>
        <v>32.586056890520155</v>
      </c>
      <c r="AT66" s="2">
        <v>3150</v>
      </c>
      <c r="AU66" s="2">
        <v>0.191</v>
      </c>
      <c r="AV66" s="2">
        <v>39.598999999999997</v>
      </c>
      <c r="AW66" s="2">
        <v>1.222</v>
      </c>
      <c r="AX66" s="2">
        <v>1187.19</v>
      </c>
      <c r="AY66" s="2">
        <v>1.651</v>
      </c>
      <c r="AZ66" s="2">
        <v>0.10889603254052019</v>
      </c>
      <c r="BA66" s="2">
        <v>0</v>
      </c>
      <c r="BB66" s="2">
        <v>53.9</v>
      </c>
      <c r="BC66">
        <v>223.32</v>
      </c>
      <c r="BD66" s="1">
        <f t="shared" si="10"/>
        <v>0.15449961557051298</v>
      </c>
      <c r="BE66">
        <f t="shared" si="9"/>
        <v>34.502854149206954</v>
      </c>
      <c r="BF66">
        <f t="shared" si="1"/>
        <v>327.39999999999998</v>
      </c>
    </row>
    <row r="67" spans="1:58" x14ac:dyDescent="0.25">
      <c r="A67" s="1"/>
      <c r="B67" s="2">
        <v>3200</v>
      </c>
      <c r="C67" s="2">
        <v>0.17799999999999999</v>
      </c>
      <c r="D67" s="2">
        <v>41.13</v>
      </c>
      <c r="E67" s="2">
        <v>1.2</v>
      </c>
      <c r="F67" s="2">
        <v>1297.53</v>
      </c>
      <c r="G67" s="2">
        <v>1.569</v>
      </c>
      <c r="H67" s="2">
        <v>0</v>
      </c>
      <c r="I67" s="2">
        <v>0</v>
      </c>
      <c r="J67" s="1">
        <v>225.32</v>
      </c>
      <c r="K67" s="2"/>
      <c r="L67" s="1"/>
      <c r="M67" s="2">
        <v>3200</v>
      </c>
      <c r="N67" s="2">
        <v>0.17599999999999999</v>
      </c>
      <c r="O67" s="2">
        <v>41.058999999999997</v>
      </c>
      <c r="P67" s="2">
        <v>1.2</v>
      </c>
      <c r="Q67" s="2">
        <v>1251.29</v>
      </c>
      <c r="R67" s="2">
        <v>1.59</v>
      </c>
      <c r="S67" s="2">
        <v>4.2617819332599997E-2</v>
      </c>
      <c r="T67" s="2">
        <v>0</v>
      </c>
      <c r="U67" s="2">
        <v>225.33</v>
      </c>
      <c r="V67" s="2">
        <f t="shared" si="7"/>
        <v>6.0465349836232182E-2</v>
      </c>
      <c r="W67" s="1">
        <f t="shared" ref="W67:W82" si="12">U67*V67</f>
        <v>13.624657278598198</v>
      </c>
      <c r="X67" s="2">
        <v>3200</v>
      </c>
      <c r="Y67" s="2">
        <v>0.17799999999999999</v>
      </c>
      <c r="Z67" s="2">
        <v>40.792999999999999</v>
      </c>
      <c r="AA67" s="2">
        <v>1.198</v>
      </c>
      <c r="AB67" s="2">
        <v>1204.8</v>
      </c>
      <c r="AC67" s="2">
        <v>1.611</v>
      </c>
      <c r="AD67" s="2">
        <v>9.7117125573508503E-2</v>
      </c>
      <c r="AE67" s="2">
        <v>0</v>
      </c>
      <c r="AF67">
        <v>225.35</v>
      </c>
      <c r="AG67">
        <f t="shared" si="11"/>
        <v>0.13778792685433333</v>
      </c>
      <c r="AH67" s="1">
        <f t="shared" si="8"/>
        <v>31.050509316624016</v>
      </c>
      <c r="AI67" s="2">
        <v>3200</v>
      </c>
      <c r="AJ67" s="2">
        <v>0.18</v>
      </c>
      <c r="AK67" s="2">
        <v>40.482999999999997</v>
      </c>
      <c r="AL67" s="2">
        <v>1.2090000000000001</v>
      </c>
      <c r="AM67" s="2">
        <v>1193.3399999999999</v>
      </c>
      <c r="AN67" s="2">
        <v>1.631</v>
      </c>
      <c r="AO67" s="2">
        <v>0.10193344987258052</v>
      </c>
      <c r="AP67" s="2">
        <v>0</v>
      </c>
      <c r="AQ67" s="2">
        <v>225.32</v>
      </c>
      <c r="AR67" s="2">
        <f t="shared" ref="AR67:AR78" si="13">AO67*$AM$87*50</f>
        <v>0.14462123597780999</v>
      </c>
      <c r="AS67" s="1">
        <f t="shared" ref="AS67:AS82" si="14">AR67*AQ67</f>
        <v>32.586056890520148</v>
      </c>
      <c r="AT67" s="2">
        <v>3200</v>
      </c>
      <c r="AU67" s="2">
        <v>0.182</v>
      </c>
      <c r="AV67" s="2">
        <v>40.189</v>
      </c>
      <c r="AW67" s="2">
        <v>1.2210000000000001</v>
      </c>
      <c r="AX67" s="2">
        <v>1186.28</v>
      </c>
      <c r="AY67" s="2">
        <v>1.649</v>
      </c>
      <c r="AZ67" s="2">
        <v>0.10828507430291641</v>
      </c>
      <c r="BA67" s="2">
        <v>0</v>
      </c>
      <c r="BB67" s="2">
        <v>54.4</v>
      </c>
      <c r="BC67">
        <v>224.58</v>
      </c>
      <c r="BD67" s="1">
        <f t="shared" si="10"/>
        <v>0.1536327996669648</v>
      </c>
      <c r="BE67">
        <f t="shared" si="9"/>
        <v>34.502854149206961</v>
      </c>
      <c r="BF67">
        <f t="shared" ref="BF67:BF83" si="15">BB67+273.5</f>
        <v>327.9</v>
      </c>
    </row>
    <row r="68" spans="1:58" x14ac:dyDescent="0.25">
      <c r="A68" s="1"/>
      <c r="B68" s="2">
        <v>3250</v>
      </c>
      <c r="C68" s="2">
        <v>0.17</v>
      </c>
      <c r="D68" s="2">
        <v>41.773000000000003</v>
      </c>
      <c r="E68" s="2">
        <v>1.1990000000000001</v>
      </c>
      <c r="F68" s="2">
        <v>1295.5999999999999</v>
      </c>
      <c r="G68" s="2">
        <v>1.569</v>
      </c>
      <c r="H68" s="2">
        <v>0</v>
      </c>
      <c r="I68" s="2">
        <v>0</v>
      </c>
      <c r="J68" s="1">
        <v>226.84</v>
      </c>
      <c r="K68" s="1">
        <f>H68*$E$89*10</f>
        <v>0</v>
      </c>
      <c r="L68" s="1"/>
      <c r="M68" s="2">
        <v>3250</v>
      </c>
      <c r="N68" s="2">
        <v>0.16800000000000001</v>
      </c>
      <c r="O68" s="2">
        <v>41.677999999999997</v>
      </c>
      <c r="P68" s="2">
        <v>1.196</v>
      </c>
      <c r="Q68" s="2">
        <v>1241.0999999999999</v>
      </c>
      <c r="R68" s="2">
        <v>1.589</v>
      </c>
      <c r="S68" s="2">
        <v>8.7443751832621583E-2</v>
      </c>
      <c r="T68" s="2">
        <v>0</v>
      </c>
      <c r="U68" s="2">
        <v>226.85</v>
      </c>
      <c r="V68" s="2">
        <f t="shared" si="7"/>
        <v>0.12406352855101765</v>
      </c>
      <c r="W68" s="1">
        <f t="shared" si="12"/>
        <v>28.143811451798353</v>
      </c>
      <c r="X68" s="2">
        <v>3250</v>
      </c>
      <c r="Y68" s="2">
        <v>0.17</v>
      </c>
      <c r="Z68" s="2">
        <v>41.390999999999998</v>
      </c>
      <c r="AA68" s="2">
        <v>1.196</v>
      </c>
      <c r="AB68" s="2">
        <v>1202.07</v>
      </c>
      <c r="AC68" s="2">
        <v>1.609</v>
      </c>
      <c r="AD68" s="2">
        <v>9.6404700214890948E-2</v>
      </c>
      <c r="AE68" s="2">
        <v>0</v>
      </c>
      <c r="AF68">
        <v>226.87</v>
      </c>
      <c r="AG68">
        <f t="shared" si="11"/>
        <v>0.1367771513333047</v>
      </c>
      <c r="AH68" s="1">
        <f t="shared" si="8"/>
        <v>31.03063232298684</v>
      </c>
      <c r="AI68" s="2">
        <v>3250</v>
      </c>
      <c r="AJ68" s="2">
        <v>0.17199999999999999</v>
      </c>
      <c r="AK68" s="2">
        <v>41.075000000000003</v>
      </c>
      <c r="AL68" s="2">
        <v>1.208</v>
      </c>
      <c r="AM68" s="2">
        <v>1192.3800000000001</v>
      </c>
      <c r="AN68" s="2">
        <v>1.629</v>
      </c>
      <c r="AO68" s="2">
        <v>0.101677206655304</v>
      </c>
      <c r="AP68" s="2">
        <v>0</v>
      </c>
      <c r="AQ68" s="2">
        <v>226.78</v>
      </c>
      <c r="AR68" s="2">
        <f t="shared" si="13"/>
        <v>0.14425768298475633</v>
      </c>
      <c r="AS68" s="1">
        <f t="shared" si="14"/>
        <v>32.71475734728304</v>
      </c>
      <c r="AT68" s="2">
        <v>3250</v>
      </c>
      <c r="AU68" s="2">
        <v>0.17399999999999999</v>
      </c>
      <c r="AV68" s="2">
        <v>40.777999999999999</v>
      </c>
      <c r="AW68" s="2">
        <v>1.22</v>
      </c>
      <c r="AX68" s="2">
        <v>1185.3499999999999</v>
      </c>
      <c r="AY68" s="2">
        <v>1.647</v>
      </c>
      <c r="AZ68" s="2">
        <v>0.10769523930272781</v>
      </c>
      <c r="BA68" s="2">
        <v>0</v>
      </c>
      <c r="BB68" s="2">
        <v>54.9</v>
      </c>
      <c r="BC68">
        <v>225.81</v>
      </c>
      <c r="BD68" s="1">
        <f t="shared" si="10"/>
        <v>0.1527959530100835</v>
      </c>
      <c r="BE68">
        <f t="shared" si="9"/>
        <v>34.502854149206954</v>
      </c>
      <c r="BF68">
        <f t="shared" si="15"/>
        <v>328.4</v>
      </c>
    </row>
    <row r="69" spans="1:58" x14ac:dyDescent="0.25">
      <c r="A69" s="1"/>
      <c r="B69" s="2">
        <v>3300</v>
      </c>
      <c r="C69" s="2">
        <v>0.16200000000000001</v>
      </c>
      <c r="D69" s="2">
        <v>42.414999999999999</v>
      </c>
      <c r="E69" s="2">
        <v>1.198</v>
      </c>
      <c r="F69" s="2">
        <v>1292.68</v>
      </c>
      <c r="G69" s="2">
        <v>1.5680000000000001</v>
      </c>
      <c r="H69" s="2">
        <v>0</v>
      </c>
      <c r="I69" s="2">
        <v>0</v>
      </c>
      <c r="J69" s="1">
        <v>228.41</v>
      </c>
      <c r="K69" s="1">
        <f>H69*$E$89*10</f>
        <v>0</v>
      </c>
      <c r="L69" s="1"/>
      <c r="M69" s="2">
        <v>3300</v>
      </c>
      <c r="N69" s="2">
        <v>0.16</v>
      </c>
      <c r="O69" s="2">
        <v>42.290999999999997</v>
      </c>
      <c r="P69" s="2">
        <v>1.1919999999999999</v>
      </c>
      <c r="Q69" s="2">
        <v>1231.27</v>
      </c>
      <c r="R69" s="2">
        <v>1.5880000000000001</v>
      </c>
      <c r="S69" s="2">
        <v>9.0519976171971148E-2</v>
      </c>
      <c r="T69" s="2">
        <v>0</v>
      </c>
      <c r="U69" s="2">
        <v>228.42</v>
      </c>
      <c r="V69" s="2">
        <f t="shared" si="7"/>
        <v>0.12842801701538217</v>
      </c>
      <c r="W69" s="1">
        <f t="shared" si="12"/>
        <v>29.335527646653595</v>
      </c>
      <c r="X69" s="2">
        <v>3300</v>
      </c>
      <c r="Y69" s="2">
        <v>0.16200000000000001</v>
      </c>
      <c r="Z69" s="2">
        <v>41.987000000000002</v>
      </c>
      <c r="AA69" s="2">
        <v>1.1950000000000001</v>
      </c>
      <c r="AB69" s="2">
        <v>1200.27</v>
      </c>
      <c r="AC69" s="2">
        <v>1.607</v>
      </c>
      <c r="AD69" s="2">
        <v>9.5719756860220606E-2</v>
      </c>
      <c r="AE69" s="2">
        <v>0</v>
      </c>
      <c r="AF69">
        <v>228.43</v>
      </c>
      <c r="AG69">
        <f t="shared" si="11"/>
        <v>0.13580536675570984</v>
      </c>
      <c r="AH69" s="1">
        <f t="shared" si="8"/>
        <v>31.022019928006799</v>
      </c>
      <c r="AI69" s="2">
        <v>3300</v>
      </c>
      <c r="AJ69" s="2">
        <v>0.16400000000000001</v>
      </c>
      <c r="AK69" s="2">
        <v>41.667000000000002</v>
      </c>
      <c r="AL69" s="2">
        <v>1.2070000000000001</v>
      </c>
      <c r="AM69" s="2">
        <v>1191.52</v>
      </c>
      <c r="AN69" s="2">
        <v>1.627</v>
      </c>
      <c r="AO69" s="2">
        <v>0.10116558196392</v>
      </c>
      <c r="AP69" s="2">
        <v>0</v>
      </c>
      <c r="AQ69" s="2">
        <v>228.18</v>
      </c>
      <c r="AR69" s="2">
        <f t="shared" si="13"/>
        <v>0.14353179962343374</v>
      </c>
      <c r="AS69" s="1">
        <f t="shared" si="14"/>
        <v>32.751086038075108</v>
      </c>
      <c r="AT69" s="2">
        <v>3300</v>
      </c>
      <c r="AU69" s="2">
        <v>0.16600000000000001</v>
      </c>
      <c r="AV69" s="2">
        <v>41.366</v>
      </c>
      <c r="AW69" s="2">
        <v>1.218</v>
      </c>
      <c r="AX69" s="2">
        <v>1184.47</v>
      </c>
      <c r="AY69" s="2">
        <v>1.6459999999999999</v>
      </c>
      <c r="AZ69" s="2">
        <v>0.10708349619968723</v>
      </c>
      <c r="BA69" s="2">
        <v>0</v>
      </c>
      <c r="BB69" s="2">
        <v>55.3</v>
      </c>
      <c r="BC69">
        <v>227.1</v>
      </c>
      <c r="BD69" s="1">
        <f t="shared" si="10"/>
        <v>0.15192802355441198</v>
      </c>
      <c r="BE69">
        <f t="shared" si="9"/>
        <v>34.502854149206961</v>
      </c>
      <c r="BF69">
        <f t="shared" si="15"/>
        <v>328.8</v>
      </c>
    </row>
    <row r="70" spans="1:58" x14ac:dyDescent="0.25">
      <c r="A70" s="1"/>
      <c r="B70" s="2">
        <v>3350</v>
      </c>
      <c r="C70" s="2">
        <v>0.15</v>
      </c>
      <c r="D70" s="2">
        <v>43.058999999999997</v>
      </c>
      <c r="E70" s="2">
        <v>1.32</v>
      </c>
      <c r="F70" s="2">
        <v>1288.43</v>
      </c>
      <c r="G70" s="2">
        <v>1.716</v>
      </c>
      <c r="H70" s="2">
        <v>0</v>
      </c>
      <c r="I70" s="2">
        <v>0</v>
      </c>
      <c r="J70" s="1">
        <v>229.94</v>
      </c>
      <c r="K70" s="1">
        <f>H70*$E$89*10</f>
        <v>0</v>
      </c>
      <c r="L70" s="1"/>
      <c r="M70" s="2">
        <v>3350</v>
      </c>
      <c r="N70" s="2">
        <v>0.15</v>
      </c>
      <c r="O70" s="2">
        <v>42.902999999999999</v>
      </c>
      <c r="P70" s="2">
        <v>1.3120000000000001</v>
      </c>
      <c r="Q70" s="2">
        <v>1222.6199999999999</v>
      </c>
      <c r="R70" s="2">
        <v>1.7370000000000001</v>
      </c>
      <c r="S70" s="2">
        <v>8.9913780471393492E-2</v>
      </c>
      <c r="T70" s="2">
        <v>0</v>
      </c>
      <c r="U70" s="2">
        <v>229.96</v>
      </c>
      <c r="V70" s="2">
        <f t="shared" si="7"/>
        <v>0.12756795810859972</v>
      </c>
      <c r="W70" s="1">
        <f t="shared" si="12"/>
        <v>29.335527646653592</v>
      </c>
      <c r="X70" s="2">
        <v>3350</v>
      </c>
      <c r="Y70" s="2">
        <v>0.151</v>
      </c>
      <c r="Z70" s="2">
        <v>42.585000000000001</v>
      </c>
      <c r="AA70" s="2">
        <v>1.3180000000000001</v>
      </c>
      <c r="AB70" s="2">
        <v>1198.1400000000001</v>
      </c>
      <c r="AC70" s="2">
        <v>1.7589999999999999</v>
      </c>
      <c r="AD70" s="2">
        <v>9.5057130631234804E-2</v>
      </c>
      <c r="AE70" s="2">
        <v>0</v>
      </c>
      <c r="AF70">
        <v>229.95</v>
      </c>
      <c r="AG70">
        <f t="shared" si="11"/>
        <v>0.13486524529070465</v>
      </c>
      <c r="AH70" s="1">
        <f t="shared" si="8"/>
        <v>31.012263154597534</v>
      </c>
      <c r="AI70" s="2">
        <v>3350</v>
      </c>
      <c r="AJ70" s="2">
        <v>0.153</v>
      </c>
      <c r="AK70" s="2">
        <v>42.261000000000003</v>
      </c>
      <c r="AL70" s="2">
        <v>1.3320000000000001</v>
      </c>
      <c r="AM70" s="2">
        <v>1189.8399999999999</v>
      </c>
      <c r="AN70" s="2">
        <v>1.78</v>
      </c>
      <c r="AO70" s="2">
        <v>0.10107418059058999</v>
      </c>
      <c r="AP70" s="2">
        <v>0</v>
      </c>
      <c r="AQ70" s="2">
        <v>229.43</v>
      </c>
      <c r="AR70" s="2">
        <f t="shared" si="13"/>
        <v>0.14340212109692865</v>
      </c>
      <c r="AS70" s="1">
        <f t="shared" si="14"/>
        <v>32.900748643268344</v>
      </c>
      <c r="AT70" s="2">
        <v>3350</v>
      </c>
      <c r="AU70" s="2">
        <v>0.155</v>
      </c>
      <c r="AV70" s="2">
        <v>41.957000000000001</v>
      </c>
      <c r="AW70" s="2">
        <v>1.345</v>
      </c>
      <c r="AX70" s="2">
        <v>1182.7</v>
      </c>
      <c r="AY70" s="2">
        <v>1.8009999999999999</v>
      </c>
      <c r="AZ70" s="2">
        <v>0.10649265189590544</v>
      </c>
      <c r="BA70" s="2">
        <v>0</v>
      </c>
      <c r="BB70" s="2">
        <v>55.7</v>
      </c>
      <c r="BC70">
        <v>228.36</v>
      </c>
      <c r="BD70" s="1">
        <f t="shared" si="10"/>
        <v>0.1510897449168285</v>
      </c>
      <c r="BE70">
        <f t="shared" ref="BE70:BE77" si="16">BD70*BC70</f>
        <v>34.502854149206961</v>
      </c>
      <c r="BF70">
        <f t="shared" si="15"/>
        <v>329.2</v>
      </c>
    </row>
    <row r="71" spans="1:58" x14ac:dyDescent="0.25">
      <c r="A71" s="1"/>
      <c r="B71" s="2">
        <v>3400</v>
      </c>
      <c r="C71" s="2">
        <v>0.13900000000000001</v>
      </c>
      <c r="D71" s="2">
        <v>43.7</v>
      </c>
      <c r="E71" s="2">
        <v>1.3180000000000001</v>
      </c>
      <c r="F71" s="2">
        <v>1282.53</v>
      </c>
      <c r="G71" s="2">
        <v>1.7150000000000001</v>
      </c>
      <c r="H71" s="2">
        <v>0</v>
      </c>
      <c r="I71" s="2">
        <v>0</v>
      </c>
      <c r="J71" s="1">
        <v>231.6</v>
      </c>
      <c r="K71" s="1">
        <f t="shared" ref="K71:K82" si="17">H71*$E$90*50</f>
        <v>0</v>
      </c>
      <c r="L71" s="1"/>
      <c r="M71" s="2">
        <v>3400</v>
      </c>
      <c r="N71" s="2">
        <v>0.13900000000000001</v>
      </c>
      <c r="O71" s="2">
        <v>43.511000000000003</v>
      </c>
      <c r="P71" s="2">
        <v>1.3080000000000001</v>
      </c>
      <c r="Q71" s="2">
        <v>1215.8699999999999</v>
      </c>
      <c r="R71" s="2">
        <v>1.7350000000000001</v>
      </c>
      <c r="S71" s="2">
        <v>8.9269376380285162E-2</v>
      </c>
      <c r="T71" s="2">
        <v>0</v>
      </c>
      <c r="U71" s="2">
        <v>231.62</v>
      </c>
      <c r="V71" s="2">
        <f t="shared" si="7"/>
        <v>0.12665368986552802</v>
      </c>
      <c r="W71" s="1">
        <f t="shared" si="12"/>
        <v>29.335527646653603</v>
      </c>
      <c r="X71" s="2">
        <v>3400</v>
      </c>
      <c r="Y71" s="2">
        <v>0.14000000000000001</v>
      </c>
      <c r="Z71" s="2">
        <v>43.183</v>
      </c>
      <c r="AA71" s="2">
        <v>1.3169999999999999</v>
      </c>
      <c r="AB71" s="2">
        <v>1197.1099999999999</v>
      </c>
      <c r="AC71" s="2">
        <v>1.7569999999999999</v>
      </c>
      <c r="AD71" s="2">
        <v>9.4499889402145099E-2</v>
      </c>
      <c r="AE71" s="2">
        <v>0</v>
      </c>
      <c r="AF71">
        <v>231.58</v>
      </c>
      <c r="AG71">
        <f t="shared" si="11"/>
        <v>0.13407464205506919</v>
      </c>
      <c r="AH71" s="1">
        <f t="shared" si="8"/>
        <v>31.049005607112925</v>
      </c>
      <c r="AI71" s="2">
        <v>3400</v>
      </c>
      <c r="AJ71" s="2">
        <v>0.14199999999999999</v>
      </c>
      <c r="AK71" s="2">
        <v>42.854999999999997</v>
      </c>
      <c r="AL71" s="2">
        <v>1.331</v>
      </c>
      <c r="AM71" s="2">
        <v>1189.01</v>
      </c>
      <c r="AN71" s="2">
        <v>1.778</v>
      </c>
      <c r="AO71" s="2">
        <v>0.1009</v>
      </c>
      <c r="AP71" s="2">
        <v>0</v>
      </c>
      <c r="AQ71" s="2">
        <v>230.82</v>
      </c>
      <c r="AR71" s="2">
        <f t="shared" si="13"/>
        <v>0.14315499699462508</v>
      </c>
      <c r="AS71" s="1">
        <f t="shared" si="14"/>
        <v>33.043036406299358</v>
      </c>
      <c r="AT71" s="2">
        <v>3400</v>
      </c>
      <c r="AU71" s="2">
        <v>0.14399999999999999</v>
      </c>
      <c r="AV71" s="2">
        <v>42.546999999999997</v>
      </c>
      <c r="AW71" s="2">
        <v>1.343</v>
      </c>
      <c r="AX71" s="2">
        <v>1181.83</v>
      </c>
      <c r="AY71" s="2">
        <v>1.7989999999999999</v>
      </c>
      <c r="AZ71" s="2">
        <v>0.10583483655579901</v>
      </c>
      <c r="BA71" s="2">
        <v>0</v>
      </c>
      <c r="BB71" s="2">
        <v>55.9</v>
      </c>
      <c r="BC71">
        <v>229.75</v>
      </c>
      <c r="BD71" s="1">
        <f t="shared" si="10"/>
        <v>0.15015644904927691</v>
      </c>
      <c r="BE71">
        <f t="shared" si="16"/>
        <v>34.498444169071369</v>
      </c>
      <c r="BF71">
        <f t="shared" si="15"/>
        <v>329.4</v>
      </c>
    </row>
    <row r="72" spans="1:58" x14ac:dyDescent="0.25">
      <c r="A72" s="1"/>
      <c r="B72" s="2">
        <v>3450</v>
      </c>
      <c r="C72" s="2">
        <v>0.128</v>
      </c>
      <c r="D72" s="2">
        <v>44.338000000000001</v>
      </c>
      <c r="E72" s="2">
        <v>1.3149999999999999</v>
      </c>
      <c r="F72" s="2">
        <v>1274.6300000000001</v>
      </c>
      <c r="G72" s="2">
        <v>1.7130000000000001</v>
      </c>
      <c r="H72" s="2">
        <v>1E-4</v>
      </c>
      <c r="I72" s="2">
        <v>0</v>
      </c>
      <c r="J72" s="1">
        <v>233.23</v>
      </c>
      <c r="K72" s="1">
        <f t="shared" si="17"/>
        <v>1.1987924867016951E-4</v>
      </c>
      <c r="L72" s="1"/>
      <c r="M72" s="2">
        <v>3450</v>
      </c>
      <c r="N72" s="2">
        <v>0.128</v>
      </c>
      <c r="O72" s="2">
        <v>44.116</v>
      </c>
      <c r="P72" s="2">
        <v>1.306</v>
      </c>
      <c r="Q72" s="2">
        <v>1210.68</v>
      </c>
      <c r="R72" s="2">
        <v>1.734</v>
      </c>
      <c r="S72" s="2">
        <v>8.8649343839828712E-2</v>
      </c>
      <c r="T72" s="2">
        <v>0</v>
      </c>
      <c r="U72" s="2">
        <v>233.24</v>
      </c>
      <c r="V72" s="2">
        <f t="shared" si="7"/>
        <v>0.12577399951403531</v>
      </c>
      <c r="W72" s="1">
        <f t="shared" si="12"/>
        <v>29.335527646653599</v>
      </c>
      <c r="X72" s="2">
        <v>3450</v>
      </c>
      <c r="Y72" s="2">
        <v>0.13</v>
      </c>
      <c r="Z72" s="2">
        <v>43.78</v>
      </c>
      <c r="AA72" s="2">
        <v>1.3160000000000001</v>
      </c>
      <c r="AB72" s="2">
        <v>1196.21</v>
      </c>
      <c r="AC72" s="2">
        <v>1.7549999999999999</v>
      </c>
      <c r="AD72" s="2">
        <v>9.4185809487335806E-2</v>
      </c>
      <c r="AE72" s="2">
        <v>0</v>
      </c>
      <c r="AF72">
        <v>233.14</v>
      </c>
      <c r="AG72">
        <f t="shared" ref="AG72:AG78" si="18">AD72*$AF$86*50</f>
        <v>0.13362903145783833</v>
      </c>
      <c r="AH72" s="1">
        <f t="shared" si="8"/>
        <v>31.154272394080426</v>
      </c>
      <c r="AI72" s="2">
        <v>3450</v>
      </c>
      <c r="AJ72" s="2">
        <v>0.13100000000000001</v>
      </c>
      <c r="AK72" s="2">
        <v>43.448</v>
      </c>
      <c r="AL72" s="2">
        <v>1.33</v>
      </c>
      <c r="AM72" s="2">
        <v>1188.17</v>
      </c>
      <c r="AN72" s="2">
        <v>1.7769999999999999</v>
      </c>
      <c r="AO72" s="2">
        <v>0.100589217198952</v>
      </c>
      <c r="AP72" s="2">
        <v>0</v>
      </c>
      <c r="AQ72" s="2">
        <v>232.18</v>
      </c>
      <c r="AR72" s="2">
        <f t="shared" si="13"/>
        <v>0.14271406427956057</v>
      </c>
      <c r="AS72" s="1">
        <f t="shared" si="14"/>
        <v>33.135351444428373</v>
      </c>
      <c r="AT72" s="2">
        <v>3450</v>
      </c>
      <c r="AU72" s="2">
        <v>0.13300000000000001</v>
      </c>
      <c r="AV72" s="2">
        <v>43.137</v>
      </c>
      <c r="AW72" s="2">
        <v>1.3420000000000001</v>
      </c>
      <c r="AX72" s="2">
        <v>1180.94</v>
      </c>
      <c r="AY72" s="2">
        <v>1.7969999999999999</v>
      </c>
      <c r="AZ72" s="2">
        <v>0.10580335521000001</v>
      </c>
      <c r="BA72" s="2">
        <v>0</v>
      </c>
      <c r="BB72" s="2">
        <v>56.1</v>
      </c>
      <c r="BC72">
        <v>231.13</v>
      </c>
      <c r="BD72" s="1">
        <f t="shared" si="10"/>
        <v>0.15011178391584537</v>
      </c>
      <c r="BE72">
        <f t="shared" si="16"/>
        <v>34.695336616469341</v>
      </c>
      <c r="BF72">
        <f t="shared" si="15"/>
        <v>329.6</v>
      </c>
    </row>
    <row r="73" spans="1:58" x14ac:dyDescent="0.25">
      <c r="A73" s="1"/>
      <c r="B73" s="2">
        <v>3500</v>
      </c>
      <c r="C73" s="2">
        <v>0.11700000000000001</v>
      </c>
      <c r="D73" s="2">
        <v>44.970999999999997</v>
      </c>
      <c r="E73" s="2">
        <v>1.3109999999999999</v>
      </c>
      <c r="F73" s="2">
        <v>1264.67</v>
      </c>
      <c r="G73" s="2">
        <v>1.712</v>
      </c>
      <c r="H73" s="2">
        <v>1.1000000000000001E-3</v>
      </c>
      <c r="I73" s="2">
        <v>0</v>
      </c>
      <c r="J73" s="1">
        <v>234.87</v>
      </c>
      <c r="K73" s="1">
        <f t="shared" si="17"/>
        <v>1.3186717353718647E-3</v>
      </c>
      <c r="L73" s="1"/>
      <c r="M73" s="2">
        <v>3500</v>
      </c>
      <c r="N73" s="2">
        <v>0.11700000000000001</v>
      </c>
      <c r="O73" s="2">
        <v>44.719000000000001</v>
      </c>
      <c r="P73" s="2">
        <v>1.3029999999999999</v>
      </c>
      <c r="Q73" s="2">
        <v>1207.02</v>
      </c>
      <c r="R73" s="2">
        <v>1.732</v>
      </c>
      <c r="S73" s="6">
        <v>8.7443751832621583E-2</v>
      </c>
      <c r="T73" s="2">
        <v>0</v>
      </c>
      <c r="U73" s="2">
        <v>234.87</v>
      </c>
      <c r="V73" s="2">
        <f t="shared" si="7"/>
        <v>0.12406352855101765</v>
      </c>
      <c r="W73" s="1">
        <f t="shared" si="12"/>
        <v>29.138800950777519</v>
      </c>
      <c r="X73" s="2">
        <v>3500</v>
      </c>
      <c r="Y73" s="2">
        <v>0.11899999999999999</v>
      </c>
      <c r="Z73" s="2">
        <v>44.375999999999998</v>
      </c>
      <c r="AA73" s="2">
        <v>1.3149999999999999</v>
      </c>
      <c r="AB73" s="2">
        <v>1195.3499999999999</v>
      </c>
      <c r="AC73" s="2">
        <v>1.754</v>
      </c>
      <c r="AD73" s="2">
        <v>9.3819038980217997E-2</v>
      </c>
      <c r="AE73" s="2">
        <v>0</v>
      </c>
      <c r="AF73">
        <v>234.67</v>
      </c>
      <c r="AG73">
        <f t="shared" si="18"/>
        <v>0.13310866445244518</v>
      </c>
      <c r="AH73" s="1">
        <f t="shared" si="8"/>
        <v>31.23661028705531</v>
      </c>
      <c r="AI73" s="2">
        <v>3500</v>
      </c>
      <c r="AJ73" s="2">
        <v>0.12</v>
      </c>
      <c r="AK73" s="2">
        <v>44.040999999999997</v>
      </c>
      <c r="AL73" s="2">
        <v>1.3280000000000001</v>
      </c>
      <c r="AM73" s="2">
        <v>1187.32</v>
      </c>
      <c r="AN73" s="2">
        <v>1.7749999999999999</v>
      </c>
      <c r="AO73" s="2">
        <v>0.10010741805905872</v>
      </c>
      <c r="AP73" s="2">
        <v>0</v>
      </c>
      <c r="AQ73" s="2">
        <v>233.55</v>
      </c>
      <c r="AR73" s="2">
        <f t="shared" si="13"/>
        <v>0.14203049684226191</v>
      </c>
      <c r="AS73" s="1">
        <f t="shared" si="14"/>
        <v>33.171222537510268</v>
      </c>
      <c r="AT73" s="2">
        <v>3500</v>
      </c>
      <c r="AU73" s="2">
        <v>0.122</v>
      </c>
      <c r="AV73" s="2">
        <v>43.726999999999997</v>
      </c>
      <c r="AW73" s="2">
        <v>1.341</v>
      </c>
      <c r="AX73" s="2">
        <v>1180.01</v>
      </c>
      <c r="AY73" s="2">
        <v>1.7949999999999999</v>
      </c>
      <c r="AZ73" s="2">
        <v>0.1057398877296</v>
      </c>
      <c r="BA73" s="2">
        <v>0</v>
      </c>
      <c r="BB73" s="2">
        <v>56.25</v>
      </c>
      <c r="BC73">
        <v>232.52</v>
      </c>
      <c r="BD73" s="1">
        <f t="shared" si="10"/>
        <v>0.15002173746425054</v>
      </c>
      <c r="BE73">
        <f t="shared" si="16"/>
        <v>34.883054395187536</v>
      </c>
      <c r="BF73">
        <f t="shared" si="15"/>
        <v>329.75</v>
      </c>
    </row>
    <row r="74" spans="1:58" x14ac:dyDescent="0.25">
      <c r="A74" s="1"/>
      <c r="B74" s="2">
        <v>3550</v>
      </c>
      <c r="C74" s="2">
        <v>0.106</v>
      </c>
      <c r="D74" s="2">
        <v>45.598999999999997</v>
      </c>
      <c r="E74" s="2">
        <v>1.306</v>
      </c>
      <c r="F74" s="2">
        <v>1253.02</v>
      </c>
      <c r="G74" s="2">
        <v>1.7110000000000001</v>
      </c>
      <c r="H74" s="2">
        <v>6.7771570172355994E-2</v>
      </c>
      <c r="I74" s="2">
        <v>0</v>
      </c>
      <c r="J74" s="1">
        <v>236.51</v>
      </c>
      <c r="K74" s="1">
        <f t="shared" si="17"/>
        <v>8.1244049134597068E-2</v>
      </c>
      <c r="L74" s="1">
        <f t="shared" ref="L74:L82" si="19">K74*J74</f>
        <v>19.215030060823551</v>
      </c>
      <c r="M74" s="2">
        <v>3550</v>
      </c>
      <c r="N74" s="2">
        <v>0.107</v>
      </c>
      <c r="O74" s="2">
        <v>45.320999999999998</v>
      </c>
      <c r="P74" s="2">
        <v>1.302</v>
      </c>
      <c r="Q74" s="2">
        <v>1204.46</v>
      </c>
      <c r="R74" s="2">
        <v>1.73</v>
      </c>
      <c r="S74" s="6">
        <v>8.6261154562663964E-2</v>
      </c>
      <c r="T74" s="2">
        <v>0</v>
      </c>
      <c r="U74" s="2">
        <v>236.48</v>
      </c>
      <c r="V74" s="2">
        <f t="shared" si="7"/>
        <v>0.12238568208296381</v>
      </c>
      <c r="W74" s="1">
        <f t="shared" si="12"/>
        <v>28.941766098979279</v>
      </c>
      <c r="X74" s="2">
        <v>3550</v>
      </c>
      <c r="Y74" s="2">
        <v>0.108</v>
      </c>
      <c r="Z74" s="2">
        <v>44.972999999999999</v>
      </c>
      <c r="AA74" s="2">
        <v>1.3140000000000001</v>
      </c>
      <c r="AB74" s="2">
        <v>1194.51</v>
      </c>
      <c r="AC74" s="2">
        <v>1.752</v>
      </c>
      <c r="AD74" s="2">
        <v>9.3475442751603396E-2</v>
      </c>
      <c r="AE74" s="2">
        <v>0</v>
      </c>
      <c r="AF74">
        <v>236.16</v>
      </c>
      <c r="AG74">
        <f>AD74*$AF$86*50</f>
        <v>0.13262117667172479</v>
      </c>
      <c r="AH74" s="1">
        <f t="shared" si="8"/>
        <v>31.319817082794525</v>
      </c>
      <c r="AI74" s="2">
        <v>3550</v>
      </c>
      <c r="AJ74" s="2">
        <v>0.109</v>
      </c>
      <c r="AK74" s="2">
        <v>44.634</v>
      </c>
      <c r="AL74" s="2">
        <v>1.327</v>
      </c>
      <c r="AM74" s="2">
        <v>1186.44</v>
      </c>
      <c r="AN74" s="2">
        <v>1.7729999999999999</v>
      </c>
      <c r="AO74" s="2">
        <v>9.9776378038262295E-2</v>
      </c>
      <c r="AP74" s="2">
        <v>0</v>
      </c>
      <c r="AQ74" s="2">
        <v>234.93</v>
      </c>
      <c r="AR74" s="2">
        <f t="shared" si="13"/>
        <v>0.14156082356989111</v>
      </c>
      <c r="AS74" s="1">
        <f t="shared" si="14"/>
        <v>33.256884281274516</v>
      </c>
      <c r="AT74" s="2">
        <v>3550</v>
      </c>
      <c r="AU74" s="2">
        <v>0.111</v>
      </c>
      <c r="AV74" s="2">
        <v>44.316000000000003</v>
      </c>
      <c r="AW74" s="2">
        <v>1.34</v>
      </c>
      <c r="AX74" s="2">
        <v>1179.06</v>
      </c>
      <c r="AY74" s="2">
        <v>1.7929999999999999</v>
      </c>
      <c r="AZ74" s="2">
        <v>0.105552560429807</v>
      </c>
      <c r="BA74" s="2">
        <v>0</v>
      </c>
      <c r="BB74" s="2">
        <v>56.35</v>
      </c>
      <c r="BC74">
        <v>233.94</v>
      </c>
      <c r="BD74" s="1">
        <f t="shared" si="10"/>
        <v>0.14975596106148661</v>
      </c>
      <c r="BE74">
        <f t="shared" si="16"/>
        <v>35.033909530724181</v>
      </c>
      <c r="BF74">
        <f t="shared" si="15"/>
        <v>329.85</v>
      </c>
    </row>
    <row r="75" spans="1:58" x14ac:dyDescent="0.25">
      <c r="A75" s="1"/>
      <c r="B75" s="2">
        <v>3600</v>
      </c>
      <c r="C75" s="2">
        <v>9.5000000000000001E-2</v>
      </c>
      <c r="D75" s="2">
        <v>46.220999999999997</v>
      </c>
      <c r="E75" s="2">
        <v>1.3009999999999999</v>
      </c>
      <c r="F75" s="2">
        <v>1240.5999999999999</v>
      </c>
      <c r="G75" s="2">
        <v>1.7090000000000001</v>
      </c>
      <c r="H75" s="2">
        <v>7.9327310597596207E-2</v>
      </c>
      <c r="I75" s="2">
        <v>0</v>
      </c>
      <c r="J75" s="1">
        <v>238.2</v>
      </c>
      <c r="K75" s="1">
        <f t="shared" si="17"/>
        <v>9.5096983934650076E-2</v>
      </c>
      <c r="L75" s="1">
        <f t="shared" si="19"/>
        <v>22.652101573233647</v>
      </c>
      <c r="M75" s="2">
        <v>3600</v>
      </c>
      <c r="N75" s="2">
        <v>9.6000000000000002E-2</v>
      </c>
      <c r="O75" s="2">
        <v>45.920999999999999</v>
      </c>
      <c r="P75" s="2">
        <v>1.3009999999999999</v>
      </c>
      <c r="Q75" s="2">
        <v>1202.8499999999999</v>
      </c>
      <c r="R75" s="2">
        <v>1.7290000000000001</v>
      </c>
      <c r="S75" s="6">
        <v>8.5642928517529596E-2</v>
      </c>
      <c r="T75" s="2">
        <v>0</v>
      </c>
      <c r="U75" s="2">
        <v>238.11</v>
      </c>
      <c r="V75" s="2">
        <f t="shared" si="7"/>
        <v>0.12150855475260493</v>
      </c>
      <c r="W75" s="1">
        <f t="shared" si="12"/>
        <v>28.93240197214276</v>
      </c>
      <c r="X75" s="2">
        <v>3600</v>
      </c>
      <c r="Y75" s="2">
        <v>9.7000000000000003E-2</v>
      </c>
      <c r="Z75" s="2">
        <v>45.567999999999998</v>
      </c>
      <c r="AA75" s="2">
        <v>1.3129999999999999</v>
      </c>
      <c r="AB75" s="2">
        <v>1193.6600000000001</v>
      </c>
      <c r="AC75" s="2">
        <v>1.75</v>
      </c>
      <c r="AD75" s="2">
        <v>9.3155574636872227E-2</v>
      </c>
      <c r="AE75" s="2">
        <v>0</v>
      </c>
      <c r="AF75">
        <v>237.64</v>
      </c>
      <c r="AG75">
        <f>AD75*$AF$86*50</f>
        <v>0.13216735388675932</v>
      </c>
      <c r="AH75" s="1">
        <f t="shared" si="8"/>
        <v>31.408249977649483</v>
      </c>
      <c r="AI75" s="2">
        <v>3600</v>
      </c>
      <c r="AJ75" s="2">
        <v>9.8000000000000004E-2</v>
      </c>
      <c r="AK75" s="2">
        <v>45.225999999999999</v>
      </c>
      <c r="AL75" s="2">
        <v>1.3260000000000001</v>
      </c>
      <c r="AM75" s="2">
        <v>1185.54</v>
      </c>
      <c r="AN75" s="2">
        <v>1.7709999999999999</v>
      </c>
      <c r="AO75" s="2">
        <v>9.9504570337448417E-2</v>
      </c>
      <c r="AP75" s="2">
        <v>0</v>
      </c>
      <c r="AQ75" s="2">
        <v>236.38</v>
      </c>
      <c r="AR75" s="2">
        <f t="shared" si="13"/>
        <v>0.14117518798423079</v>
      </c>
      <c r="AS75" s="1">
        <f t="shared" si="14"/>
        <v>33.37099093571247</v>
      </c>
      <c r="AT75" s="2">
        <v>3600</v>
      </c>
      <c r="AU75" s="2">
        <v>0.1</v>
      </c>
      <c r="AV75" s="2">
        <v>44.904000000000003</v>
      </c>
      <c r="AW75" s="2">
        <v>1.339</v>
      </c>
      <c r="AX75" s="2">
        <v>1178.08</v>
      </c>
      <c r="AY75" s="2">
        <v>1.7909999999999999</v>
      </c>
      <c r="AZ75" s="2">
        <v>0.10530343650205599</v>
      </c>
      <c r="BA75" s="2">
        <v>0</v>
      </c>
      <c r="BB75" s="2">
        <v>56.35</v>
      </c>
      <c r="BC75">
        <v>235.41</v>
      </c>
      <c r="BD75" s="1">
        <f t="shared" si="10"/>
        <v>0.14940250878072861</v>
      </c>
      <c r="BE75">
        <f t="shared" si="16"/>
        <v>35.170844592071319</v>
      </c>
      <c r="BF75">
        <f t="shared" si="15"/>
        <v>329.85</v>
      </c>
    </row>
    <row r="76" spans="1:58" x14ac:dyDescent="0.25">
      <c r="A76" s="1"/>
      <c r="B76" s="2">
        <v>3650</v>
      </c>
      <c r="C76" s="2">
        <v>8.5000000000000006E-2</v>
      </c>
      <c r="D76" s="2">
        <v>46.835999999999999</v>
      </c>
      <c r="E76" s="2">
        <v>1.296</v>
      </c>
      <c r="F76" s="2">
        <v>1228.76</v>
      </c>
      <c r="G76" s="2">
        <v>1.708</v>
      </c>
      <c r="H76" s="2">
        <v>7.9893182351500003E-2</v>
      </c>
      <c r="I76" s="2">
        <v>0</v>
      </c>
      <c r="J76" s="1">
        <v>239.97</v>
      </c>
      <c r="K76" s="1">
        <f t="shared" si="17"/>
        <v>9.5775346741666656E-2</v>
      </c>
      <c r="L76" s="1">
        <f t="shared" si="19"/>
        <v>22.983209957597747</v>
      </c>
      <c r="M76" s="2">
        <v>3650</v>
      </c>
      <c r="N76" s="2">
        <v>8.5000000000000006E-2</v>
      </c>
      <c r="O76" s="2">
        <v>46.521000000000001</v>
      </c>
      <c r="P76" s="2">
        <v>1.3</v>
      </c>
      <c r="Q76" s="2">
        <v>1201.7</v>
      </c>
      <c r="R76" s="2">
        <v>1.7270000000000001</v>
      </c>
      <c r="S76" s="6">
        <v>8.6261154562663964E-2</v>
      </c>
      <c r="T76" s="2">
        <v>0</v>
      </c>
      <c r="U76" s="2">
        <v>239.78</v>
      </c>
      <c r="V76" s="2">
        <f t="shared" si="7"/>
        <v>0.12238568208296381</v>
      </c>
      <c r="W76" s="1">
        <f t="shared" si="12"/>
        <v>29.345638849853064</v>
      </c>
      <c r="X76" s="2">
        <v>3650</v>
      </c>
      <c r="Y76" s="2">
        <v>8.5999999999999993E-2</v>
      </c>
      <c r="Z76" s="2">
        <v>46.164000000000001</v>
      </c>
      <c r="AA76" s="2">
        <v>1.3129999999999999</v>
      </c>
      <c r="AB76" s="2">
        <v>1192.8</v>
      </c>
      <c r="AC76" s="2">
        <v>1.748</v>
      </c>
      <c r="AD76" s="2">
        <v>9.3775442751603419E-2</v>
      </c>
      <c r="AE76" s="2">
        <v>0</v>
      </c>
      <c r="AF76">
        <v>239.17</v>
      </c>
      <c r="AG76">
        <f t="shared" si="18"/>
        <v>0.13304681095416673</v>
      </c>
      <c r="AH76" s="1">
        <f t="shared" si="8"/>
        <v>31.820805775908056</v>
      </c>
      <c r="AI76" s="2">
        <v>3650</v>
      </c>
      <c r="AJ76" s="2">
        <v>8.6999999999999994E-2</v>
      </c>
      <c r="AK76" s="2">
        <v>45.817</v>
      </c>
      <c r="AL76" s="2">
        <v>1.325</v>
      </c>
      <c r="AM76" s="2">
        <v>1184.6099999999999</v>
      </c>
      <c r="AN76" s="2">
        <v>1.7689999999999999</v>
      </c>
      <c r="AO76" s="2">
        <v>0.10010741805905872</v>
      </c>
      <c r="AP76" s="2">
        <v>0</v>
      </c>
      <c r="AQ76" s="2">
        <v>237.93</v>
      </c>
      <c r="AR76" s="2">
        <f t="shared" si="13"/>
        <v>0.14203049684226191</v>
      </c>
      <c r="AS76" s="1">
        <f t="shared" si="14"/>
        <v>33.793316113679374</v>
      </c>
      <c r="AT76" s="2">
        <v>3650</v>
      </c>
      <c r="AU76" s="2">
        <v>8.8999999999999996E-2</v>
      </c>
      <c r="AV76" s="2">
        <v>45.491999999999997</v>
      </c>
      <c r="AW76" s="2">
        <v>1.337</v>
      </c>
      <c r="AX76" s="2">
        <v>1177.08</v>
      </c>
      <c r="AY76" s="2">
        <v>1.7889999999999999</v>
      </c>
      <c r="AZ76" s="2">
        <v>0.10575</v>
      </c>
      <c r="BA76" s="2">
        <v>0</v>
      </c>
      <c r="BB76" s="2">
        <v>56.2</v>
      </c>
      <c r="BC76">
        <v>236.99</v>
      </c>
      <c r="BD76" s="1">
        <f t="shared" si="10"/>
        <v>0.15003608456076906</v>
      </c>
      <c r="BE76">
        <f t="shared" si="16"/>
        <v>35.557051680056659</v>
      </c>
      <c r="BF76">
        <f t="shared" si="15"/>
        <v>329.7</v>
      </c>
    </row>
    <row r="77" spans="1:58" x14ac:dyDescent="0.25">
      <c r="A77" s="1"/>
      <c r="B77" s="2">
        <v>3700</v>
      </c>
      <c r="C77" s="2">
        <v>7.3999999999999996E-2</v>
      </c>
      <c r="D77" s="2">
        <v>47.445999999999998</v>
      </c>
      <c r="E77" s="2">
        <v>1.2909999999999999</v>
      </c>
      <c r="F77" s="2">
        <v>1218.98</v>
      </c>
      <c r="G77" s="2">
        <v>1.706</v>
      </c>
      <c r="H77" s="2">
        <v>8.0479753723630906E-2</v>
      </c>
      <c r="I77" s="2">
        <v>0</v>
      </c>
      <c r="J77" s="1">
        <v>241.75</v>
      </c>
      <c r="K77" s="1">
        <f t="shared" si="17"/>
        <v>9.6478524095491486E-2</v>
      </c>
      <c r="L77" s="1">
        <f t="shared" si="19"/>
        <v>23.323683200085068</v>
      </c>
      <c r="M77" s="2">
        <v>3700</v>
      </c>
      <c r="N77" s="2">
        <v>7.4999999999999997E-2</v>
      </c>
      <c r="O77" s="2">
        <v>47.12</v>
      </c>
      <c r="P77" s="2">
        <v>1.2989999999999999</v>
      </c>
      <c r="Q77" s="2">
        <v>1200.76</v>
      </c>
      <c r="R77" s="2">
        <v>1.7250000000000001</v>
      </c>
      <c r="S77" s="6">
        <v>8.6842724381534925E-2</v>
      </c>
      <c r="T77" s="2">
        <v>0</v>
      </c>
      <c r="U77" s="2">
        <v>241.4</v>
      </c>
      <c r="V77" s="2">
        <f t="shared" si="7"/>
        <v>0.12321080225811383</v>
      </c>
      <c r="W77" s="1">
        <f t="shared" si="12"/>
        <v>29.743087665108678</v>
      </c>
      <c r="X77" s="2">
        <v>3700</v>
      </c>
      <c r="Y77" s="2">
        <v>7.5999999999999998E-2</v>
      </c>
      <c r="Z77" s="2">
        <v>46.759</v>
      </c>
      <c r="AA77" s="2">
        <v>1.3120000000000001</v>
      </c>
      <c r="AB77" s="2">
        <v>1191.92</v>
      </c>
      <c r="AC77" s="2">
        <v>1.746</v>
      </c>
      <c r="AD77" s="2">
        <v>9.4420260006826684E-2</v>
      </c>
      <c r="AE77" s="2">
        <v>0</v>
      </c>
      <c r="AF77">
        <v>240.68</v>
      </c>
      <c r="AG77">
        <f t="shared" si="18"/>
        <v>0.13396166538661042</v>
      </c>
      <c r="AH77" s="1">
        <f t="shared" si="8"/>
        <v>32.241893625249396</v>
      </c>
      <c r="AI77" s="2">
        <v>3700</v>
      </c>
      <c r="AJ77" s="2">
        <v>7.6999999999999999E-2</v>
      </c>
      <c r="AK77" s="2">
        <v>46.408000000000001</v>
      </c>
      <c r="AL77" s="2">
        <v>1.3240000000000001</v>
      </c>
      <c r="AM77" s="2">
        <v>1183.6600000000001</v>
      </c>
      <c r="AN77" s="2">
        <v>1.7669999999999999</v>
      </c>
      <c r="AO77" s="2">
        <v>0.10065581963927532</v>
      </c>
      <c r="AP77" s="2">
        <v>0</v>
      </c>
      <c r="AQ77" s="2">
        <v>239.49</v>
      </c>
      <c r="AR77" s="2">
        <f t="shared" si="13"/>
        <v>0.1428085585525469</v>
      </c>
      <c r="AS77" s="1">
        <f t="shared" si="14"/>
        <v>34.201221687749459</v>
      </c>
      <c r="AT77" s="2">
        <v>3700</v>
      </c>
      <c r="AU77" s="2">
        <v>7.8E-2</v>
      </c>
      <c r="AV77" s="2">
        <v>46.08</v>
      </c>
      <c r="AW77" s="2">
        <v>1.3360000000000001</v>
      </c>
      <c r="AX77" s="2">
        <v>1176.04</v>
      </c>
      <c r="AY77" s="2">
        <v>1.7869999999999999</v>
      </c>
      <c r="AZ77" s="2">
        <v>0.10639999999999999</v>
      </c>
      <c r="BA77" s="2">
        <v>0</v>
      </c>
      <c r="BB77" s="2">
        <v>56</v>
      </c>
      <c r="BC77">
        <v>238.59</v>
      </c>
      <c r="BD77" s="1">
        <f t="shared" si="10"/>
        <v>0.15095829217272652</v>
      </c>
      <c r="BE77">
        <f t="shared" si="16"/>
        <v>36.01713892949082</v>
      </c>
      <c r="BF77">
        <f t="shared" si="15"/>
        <v>329.5</v>
      </c>
    </row>
    <row r="78" spans="1:58" x14ac:dyDescent="0.25">
      <c r="A78" s="1"/>
      <c r="B78" s="2">
        <v>3750</v>
      </c>
      <c r="C78" s="2">
        <v>6.3E-2</v>
      </c>
      <c r="D78" s="2">
        <v>48.052</v>
      </c>
      <c r="E78" s="2">
        <v>1.288</v>
      </c>
      <c r="F78" s="2">
        <v>1212.27</v>
      </c>
      <c r="G78" s="2">
        <v>1.704</v>
      </c>
      <c r="H78" s="2">
        <v>8.1040536708675698E-2</v>
      </c>
      <c r="I78" s="2">
        <v>0</v>
      </c>
      <c r="J78" s="1">
        <v>243.5</v>
      </c>
      <c r="K78" s="1">
        <f t="shared" si="17"/>
        <v>9.715078652463334E-2</v>
      </c>
      <c r="L78" s="1">
        <f t="shared" si="19"/>
        <v>23.656216518748217</v>
      </c>
      <c r="M78" s="2">
        <v>3750</v>
      </c>
      <c r="N78" s="2">
        <v>6.4000000000000001E-2</v>
      </c>
      <c r="O78" s="2">
        <v>47.719000000000001</v>
      </c>
      <c r="P78" s="2">
        <v>1.298</v>
      </c>
      <c r="Q78" s="2">
        <v>1199.96</v>
      </c>
      <c r="R78" s="2">
        <v>1.7230000000000001</v>
      </c>
      <c r="S78" s="6">
        <v>8.7443751832621583E-2</v>
      </c>
      <c r="T78" s="2">
        <v>0</v>
      </c>
      <c r="U78" s="2">
        <v>242.97</v>
      </c>
      <c r="V78" s="2">
        <f t="shared" si="7"/>
        <v>0.12406352855101765</v>
      </c>
      <c r="W78" s="1">
        <f t="shared" si="12"/>
        <v>30.143715532040758</v>
      </c>
      <c r="X78" s="2">
        <v>3750</v>
      </c>
      <c r="Y78" s="2">
        <v>6.5000000000000002E-2</v>
      </c>
      <c r="Z78" s="2">
        <v>47.353000000000002</v>
      </c>
      <c r="AA78" s="2">
        <v>1.3109999999999999</v>
      </c>
      <c r="AB78" s="2">
        <v>1191.0999999999999</v>
      </c>
      <c r="AC78" s="2">
        <v>1.744</v>
      </c>
      <c r="AD78" s="2">
        <v>9.5020488516924934E-2</v>
      </c>
      <c r="AE78" s="2">
        <v>0</v>
      </c>
      <c r="AF78">
        <v>242.21</v>
      </c>
      <c r="AG78">
        <f t="shared" si="18"/>
        <v>0.13481325815726655</v>
      </c>
      <c r="AH78" s="1">
        <f t="shared" si="8"/>
        <v>32.653119258271531</v>
      </c>
      <c r="AI78" s="2">
        <v>3750</v>
      </c>
      <c r="AJ78" s="2">
        <v>6.6000000000000003E-2</v>
      </c>
      <c r="AK78" s="2">
        <v>46.999000000000002</v>
      </c>
      <c r="AL78" s="2">
        <v>1.323</v>
      </c>
      <c r="AM78" s="2">
        <v>1182.77</v>
      </c>
      <c r="AN78" s="2">
        <v>1.7649999999999999</v>
      </c>
      <c r="AO78" s="2">
        <v>0.100955819639275</v>
      </c>
      <c r="AP78" s="2">
        <v>0</v>
      </c>
      <c r="AQ78" s="2">
        <v>241.08</v>
      </c>
      <c r="AR78" s="2">
        <f t="shared" si="13"/>
        <v>0.14323419283498834</v>
      </c>
      <c r="AS78" s="1">
        <f t="shared" si="14"/>
        <v>34.530899208658994</v>
      </c>
      <c r="AT78" s="2">
        <v>3750</v>
      </c>
      <c r="AU78" s="2">
        <v>6.7000000000000004E-2</v>
      </c>
      <c r="AV78" s="2">
        <v>46.667000000000002</v>
      </c>
      <c r="AW78" s="2">
        <v>1.335</v>
      </c>
      <c r="AX78" s="2">
        <v>1175.07</v>
      </c>
      <c r="AY78" s="2">
        <v>1.7849999999999999</v>
      </c>
      <c r="AZ78" s="2">
        <v>0.108</v>
      </c>
      <c r="BA78" s="2">
        <v>0</v>
      </c>
      <c r="BB78" s="2">
        <v>55.75</v>
      </c>
      <c r="BC78">
        <v>240.21</v>
      </c>
      <c r="BD78" s="1">
        <f t="shared" si="10"/>
        <v>0.15322834167908331</v>
      </c>
      <c r="BE78">
        <f t="shared" ref="BE78:BE82" si="20">BD78*BC78</f>
        <v>36.806979954732604</v>
      </c>
      <c r="BF78">
        <f t="shared" si="15"/>
        <v>329.25</v>
      </c>
    </row>
    <row r="79" spans="1:58" x14ac:dyDescent="0.25">
      <c r="A79" s="1"/>
      <c r="B79" s="2">
        <v>3800</v>
      </c>
      <c r="C79" s="2">
        <v>4.5999999999999999E-2</v>
      </c>
      <c r="D79" s="2">
        <v>48.661999999999999</v>
      </c>
      <c r="E79" s="2">
        <v>1.554</v>
      </c>
      <c r="F79" s="2">
        <v>1207.8900000000001</v>
      </c>
      <c r="G79" s="2">
        <v>2.0299999999999998</v>
      </c>
      <c r="H79" s="2">
        <v>9.0207780678977487E-2</v>
      </c>
      <c r="I79" s="2">
        <v>0</v>
      </c>
      <c r="J79" s="1">
        <v>245.26</v>
      </c>
      <c r="K79" s="1">
        <f t="shared" si="17"/>
        <v>0.10814040971999254</v>
      </c>
      <c r="L79" s="1">
        <f t="shared" si="19"/>
        <v>26.52251688792537</v>
      </c>
      <c r="M79" s="2">
        <v>3800</v>
      </c>
      <c r="N79" s="2">
        <v>4.7E-2</v>
      </c>
      <c r="O79" s="2">
        <v>48.323</v>
      </c>
      <c r="P79" s="2">
        <v>1.5669999999999999</v>
      </c>
      <c r="Q79" s="2">
        <v>1198.05</v>
      </c>
      <c r="R79" s="2">
        <v>2.0529999999999999</v>
      </c>
      <c r="S79" s="2">
        <v>9.6000000000000002E-2</v>
      </c>
      <c r="T79" s="2">
        <v>0</v>
      </c>
      <c r="U79" s="2">
        <v>244.55</v>
      </c>
      <c r="V79" s="2">
        <f>$Q$88*S79*50</f>
        <v>0.11508407872336272</v>
      </c>
      <c r="W79" s="1">
        <f t="shared" si="12"/>
        <v>28.143811451798356</v>
      </c>
      <c r="X79" s="2">
        <v>3800</v>
      </c>
      <c r="Y79" s="2">
        <v>4.8000000000000001E-2</v>
      </c>
      <c r="Z79" s="2">
        <v>47.953000000000003</v>
      </c>
      <c r="AA79" s="2">
        <v>1.5820000000000001</v>
      </c>
      <c r="AB79" s="2">
        <v>1189.07</v>
      </c>
      <c r="AC79" s="2">
        <v>2.0779999999999998</v>
      </c>
      <c r="AD79" s="2">
        <v>0.104</v>
      </c>
      <c r="AE79" s="2">
        <v>0</v>
      </c>
      <c r="AF79">
        <v>243.77</v>
      </c>
      <c r="AG79">
        <f t="shared" ref="AG79:AG82" si="21">AD79*$AF$87*50</f>
        <v>0.12467441861697627</v>
      </c>
      <c r="AH79" s="1">
        <f t="shared" ref="AH79:AH82" si="22">AF79*AG79</f>
        <v>30.391883026260306</v>
      </c>
      <c r="AI79" s="2">
        <v>3800</v>
      </c>
      <c r="AJ79" s="2">
        <v>4.8000000000000001E-2</v>
      </c>
      <c r="AK79" s="2">
        <v>47.594999999999999</v>
      </c>
      <c r="AL79" s="2">
        <v>1.597</v>
      </c>
      <c r="AM79" s="2">
        <v>1180.58</v>
      </c>
      <c r="AN79" s="2">
        <v>2.1030000000000002</v>
      </c>
      <c r="AO79" s="2">
        <v>0.112</v>
      </c>
      <c r="AP79" s="2">
        <v>0</v>
      </c>
      <c r="AQ79" s="2">
        <v>242.7</v>
      </c>
      <c r="AR79" s="2">
        <f>AO79*$AM$88*50</f>
        <v>0.13426475851058983</v>
      </c>
      <c r="AS79" s="1">
        <f t="shared" si="14"/>
        <v>32.586056890520148</v>
      </c>
      <c r="AT79" s="2">
        <v>3800</v>
      </c>
      <c r="AU79" s="2">
        <v>4.9000000000000002E-2</v>
      </c>
      <c r="AV79" s="2">
        <v>47.259</v>
      </c>
      <c r="AW79" s="2">
        <v>1.6120000000000001</v>
      </c>
      <c r="AX79" s="2">
        <v>1172.72</v>
      </c>
      <c r="AY79" s="2">
        <v>2.1259999999999999</v>
      </c>
      <c r="AZ79" s="2">
        <v>0.11899999999999999</v>
      </c>
      <c r="BA79" s="2">
        <v>0</v>
      </c>
      <c r="BB79" s="2">
        <v>55.4</v>
      </c>
      <c r="BC79">
        <v>241.86</v>
      </c>
      <c r="BD79" s="1">
        <f>AZ79*$BC$93*50</f>
        <v>0.1426563059175017</v>
      </c>
      <c r="BE79">
        <f t="shared" si="20"/>
        <v>34.502854149206961</v>
      </c>
      <c r="BF79">
        <f t="shared" si="15"/>
        <v>328.9</v>
      </c>
    </row>
    <row r="80" spans="1:58" x14ac:dyDescent="0.25">
      <c r="A80" s="1"/>
      <c r="B80" s="2">
        <v>3850</v>
      </c>
      <c r="C80" s="2">
        <v>3.5000000000000003E-2</v>
      </c>
      <c r="D80" s="2">
        <v>49.265000000000001</v>
      </c>
      <c r="E80" s="2">
        <v>1.379</v>
      </c>
      <c r="F80" s="2">
        <v>1206.56</v>
      </c>
      <c r="G80" s="2">
        <v>1.8149999999999999</v>
      </c>
      <c r="H80" s="2">
        <v>8.9557805575315827E-2</v>
      </c>
      <c r="I80" s="2">
        <v>0</v>
      </c>
      <c r="J80" s="1">
        <v>247.04</v>
      </c>
      <c r="K80" s="1">
        <f t="shared" si="17"/>
        <v>0.1073612244491798</v>
      </c>
      <c r="L80" s="1">
        <f t="shared" si="19"/>
        <v>26.522516887925377</v>
      </c>
      <c r="M80" s="2">
        <v>3850</v>
      </c>
      <c r="N80" s="2">
        <v>3.5000000000000003E-2</v>
      </c>
      <c r="O80" s="2">
        <v>48.921999999999997</v>
      </c>
      <c r="P80" s="2">
        <v>1.391</v>
      </c>
      <c r="Q80" s="2">
        <v>1197.93</v>
      </c>
      <c r="R80" s="2">
        <v>1.8360000000000001</v>
      </c>
      <c r="S80" s="2">
        <v>9.5348874989846483E-2</v>
      </c>
      <c r="T80" s="2">
        <v>0</v>
      </c>
      <c r="U80" s="2">
        <v>246.22</v>
      </c>
      <c r="V80" s="2">
        <f>$Q$88*S80*50</f>
        <v>0.11430351495328712</v>
      </c>
      <c r="W80" s="1">
        <f t="shared" si="12"/>
        <v>28.143811451798356</v>
      </c>
      <c r="X80" s="2">
        <v>3850</v>
      </c>
      <c r="Y80" s="2">
        <v>3.5999999999999997E-2</v>
      </c>
      <c r="Z80" s="2">
        <v>48.548000000000002</v>
      </c>
      <c r="AA80" s="2">
        <v>1.405</v>
      </c>
      <c r="AB80" s="2">
        <v>1188.96</v>
      </c>
      <c r="AC80" s="2">
        <v>1.8580000000000001</v>
      </c>
      <c r="AD80" s="2">
        <v>0.10329658151000286</v>
      </c>
      <c r="AE80" s="2">
        <v>0</v>
      </c>
      <c r="AF80">
        <v>245.43</v>
      </c>
      <c r="AG80">
        <f t="shared" si="21"/>
        <v>0.12383116581616066</v>
      </c>
      <c r="AH80" s="1">
        <f t="shared" si="22"/>
        <v>30.391883026260313</v>
      </c>
      <c r="AI80" s="2">
        <v>3850</v>
      </c>
      <c r="AJ80" s="2">
        <v>3.5999999999999997E-2</v>
      </c>
      <c r="AK80" s="2">
        <v>48.186</v>
      </c>
      <c r="AL80" s="2">
        <v>1.4179999999999999</v>
      </c>
      <c r="AM80" s="2">
        <v>1180.44</v>
      </c>
      <c r="AN80" s="2">
        <v>1.88</v>
      </c>
      <c r="AO80" s="2">
        <v>0.11121639867435865</v>
      </c>
      <c r="AP80" s="2">
        <v>0</v>
      </c>
      <c r="AQ80" s="2">
        <v>244.41</v>
      </c>
      <c r="AR80" s="2">
        <f>AO80*$AM$88*50</f>
        <v>0.13332538312884151</v>
      </c>
      <c r="AS80" s="1">
        <f t="shared" si="14"/>
        <v>32.586056890520155</v>
      </c>
      <c r="AT80" s="2">
        <v>3850</v>
      </c>
      <c r="AU80" s="2">
        <v>3.5999999999999997E-2</v>
      </c>
      <c r="AV80" s="2">
        <v>47.845999999999997</v>
      </c>
      <c r="AW80" s="2">
        <v>1.431</v>
      </c>
      <c r="AX80" s="2">
        <v>1172.53</v>
      </c>
      <c r="AY80" s="2">
        <v>1.901</v>
      </c>
      <c r="AZ80" s="2">
        <v>0.11815000000000001</v>
      </c>
      <c r="BA80" s="2">
        <v>0</v>
      </c>
      <c r="BB80" s="2">
        <v>54.9</v>
      </c>
      <c r="BC80">
        <v>243.6</v>
      </c>
      <c r="BD80" s="1">
        <f>AZ80*$BC$93*50</f>
        <v>0.14163733230380526</v>
      </c>
      <c r="BE80">
        <f t="shared" si="20"/>
        <v>34.502854149206961</v>
      </c>
      <c r="BF80">
        <f t="shared" si="15"/>
        <v>328.4</v>
      </c>
    </row>
    <row r="81" spans="1:58" x14ac:dyDescent="0.25">
      <c r="A81" s="1"/>
      <c r="B81" s="2">
        <v>3900</v>
      </c>
      <c r="C81" s="2">
        <v>2.3E-2</v>
      </c>
      <c r="D81" s="2">
        <v>49.868000000000002</v>
      </c>
      <c r="E81" s="2">
        <v>1.3779999999999999</v>
      </c>
      <c r="F81" s="2">
        <v>1205.54</v>
      </c>
      <c r="G81" s="2">
        <v>1.8129999999999999</v>
      </c>
      <c r="H81" s="2">
        <v>8.8924277690217102E-2</v>
      </c>
      <c r="I81" s="2">
        <v>0</v>
      </c>
      <c r="J81" s="1">
        <v>248.8</v>
      </c>
      <c r="K81" s="1">
        <f t="shared" si="17"/>
        <v>0.10660175598040743</v>
      </c>
      <c r="L81" s="1">
        <f t="shared" si="19"/>
        <v>26.52251688792537</v>
      </c>
      <c r="M81" s="2">
        <v>3900</v>
      </c>
      <c r="N81" s="2">
        <v>2.3E-2</v>
      </c>
      <c r="O81" s="2">
        <v>49.52</v>
      </c>
      <c r="P81" s="2">
        <v>1.39</v>
      </c>
      <c r="Q81" s="2">
        <v>1197.1099999999999</v>
      </c>
      <c r="R81" s="2">
        <v>1.8340000000000001</v>
      </c>
      <c r="S81" s="2">
        <v>9.4691243496148103E-2</v>
      </c>
      <c r="T81" s="2">
        <v>0</v>
      </c>
      <c r="U81" s="2">
        <v>247.93</v>
      </c>
      <c r="V81" s="2">
        <f>$Q$88*S81*50</f>
        <v>0.1135151512596231</v>
      </c>
      <c r="W81" s="1">
        <f t="shared" si="12"/>
        <v>28.143811451798356</v>
      </c>
      <c r="X81" s="2">
        <v>3900</v>
      </c>
      <c r="Y81" s="2">
        <v>2.4E-2</v>
      </c>
      <c r="Z81" s="2">
        <v>49.142000000000003</v>
      </c>
      <c r="AA81" s="2">
        <v>1.4039999999999999</v>
      </c>
      <c r="AB81" s="2">
        <v>1188.0899999999999</v>
      </c>
      <c r="AC81" s="2">
        <v>1.8560000000000001</v>
      </c>
      <c r="AD81" s="2">
        <v>0.10258185643764668</v>
      </c>
      <c r="AE81" s="2">
        <v>0</v>
      </c>
      <c r="AF81">
        <v>247.14</v>
      </c>
      <c r="AG81">
        <f t="shared" si="21"/>
        <v>0.12297435876936275</v>
      </c>
      <c r="AH81" s="1">
        <f t="shared" si="22"/>
        <v>30.391883026260306</v>
      </c>
      <c r="AI81" s="2">
        <v>3900</v>
      </c>
      <c r="AJ81" s="2">
        <v>2.4E-2</v>
      </c>
      <c r="AK81" s="2">
        <v>48.776000000000003</v>
      </c>
      <c r="AL81" s="2">
        <v>1.417</v>
      </c>
      <c r="AM81" s="2">
        <v>1179.48</v>
      </c>
      <c r="AN81" s="2">
        <v>1.8779999999999999</v>
      </c>
      <c r="AO81" s="2">
        <v>0.1104122831959056</v>
      </c>
      <c r="AP81" s="2">
        <v>0</v>
      </c>
      <c r="AQ81" s="2">
        <v>246.19</v>
      </c>
      <c r="AR81" s="2">
        <f>AO81*$AM$88*50</f>
        <v>0.13236141553483144</v>
      </c>
      <c r="AS81" s="1">
        <f t="shared" si="14"/>
        <v>32.586056890520155</v>
      </c>
      <c r="AT81" s="2">
        <v>3900</v>
      </c>
      <c r="AU81" s="2">
        <v>2.4E-2</v>
      </c>
      <c r="AV81" s="2">
        <v>48.433</v>
      </c>
      <c r="AW81" s="2">
        <v>1.429</v>
      </c>
      <c r="AX81" s="2">
        <v>1171.48</v>
      </c>
      <c r="AY81" s="2">
        <v>1.899</v>
      </c>
      <c r="AZ81" s="2">
        <v>0.11728337408312958</v>
      </c>
      <c r="BA81" s="2">
        <v>0</v>
      </c>
      <c r="BB81" s="2">
        <v>54.3</v>
      </c>
      <c r="BC81">
        <v>245.4</v>
      </c>
      <c r="BD81" s="1">
        <f>AZ81*$BC$93*50</f>
        <v>0.14059842766588004</v>
      </c>
      <c r="BE81">
        <f t="shared" si="20"/>
        <v>34.502854149206961</v>
      </c>
      <c r="BF81">
        <f t="shared" si="15"/>
        <v>327.8</v>
      </c>
    </row>
    <row r="82" spans="1:58" x14ac:dyDescent="0.25">
      <c r="A82" s="1"/>
      <c r="B82" s="2">
        <v>3950</v>
      </c>
      <c r="C82" s="2">
        <v>1.0999999999999999E-2</v>
      </c>
      <c r="D82" s="2">
        <v>50.47</v>
      </c>
      <c r="E82" s="2">
        <v>1.377</v>
      </c>
      <c r="F82" s="2">
        <v>1204.71</v>
      </c>
      <c r="G82" s="2">
        <v>1.8120000000000001</v>
      </c>
      <c r="H82" s="2">
        <v>8.8317273918510311E-2</v>
      </c>
      <c r="I82" s="2">
        <v>0</v>
      </c>
      <c r="J82" s="1">
        <v>250.51</v>
      </c>
      <c r="K82" s="1">
        <f t="shared" si="17"/>
        <v>0.10587408441948573</v>
      </c>
      <c r="L82" s="1">
        <f t="shared" si="19"/>
        <v>26.52251688792537</v>
      </c>
      <c r="M82" s="2">
        <v>3950</v>
      </c>
      <c r="N82" s="2">
        <v>1.2E-2</v>
      </c>
      <c r="O82" s="2">
        <v>50.118000000000002</v>
      </c>
      <c r="P82" s="2">
        <v>1.39</v>
      </c>
      <c r="Q82" s="2">
        <v>1196.27</v>
      </c>
      <c r="R82" s="2">
        <v>1.8320000000000001</v>
      </c>
      <c r="S82" s="2">
        <v>9.4050156237480975E-2</v>
      </c>
      <c r="T82" s="2">
        <v>0</v>
      </c>
      <c r="U82" s="2">
        <v>249.62</v>
      </c>
      <c r="V82" s="2">
        <f>$Q$88*S82*50</f>
        <v>0.11274662067061274</v>
      </c>
      <c r="W82" s="1">
        <f t="shared" si="12"/>
        <v>28.143811451798353</v>
      </c>
      <c r="X82" s="2">
        <v>3950</v>
      </c>
      <c r="Y82" s="2">
        <v>1.2E-2</v>
      </c>
      <c r="Z82" s="2">
        <v>49.735999999999997</v>
      </c>
      <c r="AA82" s="2">
        <v>1.403</v>
      </c>
      <c r="AB82" s="2">
        <v>1187.19</v>
      </c>
      <c r="AC82" s="2">
        <v>1.8540000000000001</v>
      </c>
      <c r="AD82" s="2">
        <v>0.10188514246674436</v>
      </c>
      <c r="AE82" s="2">
        <v>0</v>
      </c>
      <c r="AF82">
        <v>248.83</v>
      </c>
      <c r="AG82">
        <f t="shared" si="21"/>
        <v>0.12213914329566496</v>
      </c>
      <c r="AH82" s="1">
        <f t="shared" si="22"/>
        <v>30.391883026260313</v>
      </c>
      <c r="AI82" s="2">
        <v>3950</v>
      </c>
      <c r="AJ82" s="2">
        <v>1.2E-2</v>
      </c>
      <c r="AK82" s="2">
        <v>49.366</v>
      </c>
      <c r="AL82" s="2">
        <v>1.4159999999999999</v>
      </c>
      <c r="AM82" s="2">
        <v>1178.49</v>
      </c>
      <c r="AN82" s="2">
        <v>1.8759999999999999</v>
      </c>
      <c r="AO82" s="2">
        <v>0.10961971206194297</v>
      </c>
      <c r="AP82" s="2">
        <v>0</v>
      </c>
      <c r="AQ82" s="2">
        <v>247.97</v>
      </c>
      <c r="AR82" s="2">
        <f>AO82*$AM$88*50</f>
        <v>0.1314112872142604</v>
      </c>
      <c r="AS82" s="1">
        <f t="shared" si="14"/>
        <v>32.586056890520155</v>
      </c>
      <c r="AT82" s="2">
        <v>3950</v>
      </c>
      <c r="AU82" s="2">
        <v>1.2E-2</v>
      </c>
      <c r="AV82" s="2">
        <v>49.018000000000001</v>
      </c>
      <c r="AW82" s="2">
        <v>1.4279999999999999</v>
      </c>
      <c r="AX82" s="2">
        <v>1170.3900000000001</v>
      </c>
      <c r="AY82" s="2">
        <v>1.897</v>
      </c>
      <c r="AZ82" s="2">
        <v>0.11644350042480885</v>
      </c>
      <c r="BA82" s="2">
        <v>0</v>
      </c>
      <c r="BB82" s="2">
        <v>53.7</v>
      </c>
      <c r="BC82">
        <v>247.17</v>
      </c>
      <c r="BD82" s="1">
        <f>AZ82*$BC$93*50</f>
        <v>0.13959159343450647</v>
      </c>
      <c r="BE82">
        <f t="shared" si="20"/>
        <v>34.502854149206961</v>
      </c>
      <c r="BF82">
        <f t="shared" si="15"/>
        <v>327.2</v>
      </c>
    </row>
    <row r="83" spans="1:58" x14ac:dyDescent="0.25">
      <c r="A83" s="1"/>
      <c r="B83" s="2">
        <v>4000</v>
      </c>
      <c r="C83" s="2">
        <v>0</v>
      </c>
      <c r="D83" s="2">
        <v>51.046999999999997</v>
      </c>
      <c r="E83" s="2">
        <v>1.377</v>
      </c>
      <c r="F83" s="2">
        <v>1203.97</v>
      </c>
      <c r="G83" s="2">
        <v>1.81</v>
      </c>
      <c r="H83" s="2">
        <v>8.7645526638379018E-2</v>
      </c>
      <c r="I83" s="2">
        <v>0</v>
      </c>
      <c r="J83" s="1">
        <v>252.43</v>
      </c>
      <c r="K83" s="1">
        <f>H83*$E$90*50</f>
        <v>0.10506879882710204</v>
      </c>
      <c r="L83" s="1">
        <f>K83*J83</f>
        <v>26.52251688792537</v>
      </c>
      <c r="M83" s="2">
        <v>4000</v>
      </c>
      <c r="N83" s="2">
        <v>0</v>
      </c>
      <c r="O83" s="2">
        <v>50.692</v>
      </c>
      <c r="P83" s="2">
        <v>1.389</v>
      </c>
      <c r="Q83" s="2">
        <v>1195.5</v>
      </c>
      <c r="R83" s="2">
        <v>1.83</v>
      </c>
      <c r="S83" s="2">
        <v>9.3328562909958251E-2</v>
      </c>
      <c r="T83" s="2">
        <v>0</v>
      </c>
      <c r="U83" s="2">
        <v>251.55</v>
      </c>
      <c r="V83" s="2">
        <f>$Q$88*S83*50</f>
        <v>0.11188158001112444</v>
      </c>
      <c r="W83" s="1">
        <f>U83*V83</f>
        <v>28.143811451798356</v>
      </c>
      <c r="X83" s="2">
        <v>4000</v>
      </c>
      <c r="Y83" s="2">
        <v>0</v>
      </c>
      <c r="Z83" s="2">
        <v>50.305999999999997</v>
      </c>
      <c r="AA83" s="2">
        <v>1.4019999999999999</v>
      </c>
      <c r="AB83" s="2">
        <v>1186.3699999999999</v>
      </c>
      <c r="AC83" s="2">
        <v>1.8520000000000001</v>
      </c>
      <c r="AD83" s="2">
        <v>0.10110903724974077</v>
      </c>
      <c r="AE83" s="2">
        <v>0</v>
      </c>
      <c r="AF83">
        <v>250.74</v>
      </c>
      <c r="AG83">
        <f>AD83*$AF$87*50</f>
        <v>0.12120875419263104</v>
      </c>
      <c r="AH83" s="1">
        <f>AF83*AG83</f>
        <v>30.391883026260306</v>
      </c>
      <c r="AI83" s="2">
        <v>4000</v>
      </c>
      <c r="AJ83" s="2">
        <v>0</v>
      </c>
      <c r="AK83" s="2">
        <v>49.930999999999997</v>
      </c>
      <c r="AL83" s="2">
        <v>1.415</v>
      </c>
      <c r="AM83" s="2">
        <v>1177.57</v>
      </c>
      <c r="AN83" s="2">
        <v>1.8740000000000001</v>
      </c>
      <c r="AO83" s="2">
        <v>0.10874264911789414</v>
      </c>
      <c r="AP83" s="2">
        <v>0</v>
      </c>
      <c r="AQ83" s="2">
        <v>249.97</v>
      </c>
      <c r="AR83" s="2">
        <f>AO83*$AM$88*50</f>
        <v>0.13035987074657018</v>
      </c>
      <c r="AS83" s="1">
        <f>AR83*AQ83</f>
        <v>32.586056890520148</v>
      </c>
      <c r="AT83" s="2">
        <v>4000</v>
      </c>
      <c r="AU83" s="2">
        <v>0</v>
      </c>
      <c r="AV83" s="2">
        <v>49.58</v>
      </c>
      <c r="AW83" s="2">
        <v>1.427</v>
      </c>
      <c r="AX83" s="2">
        <v>1169.3800000000001</v>
      </c>
      <c r="AY83" s="2">
        <v>1.895</v>
      </c>
      <c r="AZ83" s="2">
        <v>0.11550421382133397</v>
      </c>
      <c r="BA83" s="2">
        <v>0</v>
      </c>
      <c r="BB83" s="2">
        <v>52.7</v>
      </c>
      <c r="BC83">
        <v>249.18</v>
      </c>
      <c r="BD83" s="1">
        <f>AZ83*$BC$93*50</f>
        <v>0.13846558371140122</v>
      </c>
      <c r="BE83">
        <f>BD83*BC83</f>
        <v>34.502854149206954</v>
      </c>
      <c r="BF83">
        <f t="shared" si="15"/>
        <v>326.2</v>
      </c>
    </row>
    <row r="84" spans="1:58" x14ac:dyDescent="0.25">
      <c r="A84" s="1"/>
      <c r="B84" s="2"/>
      <c r="C84" s="2"/>
      <c r="D84" s="2"/>
      <c r="E84" s="2"/>
      <c r="F84" s="2"/>
      <c r="G84" s="2"/>
      <c r="H84" s="2"/>
      <c r="I84" s="5"/>
      <c r="J84" s="5"/>
      <c r="K84" s="5"/>
      <c r="L84" s="2"/>
      <c r="N84" s="3"/>
    </row>
    <row r="85" spans="1:58" x14ac:dyDescent="0.25">
      <c r="A85" s="1"/>
      <c r="B85" s="2"/>
      <c r="C85" s="2"/>
      <c r="D85" s="2"/>
      <c r="E85" s="2"/>
      <c r="F85" s="2"/>
      <c r="G85" s="2"/>
      <c r="H85" s="2"/>
      <c r="I85" s="5"/>
      <c r="J85" s="5"/>
      <c r="K85" s="5"/>
      <c r="L85" s="2"/>
      <c r="N85" s="3"/>
      <c r="AR85" s="2">
        <f>SUM(AR51:AR83)</f>
        <v>4.0002474354602571</v>
      </c>
      <c r="AS85" s="2">
        <f>SUM(AS67:AS83)</f>
        <v>562.38585598706015</v>
      </c>
      <c r="BD85" s="1">
        <f>SUM(BD47:BD83)</f>
        <v>5.000017512012497</v>
      </c>
      <c r="BE85" s="1">
        <f>SUM(BE60:BE83)</f>
        <v>834.70842625511534</v>
      </c>
    </row>
    <row r="86" spans="1:58" x14ac:dyDescent="0.25">
      <c r="A86" s="1"/>
      <c r="B86" s="2"/>
      <c r="C86" s="2"/>
      <c r="D86" s="2"/>
      <c r="E86" s="2"/>
      <c r="F86" s="2"/>
      <c r="G86" s="2"/>
      <c r="I86" s="2"/>
      <c r="J86" s="2"/>
      <c r="K86" s="2">
        <f>SUM(K68:K83)</f>
        <v>1.0002305148112483</v>
      </c>
      <c r="L86" s="2"/>
      <c r="N86" s="3"/>
      <c r="S86">
        <f t="shared" ref="S86:S91" si="23">S67*U67/U66</f>
        <v>4.2914927068931304E-2</v>
      </c>
      <c r="AE86" s="1" t="s">
        <v>18</v>
      </c>
      <c r="AF86" s="1">
        <f>PI()/4*(0.2286^2-0.127^2)</f>
        <v>2.8375618829459874E-2</v>
      </c>
      <c r="AG86" s="1">
        <f>SUM(AG47:AG83)</f>
        <v>3.0000828043111301</v>
      </c>
      <c r="AH86" s="1">
        <f>SUM(AH60:AH83)</f>
        <v>698.89469280593971</v>
      </c>
      <c r="AN86">
        <f>50/AN54</f>
        <v>30.248033877797944</v>
      </c>
      <c r="AO86">
        <f>AO55*AQ55/AQ54</f>
        <v>3.1479813771134522E-3</v>
      </c>
      <c r="AX86">
        <v>2300</v>
      </c>
      <c r="AY86">
        <f t="shared" ref="AY86:AY97" si="24">50/AY49</f>
        <v>29.708853238265004</v>
      </c>
      <c r="AZ86">
        <f t="shared" ref="AZ86:AZ113" si="25">AZ50*BC50/BC49</f>
        <v>1.0331424016456673E-2</v>
      </c>
      <c r="BC86" t="s">
        <v>23</v>
      </c>
    </row>
    <row r="87" spans="1:58" x14ac:dyDescent="0.25">
      <c r="A87" s="1"/>
      <c r="B87" s="2"/>
      <c r="C87" s="2"/>
      <c r="D87" s="2"/>
      <c r="E87" s="2"/>
      <c r="F87" s="2"/>
      <c r="G87" s="2"/>
      <c r="H87" s="2">
        <v>7.9040536708675696E-2</v>
      </c>
      <c r="I87" s="2"/>
      <c r="J87" s="2"/>
      <c r="K87" s="2"/>
      <c r="L87" s="2"/>
      <c r="N87" s="3"/>
      <c r="P87" s="1" t="s">
        <v>18</v>
      </c>
      <c r="Q87" s="1">
        <f>PI()/4*(0.2286^2-0.127^2)</f>
        <v>2.8375618829459874E-2</v>
      </c>
      <c r="S87">
        <f t="shared" si="23"/>
        <v>8.8033617819332555E-2</v>
      </c>
      <c r="V87">
        <f>SUM(V56:V83)</f>
        <v>2.0010807067645802</v>
      </c>
      <c r="W87">
        <f>SUM(W56:W83)</f>
        <v>476.07504764490477</v>
      </c>
      <c r="AE87" s="1" t="s">
        <v>19</v>
      </c>
      <c r="AF87" s="1">
        <f>PI()/4*(0.216^2-0.127^2)</f>
        <v>2.39758497340339E-2</v>
      </c>
      <c r="AG87" s="1"/>
      <c r="AL87" s="1" t="s">
        <v>18</v>
      </c>
      <c r="AM87" s="1">
        <f>PI()/4*(0.2286^2-0.127^2)</f>
        <v>2.8375618829459874E-2</v>
      </c>
      <c r="AN87">
        <f t="shared" ref="AN87:AN114" si="26">50/AN55</f>
        <v>30.284675953967291</v>
      </c>
      <c r="AO87">
        <f t="shared" ref="AO87:AO95" si="27">AO56*AQ56/AQ55</f>
        <v>8.1293209551389162E-2</v>
      </c>
      <c r="AX87">
        <v>2350</v>
      </c>
      <c r="AY87">
        <f t="shared" si="24"/>
        <v>29.744199881023199</v>
      </c>
      <c r="AZ87">
        <f t="shared" si="25"/>
        <v>5.6813730477692427E-2</v>
      </c>
    </row>
    <row r="88" spans="1:58" x14ac:dyDescent="0.25">
      <c r="A88" s="1"/>
      <c r="B88" s="2"/>
      <c r="C88" s="2"/>
      <c r="D88" s="2"/>
      <c r="E88" s="2"/>
      <c r="F88" s="2"/>
      <c r="G88" s="2"/>
      <c r="H88" s="2">
        <v>7.8479753723630918E-2</v>
      </c>
      <c r="I88" s="2"/>
      <c r="J88" s="2"/>
      <c r="K88" s="2"/>
      <c r="L88" s="2"/>
      <c r="N88" s="3"/>
      <c r="P88" s="1" t="s">
        <v>19</v>
      </c>
      <c r="Q88" s="1">
        <f>PI()/4*(0.216^2-0.127^2)</f>
        <v>2.39758497340339E-2</v>
      </c>
      <c r="S88">
        <f t="shared" si="23"/>
        <v>9.1146453415039227E-2</v>
      </c>
      <c r="AL88" s="1" t="s">
        <v>19</v>
      </c>
      <c r="AM88" s="1">
        <f>PI()/4*(0.216^2-0.127^2)</f>
        <v>2.39758497340339E-2</v>
      </c>
      <c r="AN88">
        <f t="shared" si="26"/>
        <v>30.303030303030305</v>
      </c>
      <c r="AO88">
        <f t="shared" si="27"/>
        <v>0.11060748820269609</v>
      </c>
      <c r="AX88">
        <v>2400</v>
      </c>
      <c r="AY88">
        <f t="shared" si="24"/>
        <v>29.761904761904763</v>
      </c>
      <c r="AZ88">
        <f t="shared" si="25"/>
        <v>8.6884935025687518E-2</v>
      </c>
    </row>
    <row r="89" spans="1:58" x14ac:dyDescent="0.25">
      <c r="A89" s="1"/>
      <c r="B89" s="2"/>
      <c r="C89" s="2"/>
      <c r="D89" s="1" t="s">
        <v>18</v>
      </c>
      <c r="E89" s="1">
        <f>PI()/4*(0.2286^2-0.127^2)</f>
        <v>2.8375618829459874E-2</v>
      </c>
      <c r="F89" s="2"/>
      <c r="G89" s="2">
        <v>3550</v>
      </c>
      <c r="I89" s="2"/>
      <c r="J89" s="2"/>
      <c r="K89" s="2"/>
      <c r="L89" s="2">
        <f>SUM(L68:L82)</f>
        <v>217.92030886218976</v>
      </c>
      <c r="N89" s="3"/>
      <c r="S89">
        <f t="shared" si="23"/>
        <v>9.0519976171971148E-2</v>
      </c>
      <c r="AF89">
        <f t="shared" ref="AF89" si="28">AD67*AF67/AF66</f>
        <v>9.7794111658206978E-2</v>
      </c>
      <c r="AN89">
        <f t="shared" si="26"/>
        <v>30.339805825242721</v>
      </c>
      <c r="AO89">
        <f t="shared" si="27"/>
        <v>0.10970407396489225</v>
      </c>
      <c r="AX89">
        <v>2450</v>
      </c>
      <c r="AY89">
        <f t="shared" si="24"/>
        <v>29.797377830750897</v>
      </c>
      <c r="AZ89">
        <f t="shared" si="25"/>
        <v>0.1203717094432194</v>
      </c>
    </row>
    <row r="90" spans="1:58" x14ac:dyDescent="0.25">
      <c r="A90" s="1"/>
      <c r="B90" s="2"/>
      <c r="C90" s="2"/>
      <c r="D90" s="1" t="s">
        <v>19</v>
      </c>
      <c r="E90" s="1">
        <f>PI()/4*(0.216^2-0.127^2)</f>
        <v>2.39758497340339E-2</v>
      </c>
      <c r="F90" s="2"/>
      <c r="G90" s="2">
        <v>3600</v>
      </c>
      <c r="I90" s="2"/>
      <c r="J90" s="2"/>
      <c r="K90" s="2"/>
      <c r="L90" s="2"/>
      <c r="N90" s="3"/>
      <c r="S90">
        <f t="shared" si="23"/>
        <v>8.9913780471393492E-2</v>
      </c>
      <c r="AN90">
        <f t="shared" si="26"/>
        <v>30.376670716889432</v>
      </c>
      <c r="AO90">
        <f t="shared" si="27"/>
        <v>0.10883076632529304</v>
      </c>
      <c r="AX90">
        <v>2500</v>
      </c>
      <c r="AY90">
        <f t="shared" si="24"/>
        <v>29.832935560859191</v>
      </c>
      <c r="AZ90">
        <f t="shared" si="25"/>
        <v>0.12027628461817581</v>
      </c>
    </row>
    <row r="91" spans="1:58" x14ac:dyDescent="0.25">
      <c r="A91" s="1"/>
      <c r="B91" s="2"/>
      <c r="C91" s="2"/>
      <c r="D91" s="2"/>
      <c r="E91" s="2"/>
      <c r="F91" s="2"/>
      <c r="G91" s="2">
        <v>3650</v>
      </c>
      <c r="H91" s="2">
        <v>7.6771570172356807E-2</v>
      </c>
      <c r="I91" s="2"/>
      <c r="J91" s="2"/>
      <c r="K91" s="2"/>
      <c r="L91" s="2"/>
      <c r="N91" s="3"/>
      <c r="S91">
        <f t="shared" si="23"/>
        <v>8.9269376380285162E-2</v>
      </c>
      <c r="AC91">
        <f>50/AC60</f>
        <v>30.826140567200984</v>
      </c>
      <c r="AD91">
        <f t="shared" ref="AD91:AD96" si="29">AD62*AF62/AF61</f>
        <v>0.10065991959306257</v>
      </c>
      <c r="AE91" t="s">
        <v>30</v>
      </c>
      <c r="AN91">
        <f t="shared" si="26"/>
        <v>30.3951367781155</v>
      </c>
      <c r="AO91">
        <f t="shared" si="27"/>
        <v>0.10800171600343197</v>
      </c>
      <c r="AX91">
        <v>2550</v>
      </c>
      <c r="AY91">
        <f t="shared" si="24"/>
        <v>29.868578255675033</v>
      </c>
      <c r="AZ91">
        <f t="shared" si="25"/>
        <v>0.1191682363255205</v>
      </c>
    </row>
    <row r="92" spans="1:58" x14ac:dyDescent="0.25">
      <c r="A92" s="1"/>
      <c r="B92" s="2"/>
      <c r="C92" s="2"/>
      <c r="D92" s="2"/>
      <c r="E92" s="2"/>
      <c r="F92" s="2"/>
      <c r="G92" s="2">
        <v>3700</v>
      </c>
      <c r="H92" s="2">
        <v>7.7327310597596205E-2</v>
      </c>
      <c r="I92" s="2"/>
      <c r="J92" s="2"/>
      <c r="K92" s="2"/>
      <c r="L92" s="2"/>
      <c r="N92" s="3"/>
      <c r="R92">
        <f>50/R67</f>
        <v>31.446540880503143</v>
      </c>
      <c r="S92">
        <f t="shared" ref="S92:S97" si="30">S73*U73/U72</f>
        <v>8.8054853339597963E-2</v>
      </c>
      <c r="T92">
        <v>8.2728397294312306E-2</v>
      </c>
      <c r="AC92">
        <f t="shared" ref="AC92:AC113" si="31">50/AC61</f>
        <v>30.864197530864196</v>
      </c>
      <c r="AD92">
        <f t="shared" si="29"/>
        <v>0.10074582714149775</v>
      </c>
      <c r="AN92">
        <f t="shared" si="26"/>
        <v>30.432136335970785</v>
      </c>
      <c r="AO92">
        <f t="shared" si="27"/>
        <v>0.10720020968630031</v>
      </c>
      <c r="AX92">
        <v>2600</v>
      </c>
      <c r="AY92">
        <f t="shared" si="24"/>
        <v>29.904306220095695</v>
      </c>
      <c r="AZ92">
        <f t="shared" si="25"/>
        <v>0.11811482824298883</v>
      </c>
      <c r="BB92" s="1" t="s">
        <v>18</v>
      </c>
      <c r="BC92" s="1">
        <f>PI()/4*(0.2286^2-0.127^2)</f>
        <v>2.8375618829459874E-2</v>
      </c>
    </row>
    <row r="93" spans="1:58" x14ac:dyDescent="0.25">
      <c r="A93" s="1"/>
      <c r="B93" s="2"/>
      <c r="C93" s="2"/>
      <c r="D93" s="2"/>
      <c r="E93" s="2"/>
      <c r="F93" s="2"/>
      <c r="G93" s="2">
        <v>3750</v>
      </c>
      <c r="H93" s="2">
        <v>7.790089318235148E-2</v>
      </c>
      <c r="I93" s="2"/>
      <c r="J93" s="2"/>
      <c r="K93" s="2"/>
      <c r="L93" s="2"/>
      <c r="N93" s="3"/>
      <c r="R93">
        <f>50/R68</f>
        <v>31.466331025802393</v>
      </c>
      <c r="S93">
        <f t="shared" si="30"/>
        <v>8.6852462345036713E-2</v>
      </c>
      <c r="T93">
        <v>8.3882844651683885E-2</v>
      </c>
      <c r="AC93">
        <f t="shared" si="31"/>
        <v>30.883261272390364</v>
      </c>
      <c r="AD93">
        <f t="shared" si="29"/>
        <v>0.10003706252844206</v>
      </c>
      <c r="AN93">
        <f t="shared" si="26"/>
        <v>30.469226081657524</v>
      </c>
      <c r="AO93">
        <f t="shared" si="27"/>
        <v>0.1063957239324123</v>
      </c>
      <c r="AX93">
        <v>2650</v>
      </c>
      <c r="AY93">
        <f t="shared" si="24"/>
        <v>29.940119760479043</v>
      </c>
      <c r="AZ93">
        <f t="shared" si="25"/>
        <v>0.11710807082225257</v>
      </c>
      <c r="BB93" s="1" t="s">
        <v>19</v>
      </c>
      <c r="BC93" s="1">
        <f>PI()/4*(0.216^2-0.127^2)</f>
        <v>2.39758497340339E-2</v>
      </c>
    </row>
    <row r="94" spans="1:58" x14ac:dyDescent="0.25">
      <c r="A94" s="1"/>
      <c r="B94" s="2"/>
      <c r="C94" s="2"/>
      <c r="D94" s="2"/>
      <c r="E94" s="2"/>
      <c r="F94" s="2"/>
      <c r="G94" s="2">
        <v>3800</v>
      </c>
      <c r="H94" s="2">
        <v>7.8479753723630918E-2</v>
      </c>
      <c r="I94" s="2"/>
      <c r="J94" s="2"/>
      <c r="K94" s="2"/>
      <c r="L94" s="2"/>
      <c r="N94" s="3"/>
      <c r="R94">
        <f t="shared" ref="R94:R107" si="32">50/R69</f>
        <v>31.486146095717881</v>
      </c>
      <c r="S94">
        <f t="shared" si="30"/>
        <v>8.6233244711218598E-2</v>
      </c>
      <c r="T94">
        <v>8.4457849462384313E-2</v>
      </c>
      <c r="AC94">
        <f t="shared" si="31"/>
        <v>30.921459492888065</v>
      </c>
      <c r="AD94">
        <f t="shared" si="29"/>
        <v>9.927965266117772E-2</v>
      </c>
      <c r="AN94">
        <f t="shared" si="26"/>
        <v>30.506406345332518</v>
      </c>
      <c r="AO94">
        <f t="shared" si="27"/>
        <v>0.10566152148543885</v>
      </c>
      <c r="AX94">
        <v>2700</v>
      </c>
      <c r="AY94">
        <f t="shared" si="24"/>
        <v>29.97601918465228</v>
      </c>
      <c r="AZ94">
        <f t="shared" si="25"/>
        <v>0.11614605973325517</v>
      </c>
    </row>
    <row r="95" spans="1:58" x14ac:dyDescent="0.25">
      <c r="A95" s="1"/>
      <c r="B95" s="2"/>
      <c r="C95" s="2"/>
      <c r="D95" s="2"/>
      <c r="E95" s="2"/>
      <c r="F95" s="2"/>
      <c r="G95" s="2">
        <v>3850</v>
      </c>
      <c r="H95" s="2">
        <v>7.9040536708675696E-2</v>
      </c>
      <c r="I95" s="2"/>
      <c r="J95" s="2"/>
      <c r="K95" s="2"/>
      <c r="L95" s="2"/>
      <c r="N95" s="3"/>
      <c r="R95">
        <f t="shared" si="32"/>
        <v>28.785261945883708</v>
      </c>
      <c r="S95">
        <f t="shared" si="30"/>
        <v>8.6866152790876339E-2</v>
      </c>
      <c r="AC95">
        <f t="shared" si="31"/>
        <v>30.940594059405939</v>
      </c>
      <c r="AD95">
        <f t="shared" si="29"/>
        <v>9.8558281686114413E-2</v>
      </c>
      <c r="AN95">
        <f t="shared" si="26"/>
        <v>30.543677458766034</v>
      </c>
      <c r="AO95">
        <f t="shared" si="27"/>
        <v>0.10491820805486202</v>
      </c>
      <c r="AX95">
        <v>2750</v>
      </c>
      <c r="AY95">
        <f t="shared" si="24"/>
        <v>30.012004801920771</v>
      </c>
      <c r="AZ95">
        <f t="shared" si="25"/>
        <v>0.11522701723264139</v>
      </c>
    </row>
    <row r="96" spans="1:58" x14ac:dyDescent="0.25">
      <c r="A96" s="1"/>
      <c r="B96" s="2"/>
      <c r="C96" s="2"/>
      <c r="D96" s="2"/>
      <c r="E96" s="2"/>
      <c r="F96" s="2"/>
      <c r="G96" s="2">
        <v>3900</v>
      </c>
      <c r="I96" s="2"/>
      <c r="J96" s="2"/>
      <c r="K96" s="2"/>
      <c r="L96" s="2"/>
      <c r="N96" s="3"/>
      <c r="R96">
        <f t="shared" si="32"/>
        <v>28.81844380403458</v>
      </c>
      <c r="S96">
        <f t="shared" si="30"/>
        <v>8.7429450603480396E-2</v>
      </c>
      <c r="AC96">
        <f t="shared" si="31"/>
        <v>30.978934324659228</v>
      </c>
      <c r="AD96">
        <f t="shared" si="29"/>
        <v>9.7794111658206978E-2</v>
      </c>
      <c r="AN96">
        <f t="shared" si="26"/>
        <v>30.562347188264059</v>
      </c>
      <c r="AO96">
        <f t="shared" ref="AO96:AO109" si="33">AO65*AQ65/AQ64</f>
        <v>0.10412387761941173</v>
      </c>
      <c r="AX96">
        <v>2800</v>
      </c>
      <c r="AY96">
        <f t="shared" si="24"/>
        <v>30.048076923076923</v>
      </c>
      <c r="AZ96">
        <f t="shared" si="25"/>
        <v>0.11434390627679597</v>
      </c>
    </row>
    <row r="97" spans="1:52" x14ac:dyDescent="0.25">
      <c r="A97" s="1"/>
      <c r="B97" s="2"/>
      <c r="C97" s="2"/>
      <c r="D97" s="2"/>
      <c r="E97" s="2"/>
      <c r="F97" s="2"/>
      <c r="G97" s="2">
        <v>3950</v>
      </c>
      <c r="I97" s="2"/>
      <c r="J97" s="2"/>
      <c r="K97" s="2"/>
      <c r="L97" s="2"/>
      <c r="N97" s="3"/>
      <c r="R97">
        <f t="shared" si="32"/>
        <v>28.835063437139564</v>
      </c>
      <c r="S97">
        <f t="shared" si="30"/>
        <v>8.8012462231864402E-2</v>
      </c>
      <c r="AC97">
        <f t="shared" si="31"/>
        <v>31.017369727047143</v>
      </c>
      <c r="AD97">
        <f t="shared" ref="AD97:AD107" si="34">AD68*AF68/AF67</f>
        <v>9.7054956013988503E-2</v>
      </c>
      <c r="AN97">
        <f t="shared" si="26"/>
        <v>30.599755201958388</v>
      </c>
      <c r="AO97">
        <f t="shared" si="33"/>
        <v>0.10336008696858756</v>
      </c>
      <c r="AX97">
        <v>2850</v>
      </c>
      <c r="AY97">
        <f t="shared" si="24"/>
        <v>30.084235860409148</v>
      </c>
      <c r="AZ97">
        <f t="shared" si="25"/>
        <v>0.11350070935755142</v>
      </c>
    </row>
    <row r="98" spans="1:52" x14ac:dyDescent="0.25">
      <c r="A98" s="1"/>
      <c r="B98" s="2"/>
      <c r="C98" s="2"/>
      <c r="D98" s="2"/>
      <c r="E98" s="2"/>
      <c r="F98" s="2"/>
      <c r="G98" s="2">
        <v>4000</v>
      </c>
      <c r="I98" s="2"/>
      <c r="J98" s="2"/>
      <c r="K98" s="2"/>
      <c r="L98" s="2"/>
      <c r="N98" s="3"/>
      <c r="R98">
        <f t="shared" si="32"/>
        <v>28.868360277136258</v>
      </c>
      <c r="S98">
        <f>S79*U79/U78*Q88/Q87</f>
        <v>8.1642240207557337E-2</v>
      </c>
      <c r="AC98">
        <f t="shared" si="31"/>
        <v>31.036623215394165</v>
      </c>
      <c r="AD98">
        <f t="shared" si="34"/>
        <v>9.6377943578173378E-2</v>
      </c>
      <c r="AN98">
        <f t="shared" si="26"/>
        <v>30.637254901960787</v>
      </c>
      <c r="AO98">
        <f t="shared" si="33"/>
        <v>0.10263034507927005</v>
      </c>
      <c r="AX98">
        <v>2900</v>
      </c>
      <c r="AY98">
        <f t="shared" ref="AY98:AY120" si="35">50/AY61</f>
        <v>30.102347983142685</v>
      </c>
      <c r="AZ98">
        <f t="shared" si="25"/>
        <v>0.1126489808548683</v>
      </c>
    </row>
    <row r="99" spans="1:52" x14ac:dyDescent="0.25">
      <c r="A99" s="1"/>
      <c r="B99" s="2"/>
      <c r="C99" s="2"/>
      <c r="D99" s="2"/>
      <c r="E99" s="2"/>
      <c r="F99" s="2"/>
      <c r="G99" s="2"/>
      <c r="I99" s="2"/>
      <c r="J99" s="2"/>
      <c r="K99" s="2"/>
      <c r="L99" s="2"/>
      <c r="N99" s="3"/>
      <c r="R99">
        <f t="shared" si="32"/>
        <v>28.901734104046245</v>
      </c>
      <c r="S99">
        <f>S79*U79/U80</f>
        <v>9.5348874989846483E-2</v>
      </c>
      <c r="AC99">
        <f t="shared" si="31"/>
        <v>31.075201988812928</v>
      </c>
      <c r="AD99">
        <f t="shared" si="34"/>
        <v>9.5689651922481467E-2</v>
      </c>
      <c r="AN99">
        <f t="shared" si="26"/>
        <v>30.656039239730227</v>
      </c>
      <c r="AO99">
        <f t="shared" si="33"/>
        <v>0.10233604174192189</v>
      </c>
      <c r="AX99">
        <v>2950</v>
      </c>
      <c r="AY99">
        <f t="shared" si="35"/>
        <v>30.138637733574441</v>
      </c>
      <c r="AZ99">
        <f t="shared" si="25"/>
        <v>0.1118716624664135</v>
      </c>
    </row>
    <row r="100" spans="1:52" x14ac:dyDescent="0.25">
      <c r="A100" s="1"/>
      <c r="B100" s="2"/>
      <c r="C100" s="2"/>
      <c r="D100" s="2"/>
      <c r="E100" s="2"/>
      <c r="F100" s="2"/>
      <c r="G100" s="2"/>
      <c r="I100" s="2"/>
      <c r="J100" s="2"/>
      <c r="K100" s="2"/>
      <c r="L100" s="2"/>
      <c r="N100" s="3"/>
      <c r="R100">
        <f t="shared" si="32"/>
        <v>28.91844997108155</v>
      </c>
      <c r="S100">
        <f>S80*U80/U81</f>
        <v>9.4691243496148103E-2</v>
      </c>
      <c r="AC100">
        <f t="shared" si="31"/>
        <v>31.113876789047914</v>
      </c>
      <c r="AD100">
        <f t="shared" si="34"/>
        <v>9.5169751631871122E-2</v>
      </c>
      <c r="AN100">
        <f t="shared" si="26"/>
        <v>30.693677102516883</v>
      </c>
      <c r="AO100">
        <f t="shared" si="33"/>
        <v>0.10179011593847459</v>
      </c>
      <c r="AX100">
        <v>3000</v>
      </c>
      <c r="AY100">
        <f t="shared" si="35"/>
        <v>30.175015087507543</v>
      </c>
      <c r="AZ100">
        <f t="shared" si="25"/>
        <v>0.11108977199282338</v>
      </c>
    </row>
    <row r="101" spans="1:52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N101" s="3"/>
      <c r="R101">
        <f t="shared" si="32"/>
        <v>28.951939779965254</v>
      </c>
      <c r="S101">
        <f>S81*U81/U82</f>
        <v>9.4050156237480975E-2</v>
      </c>
      <c r="AC101">
        <f t="shared" si="31"/>
        <v>28.425241614553727</v>
      </c>
      <c r="AD101">
        <f t="shared" si="34"/>
        <v>9.482027646548695E-2</v>
      </c>
      <c r="AN101">
        <f t="shared" si="26"/>
        <v>30.73140749846343</v>
      </c>
      <c r="AO101">
        <f t="shared" si="33"/>
        <v>0.1016278782228901</v>
      </c>
      <c r="AX101">
        <v>3050</v>
      </c>
      <c r="AY101">
        <f t="shared" si="35"/>
        <v>30.211480362537763</v>
      </c>
      <c r="AZ101">
        <f t="shared" si="25"/>
        <v>0.11027371326780469</v>
      </c>
    </row>
    <row r="102" spans="1:52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N102" s="3"/>
      <c r="R102">
        <f t="shared" si="32"/>
        <v>28.985507246376809</v>
      </c>
      <c r="S102">
        <f>S82*U82/U83</f>
        <v>9.3328562909958251E-2</v>
      </c>
      <c r="AC102">
        <f t="shared" si="31"/>
        <v>28.457598178713717</v>
      </c>
      <c r="AD102">
        <f t="shared" si="34"/>
        <v>9.4434733968807402E-2</v>
      </c>
      <c r="AN102">
        <f t="shared" si="26"/>
        <v>28.089887640449437</v>
      </c>
      <c r="AO102">
        <f t="shared" si="33"/>
        <v>0.10151130192215491</v>
      </c>
      <c r="AX102">
        <v>3100</v>
      </c>
      <c r="AY102">
        <f t="shared" si="35"/>
        <v>30.248033877797944</v>
      </c>
      <c r="AZ102">
        <f t="shared" si="25"/>
        <v>0.10952872128518204</v>
      </c>
    </row>
    <row r="103" spans="1:52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N103" s="3"/>
      <c r="R103">
        <f t="shared" si="32"/>
        <v>29.019152640742888</v>
      </c>
      <c r="S103" t="e">
        <f>S83*U83/U84</f>
        <v>#DIV/0!</v>
      </c>
      <c r="AC103">
        <f t="shared" si="31"/>
        <v>28.490028490028493</v>
      </c>
      <c r="AD103">
        <f t="shared" si="34"/>
        <v>9.4068950271524523E-2</v>
      </c>
      <c r="AN103">
        <f t="shared" si="26"/>
        <v>28.121484814398201</v>
      </c>
      <c r="AO103">
        <f t="shared" si="33"/>
        <v>0.10118189259705691</v>
      </c>
      <c r="AX103">
        <v>3150</v>
      </c>
      <c r="AY103">
        <f t="shared" si="35"/>
        <v>30.284675953967291</v>
      </c>
      <c r="AZ103">
        <f t="shared" si="25"/>
        <v>0.10889603254052019</v>
      </c>
    </row>
    <row r="104" spans="1:52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N104" s="3"/>
      <c r="R104">
        <f t="shared" si="32"/>
        <v>24.354603019970774</v>
      </c>
      <c r="AC104">
        <f t="shared" si="31"/>
        <v>28.506271379703534</v>
      </c>
      <c r="AD104">
        <f t="shared" si="34"/>
        <v>9.3739374816676463E-2</v>
      </c>
      <c r="AN104">
        <f t="shared" si="26"/>
        <v>28.137310073157007</v>
      </c>
      <c r="AO104">
        <f t="shared" si="33"/>
        <v>0.10069811132609684</v>
      </c>
      <c r="AX104">
        <v>3200</v>
      </c>
      <c r="AY104">
        <f t="shared" si="35"/>
        <v>30.321406913280775</v>
      </c>
      <c r="AZ104">
        <f t="shared" si="25"/>
        <v>0.10828507430291641</v>
      </c>
    </row>
    <row r="105" spans="1:52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N105" s="3"/>
      <c r="R105">
        <f t="shared" si="32"/>
        <v>27.233115468409586</v>
      </c>
      <c r="AC105">
        <f t="shared" si="31"/>
        <v>28.538812785388128</v>
      </c>
      <c r="AD105">
        <f t="shared" si="34"/>
        <v>9.4379198127002989E-2</v>
      </c>
      <c r="AN105">
        <f t="shared" si="26"/>
        <v>28.169014084507044</v>
      </c>
      <c r="AO105">
        <f t="shared" si="33"/>
        <v>0.10036593659828284</v>
      </c>
      <c r="AX105">
        <v>3250</v>
      </c>
      <c r="AY105">
        <f t="shared" si="35"/>
        <v>30.358227079538555</v>
      </c>
      <c r="AZ105">
        <f t="shared" si="25"/>
        <v>0.10769523930272781</v>
      </c>
    </row>
    <row r="106" spans="1:52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N106" s="3"/>
      <c r="R106">
        <f t="shared" si="32"/>
        <v>27.262813522355508</v>
      </c>
      <c r="AC106">
        <f t="shared" si="31"/>
        <v>28.571428571428573</v>
      </c>
      <c r="AD106">
        <f t="shared" si="34"/>
        <v>9.5016382399310303E-2</v>
      </c>
      <c r="AN106">
        <f t="shared" si="26"/>
        <v>28.200789622109422</v>
      </c>
      <c r="AO106">
        <f t="shared" si="33"/>
        <v>0.10011871764511154</v>
      </c>
      <c r="AX106">
        <v>3300</v>
      </c>
      <c r="AY106">
        <f t="shared" si="35"/>
        <v>30.376670716889432</v>
      </c>
      <c r="AZ106">
        <f t="shared" si="25"/>
        <v>0.10708349619968723</v>
      </c>
    </row>
    <row r="107" spans="1:52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N107" s="3"/>
      <c r="R107">
        <f t="shared" si="32"/>
        <v>27.292576419213972</v>
      </c>
      <c r="AC107">
        <f t="shared" si="31"/>
        <v>28.60411899313501</v>
      </c>
      <c r="AD107">
        <f t="shared" si="34"/>
        <v>9.5624532672778734E-2</v>
      </c>
      <c r="AN107">
        <f t="shared" si="26"/>
        <v>28.232636928289104</v>
      </c>
      <c r="AO107">
        <f t="shared" si="33"/>
        <v>0.1007638462593783</v>
      </c>
      <c r="AX107">
        <v>3350</v>
      </c>
      <c r="AY107">
        <f t="shared" si="35"/>
        <v>27.7623542476402</v>
      </c>
      <c r="AZ107">
        <f t="shared" si="25"/>
        <v>0.1064790405442933</v>
      </c>
    </row>
    <row r="108" spans="1:52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N108" s="3"/>
      <c r="R108">
        <f>50/R83</f>
        <v>27.3224043715847</v>
      </c>
      <c r="AC108">
        <f t="shared" si="31"/>
        <v>28.636884306987401</v>
      </c>
      <c r="AD108">
        <f>AD79*AF79/AF78*AF87/AF86</f>
        <v>8.8440297212124888E-2</v>
      </c>
      <c r="AN108">
        <f t="shared" si="26"/>
        <v>28.264556246466931</v>
      </c>
      <c r="AO108">
        <f t="shared" si="33"/>
        <v>0.10131577457827952</v>
      </c>
      <c r="AX108">
        <v>3400</v>
      </c>
      <c r="AY108">
        <f t="shared" si="35"/>
        <v>27.793218454697055</v>
      </c>
      <c r="AZ108">
        <f t="shared" si="25"/>
        <v>0.10643886611398172</v>
      </c>
    </row>
    <row r="109" spans="1:52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N109" s="3"/>
      <c r="AC109">
        <f t="shared" si="31"/>
        <v>28.669724770642201</v>
      </c>
      <c r="AD109">
        <f>AD79*AF79/AF80</f>
        <v>0.10329658151000286</v>
      </c>
      <c r="AN109">
        <f t="shared" si="26"/>
        <v>28.29654782116582</v>
      </c>
      <c r="AO109">
        <f t="shared" si="33"/>
        <v>0.10162607623966101</v>
      </c>
      <c r="AX109">
        <v>3450</v>
      </c>
      <c r="AY109">
        <f t="shared" si="35"/>
        <v>27.824151363383418</v>
      </c>
      <c r="AZ109">
        <f t="shared" si="25"/>
        <v>0.10637580017689868</v>
      </c>
    </row>
    <row r="110" spans="1:52" x14ac:dyDescent="0.25">
      <c r="A110" s="1"/>
      <c r="B110" s="2"/>
      <c r="C110" s="2"/>
      <c r="D110" s="2"/>
      <c r="E110" s="2"/>
      <c r="F110" s="2"/>
      <c r="H110" s="2"/>
      <c r="I110" s="2"/>
      <c r="J110" s="2"/>
      <c r="K110" s="2"/>
      <c r="L110" s="2"/>
      <c r="N110" s="3"/>
      <c r="AC110">
        <f t="shared" si="31"/>
        <v>24.061597690086625</v>
      </c>
      <c r="AD110">
        <f>AD80*AF80/AF81</f>
        <v>0.10258185643764668</v>
      </c>
      <c r="AN110">
        <f t="shared" si="26"/>
        <v>28.328611898016998</v>
      </c>
      <c r="AO110">
        <f>AO79*AQ79/AQ78*AM88/AM87</f>
        <v>9.5269806393271289E-2</v>
      </c>
      <c r="AX110">
        <v>3500</v>
      </c>
      <c r="AY110">
        <f t="shared" si="35"/>
        <v>27.855153203342621</v>
      </c>
      <c r="AZ110">
        <f t="shared" si="25"/>
        <v>0.10619717007977399</v>
      </c>
    </row>
    <row r="111" spans="1:52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N111" s="3"/>
      <c r="AC111">
        <f t="shared" si="31"/>
        <v>26.910656620021527</v>
      </c>
      <c r="AD111">
        <f>AD81*AF81/AF82</f>
        <v>0.10188514246674436</v>
      </c>
      <c r="AN111">
        <f t="shared" si="26"/>
        <v>23.775558725630049</v>
      </c>
      <c r="AX111">
        <v>3550</v>
      </c>
      <c r="AY111">
        <f t="shared" si="35"/>
        <v>27.886224205242613</v>
      </c>
      <c r="AZ111">
        <f t="shared" si="25"/>
        <v>0.10596512775476191</v>
      </c>
    </row>
    <row r="112" spans="1:52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N112" s="3"/>
      <c r="AC112">
        <f t="shared" si="31"/>
        <v>26.93965517241379</v>
      </c>
      <c r="AD112">
        <f>AD82*AF82/AF83</f>
        <v>0.10110903724974077</v>
      </c>
      <c r="AN112">
        <f t="shared" si="26"/>
        <v>26.595744680851066</v>
      </c>
      <c r="AO112">
        <f>AO79*AQ79/AQ80</f>
        <v>0.11121639867435865</v>
      </c>
      <c r="AX112">
        <v>3600</v>
      </c>
      <c r="AY112">
        <f t="shared" si="35"/>
        <v>27.917364600781688</v>
      </c>
      <c r="AZ112">
        <f t="shared" si="25"/>
        <v>0.10645976169236651</v>
      </c>
    </row>
    <row r="113" spans="1:52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N113" s="3"/>
      <c r="AC113">
        <f t="shared" si="31"/>
        <v>26.968716289104638</v>
      </c>
      <c r="AD113" t="e">
        <f>AG83*AF83/AF84</f>
        <v>#DIV/0!</v>
      </c>
      <c r="AN113">
        <f t="shared" si="26"/>
        <v>26.624068157614484</v>
      </c>
      <c r="AO113">
        <f>AO80*AQ80/AQ81</f>
        <v>0.1104122831959056</v>
      </c>
      <c r="AX113">
        <v>3650</v>
      </c>
      <c r="AY113">
        <f t="shared" si="35"/>
        <v>27.948574622694245</v>
      </c>
      <c r="AZ113">
        <f t="shared" si="25"/>
        <v>0.10711834254609899</v>
      </c>
    </row>
    <row r="114" spans="1:52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N114" s="3"/>
      <c r="AC114">
        <f>50/AC83</f>
        <v>26.997840172786177</v>
      </c>
      <c r="AN114">
        <f t="shared" si="26"/>
        <v>26.652452025586356</v>
      </c>
      <c r="AO114">
        <f>AO81*AQ81/AQ82</f>
        <v>0.10961971206194297</v>
      </c>
      <c r="AX114">
        <v>3700</v>
      </c>
      <c r="AY114">
        <f t="shared" si="35"/>
        <v>27.979854504756577</v>
      </c>
      <c r="AZ114">
        <f>AZ78*BC78/BC77</f>
        <v>0.10873330818559034</v>
      </c>
    </row>
    <row r="115" spans="1:52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N115" s="3"/>
      <c r="AN115">
        <f>50/AN83</f>
        <v>26.680896478121664</v>
      </c>
      <c r="AO115">
        <f>AO82*AQ82/AQ83</f>
        <v>0.10874264911789414</v>
      </c>
      <c r="AX115">
        <v>3750</v>
      </c>
      <c r="AY115">
        <f t="shared" si="35"/>
        <v>28.011204481792717</v>
      </c>
      <c r="AZ115">
        <f>AZ79*BC79/BC78*BC93/BC92</f>
        <v>0.10123917400170254</v>
      </c>
    </row>
    <row r="116" spans="1:52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N116" s="3"/>
      <c r="R116">
        <f>SUM(R92:R108)</f>
        <v>487.94844400996482</v>
      </c>
      <c r="AX116">
        <v>3800</v>
      </c>
      <c r="AY116">
        <f t="shared" si="35"/>
        <v>23.518344308560678</v>
      </c>
    </row>
    <row r="117" spans="1:52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N117" s="3"/>
      <c r="AX117">
        <v>3850</v>
      </c>
      <c r="AY117">
        <f t="shared" si="35"/>
        <v>26.301946344029457</v>
      </c>
      <c r="AZ117">
        <f>AZ79*BC79/BC80</f>
        <v>0.11815000000000001</v>
      </c>
    </row>
    <row r="118" spans="1:52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N118" s="3"/>
      <c r="AC118">
        <f>SUM(AC91:AC114)</f>
        <v>698.43623400270462</v>
      </c>
      <c r="AX118">
        <v>3900</v>
      </c>
      <c r="AY118">
        <f t="shared" si="35"/>
        <v>26.329647182727751</v>
      </c>
      <c r="AZ118">
        <f>AZ80*BC80/BC81</f>
        <v>0.11728337408312958</v>
      </c>
    </row>
    <row r="119" spans="1:52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N119" s="3"/>
      <c r="AX119">
        <v>3950</v>
      </c>
      <c r="AY119">
        <f t="shared" si="35"/>
        <v>26.357406431207171</v>
      </c>
      <c r="AZ119">
        <f>AZ81*BC81/BC82</f>
        <v>0.11644350042480885</v>
      </c>
    </row>
    <row r="120" spans="1:52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N120" s="3"/>
      <c r="AN120">
        <f>SUM(AN86:AN115)</f>
        <v>871.94884000602735</v>
      </c>
      <c r="AX120">
        <v>4000</v>
      </c>
      <c r="AY120">
        <f t="shared" si="35"/>
        <v>26.385224274406333</v>
      </c>
      <c r="AZ120">
        <f>AZ82*BC82/BC83</f>
        <v>0.11550421382133397</v>
      </c>
    </row>
    <row r="121" spans="1:52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N121" s="3"/>
    </row>
    <row r="122" spans="1:52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N122" s="3"/>
      <c r="AY122">
        <f>SUM(AY86:AY120)</f>
        <v>1010.7657762126107</v>
      </c>
    </row>
    <row r="123" spans="1:52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N123" s="3"/>
    </row>
    <row r="124" spans="1:52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N124" s="3"/>
    </row>
    <row r="125" spans="1:52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N125" s="3"/>
    </row>
    <row r="126" spans="1:52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N126" s="3"/>
    </row>
    <row r="127" spans="1:52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N127" s="3"/>
    </row>
    <row r="128" spans="1:52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N128" s="3"/>
    </row>
    <row r="129" spans="1:14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N129" s="3"/>
    </row>
    <row r="130" spans="1:14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N130" s="3"/>
    </row>
    <row r="131" spans="1:14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N131" s="3"/>
    </row>
    <row r="132" spans="1:14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N132" s="3"/>
    </row>
    <row r="133" spans="1:14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N133" s="3"/>
    </row>
    <row r="134" spans="1:14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N134" s="3"/>
    </row>
    <row r="135" spans="1:14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N135" s="3"/>
    </row>
    <row r="136" spans="1:14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N136" s="3"/>
    </row>
    <row r="137" spans="1:14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N137" s="3"/>
    </row>
    <row r="138" spans="1:14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N138" s="3"/>
    </row>
    <row r="139" spans="1:14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N139" s="3"/>
    </row>
    <row r="140" spans="1:14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N140" s="3"/>
    </row>
    <row r="141" spans="1:14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N141" s="3"/>
    </row>
    <row r="142" spans="1:14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N142" s="3"/>
    </row>
    <row r="143" spans="1:14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N143" s="3"/>
    </row>
    <row r="144" spans="1:14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N144" s="3"/>
    </row>
    <row r="145" spans="1:14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N145" s="3"/>
    </row>
    <row r="146" spans="1:14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N146" s="3"/>
    </row>
    <row r="147" spans="1:14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N147" s="3"/>
    </row>
    <row r="148" spans="1:14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N148" s="3"/>
    </row>
    <row r="149" spans="1:14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N149" s="3"/>
    </row>
    <row r="150" spans="1:14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N150" s="3"/>
    </row>
    <row r="151" spans="1:14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N151" s="3"/>
    </row>
    <row r="152" spans="1:14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N152" s="3"/>
    </row>
    <row r="153" spans="1:14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N153" s="3"/>
    </row>
    <row r="154" spans="1:14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N154" s="3"/>
    </row>
    <row r="155" spans="1:14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N155" s="3"/>
    </row>
    <row r="156" spans="1:14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N156" s="3"/>
    </row>
    <row r="157" spans="1:14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N157" s="3"/>
    </row>
    <row r="158" spans="1:14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N158" s="3"/>
    </row>
    <row r="159" spans="1:14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N159" s="3"/>
    </row>
    <row r="160" spans="1:14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N160" s="3"/>
    </row>
    <row r="161" spans="1:14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N161" s="3"/>
    </row>
    <row r="162" spans="1:14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N162" s="3"/>
    </row>
    <row r="163" spans="1:14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N163" s="3"/>
    </row>
    <row r="164" spans="1:14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N164" s="3"/>
    </row>
    <row r="165" spans="1:14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N165" s="3"/>
    </row>
    <row r="166" spans="1:14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N166" s="3"/>
    </row>
    <row r="167" spans="1:14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N167" s="3"/>
    </row>
    <row r="168" spans="1:14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N168" s="3"/>
    </row>
    <row r="169" spans="1:14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N169" s="3"/>
    </row>
    <row r="170" spans="1:14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N170" s="3"/>
    </row>
    <row r="171" spans="1:14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N171" s="3"/>
    </row>
    <row r="172" spans="1:14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N172" s="3"/>
    </row>
    <row r="173" spans="1:14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N173" s="3"/>
    </row>
    <row r="174" spans="1:14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N174" s="3"/>
    </row>
    <row r="175" spans="1:14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N175" s="3"/>
    </row>
    <row r="176" spans="1:14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N176" s="3"/>
    </row>
    <row r="177" spans="1:14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N177" s="3"/>
    </row>
    <row r="178" spans="1:14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N178" s="3"/>
    </row>
    <row r="179" spans="1:14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N179" s="3"/>
    </row>
    <row r="180" spans="1:14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N180" s="3"/>
    </row>
    <row r="181" spans="1:14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N181" s="3"/>
    </row>
    <row r="182" spans="1:14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N182" s="3"/>
    </row>
    <row r="183" spans="1:14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N183" s="3"/>
    </row>
    <row r="184" spans="1:14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N184" s="3"/>
    </row>
    <row r="185" spans="1:14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N185" s="3"/>
    </row>
    <row r="186" spans="1:14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N186" s="3"/>
    </row>
    <row r="187" spans="1:14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N187" s="3"/>
    </row>
    <row r="188" spans="1:14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N188" s="3"/>
    </row>
    <row r="189" spans="1:14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N189" s="3"/>
    </row>
    <row r="190" spans="1:14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N190" s="3"/>
    </row>
    <row r="191" spans="1:14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N191" s="3"/>
    </row>
    <row r="192" spans="1:14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N192" s="3"/>
    </row>
    <row r="193" spans="1:14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N193" s="3"/>
    </row>
    <row r="194" spans="1:14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N194" s="3"/>
    </row>
    <row r="195" spans="1:14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N195" s="3"/>
    </row>
    <row r="196" spans="1:14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N196" s="3"/>
    </row>
    <row r="197" spans="1:14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N197" s="3"/>
    </row>
    <row r="198" spans="1:14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N198" s="3"/>
    </row>
    <row r="199" spans="1:14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N199" s="3"/>
    </row>
    <row r="200" spans="1:14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N200" s="3"/>
    </row>
    <row r="201" spans="1:14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N201" s="3"/>
    </row>
    <row r="202" spans="1:14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N202" s="3"/>
    </row>
    <row r="203" spans="1:14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N203" s="3"/>
    </row>
    <row r="204" spans="1:14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N204" s="3"/>
    </row>
    <row r="205" spans="1:14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N205" s="3"/>
    </row>
    <row r="206" spans="1:14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N206" s="3"/>
    </row>
    <row r="207" spans="1:14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N207" s="3"/>
    </row>
    <row r="208" spans="1:14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N208" s="3"/>
    </row>
    <row r="209" spans="1:14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N209" s="3"/>
    </row>
    <row r="210" spans="1:14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N210" s="3"/>
    </row>
    <row r="211" spans="1:14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N211" s="3"/>
    </row>
    <row r="212" spans="1:14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N212" s="3"/>
    </row>
    <row r="213" spans="1:14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N213" s="3"/>
    </row>
    <row r="214" spans="1:14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N214" s="3"/>
    </row>
    <row r="215" spans="1:14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N215" s="3"/>
    </row>
    <row r="216" spans="1:14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N216" s="3"/>
    </row>
    <row r="217" spans="1:14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N217" s="3"/>
    </row>
    <row r="218" spans="1:14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N218" s="3"/>
    </row>
    <row r="219" spans="1:14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N219" s="3"/>
    </row>
    <row r="220" spans="1:14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N220" s="3"/>
    </row>
    <row r="221" spans="1:14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N221" s="3"/>
    </row>
    <row r="222" spans="1:14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N222" s="3"/>
    </row>
    <row r="223" spans="1:14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N223" s="3"/>
    </row>
    <row r="224" spans="1:14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N224" s="3"/>
    </row>
    <row r="225" spans="1:14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N225" s="3"/>
    </row>
    <row r="226" spans="1:14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N226" s="3"/>
    </row>
    <row r="227" spans="1:14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N227" s="3"/>
    </row>
    <row r="228" spans="1:14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N228" s="3"/>
    </row>
    <row r="229" spans="1:14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N229" s="3"/>
    </row>
    <row r="230" spans="1:14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N230" s="3"/>
    </row>
    <row r="231" spans="1:14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N231" s="3"/>
    </row>
    <row r="232" spans="1:14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N232" s="3"/>
    </row>
    <row r="233" spans="1:14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N233" s="3"/>
    </row>
    <row r="234" spans="1:14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N234" s="3"/>
    </row>
    <row r="235" spans="1:14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N235" s="3"/>
    </row>
    <row r="236" spans="1:14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N236" s="3"/>
    </row>
    <row r="237" spans="1:14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N237" s="3"/>
    </row>
    <row r="238" spans="1:14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N238" s="3"/>
    </row>
    <row r="239" spans="1:14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N239" s="3"/>
    </row>
    <row r="240" spans="1:14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N240" s="3"/>
    </row>
    <row r="241" spans="1:14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N241" s="3"/>
    </row>
    <row r="242" spans="1:14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N242" s="3"/>
    </row>
    <row r="243" spans="1:14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N243" s="3"/>
    </row>
    <row r="244" spans="1:14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N244" s="3"/>
    </row>
    <row r="245" spans="1:14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N245" s="3"/>
    </row>
    <row r="246" spans="1:14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N246" s="3"/>
    </row>
    <row r="247" spans="1:14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N247" s="3"/>
    </row>
    <row r="248" spans="1:14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N248" s="3"/>
    </row>
    <row r="249" spans="1:14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N249" s="3"/>
    </row>
    <row r="250" spans="1:14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N250" s="3"/>
    </row>
    <row r="251" spans="1:14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N251" s="3"/>
    </row>
    <row r="252" spans="1:14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N252" s="3"/>
    </row>
    <row r="253" spans="1:14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N253" s="3"/>
    </row>
    <row r="254" spans="1:14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N254" s="3"/>
    </row>
    <row r="255" spans="1:14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N255" s="3"/>
    </row>
    <row r="256" spans="1:14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N256" s="3"/>
    </row>
    <row r="257" spans="1:14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N257" s="3"/>
    </row>
    <row r="258" spans="1:14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N258" s="3"/>
    </row>
    <row r="259" spans="1:14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N259" s="3"/>
    </row>
    <row r="260" spans="1:14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N260" s="3"/>
    </row>
    <row r="261" spans="1:14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N261" s="3"/>
    </row>
    <row r="262" spans="1:14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N262" s="3"/>
    </row>
    <row r="263" spans="1:14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N263" s="3"/>
    </row>
    <row r="264" spans="1:14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N264" s="3"/>
    </row>
    <row r="265" spans="1:14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N265" s="3"/>
    </row>
    <row r="266" spans="1:14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N266" s="3"/>
    </row>
    <row r="267" spans="1:14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N267" s="3"/>
    </row>
    <row r="268" spans="1:14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N268" s="3"/>
    </row>
    <row r="269" spans="1:14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N269" s="3"/>
    </row>
    <row r="270" spans="1:14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N270" s="3"/>
    </row>
    <row r="271" spans="1:14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N271" s="3"/>
    </row>
    <row r="272" spans="1:14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N272" s="3"/>
    </row>
    <row r="273" spans="1:14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N273" s="3"/>
    </row>
    <row r="274" spans="1:14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N274" s="3"/>
    </row>
    <row r="275" spans="1:14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N275" s="3"/>
    </row>
    <row r="276" spans="1:14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N276" s="3"/>
    </row>
    <row r="277" spans="1:14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N277" s="3"/>
    </row>
    <row r="278" spans="1:14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N278" s="3"/>
    </row>
    <row r="279" spans="1:14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N279" s="3"/>
    </row>
    <row r="280" spans="1:14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N280" s="3"/>
    </row>
    <row r="281" spans="1:14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N281" s="3"/>
    </row>
    <row r="282" spans="1:14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N282" s="3"/>
    </row>
    <row r="283" spans="1:14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N283" s="3"/>
    </row>
    <row r="284" spans="1:14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N284" s="3"/>
    </row>
    <row r="285" spans="1:14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N285" s="3"/>
    </row>
    <row r="286" spans="1:14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N286" s="3"/>
    </row>
    <row r="287" spans="1:14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N287" s="3"/>
    </row>
    <row r="288" spans="1:14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N288" s="3"/>
    </row>
    <row r="289" spans="1:14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N289" s="3"/>
    </row>
    <row r="290" spans="1:14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N290" s="3"/>
    </row>
    <row r="291" spans="1:14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N291" s="3"/>
    </row>
    <row r="292" spans="1:14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N292" s="3"/>
    </row>
    <row r="293" spans="1:14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N293" s="3"/>
    </row>
    <row r="294" spans="1:14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N294" s="3"/>
    </row>
    <row r="295" spans="1:14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N295" s="3"/>
    </row>
    <row r="296" spans="1:14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N296" s="3"/>
    </row>
    <row r="297" spans="1:14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N297" s="3"/>
    </row>
    <row r="298" spans="1:14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N298" s="3"/>
    </row>
    <row r="299" spans="1:14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N299" s="3"/>
    </row>
    <row r="300" spans="1:14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N300" s="3"/>
    </row>
    <row r="301" spans="1:14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N301" s="3"/>
    </row>
    <row r="302" spans="1:14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N302" s="3"/>
    </row>
    <row r="303" spans="1:14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N303" s="3"/>
    </row>
    <row r="304" spans="1:14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N304" s="3"/>
    </row>
    <row r="305" spans="1:14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N305" s="3"/>
    </row>
    <row r="306" spans="1:14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N306" s="3"/>
    </row>
    <row r="307" spans="1:14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N307" s="3"/>
    </row>
    <row r="308" spans="1:14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N308" s="3"/>
    </row>
    <row r="309" spans="1:14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N309" s="3"/>
    </row>
    <row r="310" spans="1:14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N310" s="3"/>
    </row>
    <row r="311" spans="1:14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N311" s="3"/>
    </row>
    <row r="312" spans="1:14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N312" s="3"/>
    </row>
    <row r="313" spans="1:14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N313" s="3"/>
    </row>
    <row r="314" spans="1:14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N314" s="3"/>
    </row>
    <row r="315" spans="1:14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N315" s="3"/>
    </row>
    <row r="316" spans="1:14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N316" s="3"/>
    </row>
    <row r="317" spans="1:14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N317" s="3"/>
    </row>
    <row r="318" spans="1:14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N318" s="3"/>
    </row>
    <row r="319" spans="1:14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N319" s="3"/>
    </row>
    <row r="320" spans="1:14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N320" s="3"/>
    </row>
    <row r="321" spans="1:14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N321" s="3"/>
    </row>
    <row r="322" spans="1:14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N322" s="3"/>
    </row>
    <row r="323" spans="1:14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N323" s="3"/>
    </row>
    <row r="324" spans="1:14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N324" s="3"/>
    </row>
    <row r="325" spans="1:14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N325" s="3"/>
    </row>
    <row r="326" spans="1:14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N326" s="3"/>
    </row>
    <row r="327" spans="1:14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N327" s="3"/>
    </row>
    <row r="328" spans="1:14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N328" s="3"/>
    </row>
    <row r="329" spans="1:14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N329" s="3"/>
    </row>
    <row r="330" spans="1:14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N330" s="3"/>
    </row>
    <row r="331" spans="1:14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N331" s="3"/>
    </row>
    <row r="332" spans="1:14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N332" s="3"/>
    </row>
    <row r="333" spans="1:14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N333" s="3"/>
    </row>
    <row r="334" spans="1:14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N334" s="3"/>
    </row>
    <row r="335" spans="1:14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N335" s="3"/>
    </row>
    <row r="336" spans="1:14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N336" s="3"/>
    </row>
    <row r="337" spans="1:14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N337" s="3"/>
    </row>
    <row r="338" spans="1:14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N338" s="3"/>
    </row>
    <row r="339" spans="1:14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N339" s="3"/>
    </row>
    <row r="340" spans="1:14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N340" s="3"/>
    </row>
    <row r="341" spans="1:14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N341" s="3"/>
    </row>
    <row r="342" spans="1:14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N342" s="3"/>
    </row>
    <row r="343" spans="1:14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N343" s="3"/>
    </row>
    <row r="344" spans="1:14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N344" s="3"/>
    </row>
    <row r="345" spans="1:14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N345" s="3"/>
    </row>
    <row r="346" spans="1:14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N346" s="3"/>
    </row>
    <row r="347" spans="1:14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N347" s="3"/>
    </row>
    <row r="348" spans="1:14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N348" s="3"/>
    </row>
    <row r="349" spans="1:14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N349" s="3"/>
    </row>
    <row r="350" spans="1:14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N350" s="3"/>
    </row>
    <row r="351" spans="1:14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N351" s="3"/>
    </row>
    <row r="352" spans="1:14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N352" s="3"/>
    </row>
    <row r="353" spans="1:14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N353" s="3"/>
    </row>
    <row r="354" spans="1:14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N354" s="3"/>
    </row>
    <row r="355" spans="1:14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N355" s="3"/>
    </row>
    <row r="356" spans="1:14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N356" s="3"/>
    </row>
    <row r="357" spans="1:14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N357" s="3"/>
    </row>
    <row r="358" spans="1:14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N358" s="3"/>
    </row>
    <row r="359" spans="1:14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N359" s="3"/>
    </row>
    <row r="360" spans="1:14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N360" s="3"/>
    </row>
    <row r="361" spans="1:14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N361" s="3"/>
    </row>
    <row r="362" spans="1:14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N362" s="3"/>
    </row>
    <row r="363" spans="1:14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N363" s="3"/>
    </row>
    <row r="364" spans="1:14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N364" s="3"/>
    </row>
    <row r="365" spans="1:14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N365" s="3"/>
    </row>
    <row r="366" spans="1:14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N366" s="3"/>
    </row>
    <row r="367" spans="1:14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N367" s="3"/>
    </row>
    <row r="368" spans="1:14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N368" s="3"/>
    </row>
    <row r="369" spans="1:14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N369" s="3"/>
    </row>
    <row r="370" spans="1:14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N370" s="3"/>
    </row>
    <row r="371" spans="1:14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N371" s="3"/>
    </row>
    <row r="372" spans="1:14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N372" s="3"/>
    </row>
    <row r="373" spans="1:14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N373" s="3"/>
    </row>
    <row r="374" spans="1:14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N374" s="3"/>
    </row>
    <row r="375" spans="1:14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N375" s="3"/>
    </row>
    <row r="376" spans="1:14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N376" s="3"/>
    </row>
    <row r="377" spans="1:14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N377" s="3"/>
    </row>
    <row r="378" spans="1:14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N378" s="3"/>
    </row>
    <row r="379" spans="1:14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N379" s="3"/>
    </row>
    <row r="380" spans="1:14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N380" s="3"/>
    </row>
    <row r="381" spans="1:14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N381" s="3"/>
    </row>
    <row r="382" spans="1:14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N382" s="3"/>
    </row>
    <row r="383" spans="1:14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N383" s="3"/>
    </row>
    <row r="384" spans="1:14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N384" s="3"/>
    </row>
    <row r="385" spans="1:14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N385" s="3"/>
    </row>
    <row r="386" spans="1:14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N386" s="3"/>
    </row>
    <row r="387" spans="1:14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N387" s="3"/>
    </row>
    <row r="388" spans="1:14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N388" s="3"/>
    </row>
    <row r="389" spans="1:14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N389" s="3"/>
    </row>
    <row r="390" spans="1:14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N390" s="3"/>
    </row>
    <row r="391" spans="1:14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N391" s="3"/>
    </row>
    <row r="392" spans="1:14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N392" s="3"/>
    </row>
    <row r="393" spans="1:14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N393" s="3"/>
    </row>
    <row r="394" spans="1:14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N394" s="3"/>
    </row>
    <row r="395" spans="1:14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N395" s="3"/>
    </row>
    <row r="396" spans="1:14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N396" s="3"/>
    </row>
    <row r="397" spans="1:14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N397" s="3"/>
    </row>
    <row r="398" spans="1:14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N398" s="3"/>
    </row>
    <row r="399" spans="1:14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N399" s="3"/>
    </row>
    <row r="400" spans="1:14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N400" s="3"/>
    </row>
    <row r="401" spans="1:14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N401" s="3"/>
    </row>
    <row r="402" spans="1:14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N402" s="3"/>
    </row>
    <row r="403" spans="1:14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N403" s="3"/>
    </row>
    <row r="404" spans="1:14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N404" s="3"/>
    </row>
    <row r="405" spans="1:14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N405" s="3"/>
    </row>
    <row r="406" spans="1:14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N406" s="3"/>
    </row>
    <row r="407" spans="1:14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N407" s="3"/>
    </row>
    <row r="408" spans="1:14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N408" s="3"/>
    </row>
    <row r="409" spans="1:14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N409" s="3"/>
    </row>
    <row r="410" spans="1:14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N410" s="3"/>
    </row>
    <row r="411" spans="1:14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N411" s="3"/>
    </row>
    <row r="412" spans="1:14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N412" s="3"/>
    </row>
    <row r="413" spans="1:14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N413" s="3"/>
    </row>
    <row r="414" spans="1:14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N414" s="3"/>
    </row>
    <row r="415" spans="1:14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N415" s="3"/>
    </row>
    <row r="416" spans="1:14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N416" s="3"/>
    </row>
    <row r="417" spans="1:14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N417" s="3"/>
    </row>
    <row r="418" spans="1:14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N418" s="3"/>
    </row>
    <row r="419" spans="1:14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N419" s="3"/>
    </row>
    <row r="420" spans="1:14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N420" s="3"/>
    </row>
    <row r="421" spans="1:14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N421" s="3"/>
    </row>
    <row r="422" spans="1:14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N422" s="3"/>
    </row>
    <row r="423" spans="1:14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N423" s="3"/>
    </row>
    <row r="424" spans="1:14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N424" s="3"/>
    </row>
    <row r="425" spans="1:14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N425" s="3"/>
    </row>
    <row r="426" spans="1:14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N426" s="3"/>
    </row>
    <row r="427" spans="1:14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N427" s="3"/>
    </row>
    <row r="428" spans="1:14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N428" s="3"/>
    </row>
    <row r="429" spans="1:14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N429" s="3"/>
    </row>
    <row r="430" spans="1:14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N430" s="3"/>
    </row>
    <row r="431" spans="1:14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N431" s="3"/>
    </row>
    <row r="432" spans="1:14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N432" s="3"/>
    </row>
    <row r="433" spans="1:14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N433" s="3"/>
    </row>
    <row r="434" spans="1:14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N434" s="3"/>
    </row>
    <row r="435" spans="1:14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N435" s="3"/>
    </row>
    <row r="436" spans="1:14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N436" s="3"/>
    </row>
    <row r="437" spans="1:14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N437" s="3"/>
    </row>
    <row r="438" spans="1:14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N438" s="3"/>
    </row>
    <row r="439" spans="1:14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N439" s="3"/>
    </row>
    <row r="440" spans="1:14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N440" s="3"/>
    </row>
    <row r="441" spans="1:14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N441" s="3"/>
    </row>
    <row r="442" spans="1:14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N442" s="3"/>
    </row>
    <row r="443" spans="1:14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N443" s="3"/>
    </row>
    <row r="444" spans="1:14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N444" s="3"/>
    </row>
    <row r="445" spans="1:14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N445" s="3"/>
    </row>
    <row r="446" spans="1:14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N446" s="3"/>
    </row>
    <row r="447" spans="1:14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N447" s="3"/>
    </row>
    <row r="448" spans="1:14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N448" s="3"/>
    </row>
    <row r="449" spans="1:14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N449" s="3"/>
    </row>
    <row r="450" spans="1:14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N450" s="3"/>
    </row>
    <row r="451" spans="1:14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N451" s="3"/>
    </row>
    <row r="452" spans="1:14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N452" s="3"/>
    </row>
    <row r="453" spans="1:14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N453" s="3"/>
    </row>
    <row r="454" spans="1:14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N454" s="3"/>
    </row>
    <row r="455" spans="1:14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N455" s="3"/>
    </row>
    <row r="456" spans="1:14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N456" s="3"/>
    </row>
    <row r="457" spans="1:14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N457" s="3"/>
    </row>
    <row r="458" spans="1:14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N458" s="3"/>
    </row>
    <row r="459" spans="1:14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N459" s="3"/>
    </row>
    <row r="460" spans="1:14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N460" s="3"/>
    </row>
    <row r="461" spans="1:14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N461" s="3"/>
    </row>
    <row r="462" spans="1:14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N462" s="3"/>
    </row>
    <row r="463" spans="1:14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N463" s="3"/>
    </row>
    <row r="464" spans="1:14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N464" s="3"/>
    </row>
    <row r="465" spans="1:14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N465" s="3"/>
    </row>
    <row r="466" spans="1:14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N466" s="3"/>
    </row>
    <row r="467" spans="1:14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N467" s="3"/>
    </row>
    <row r="468" spans="1:14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N468" s="3"/>
    </row>
    <row r="469" spans="1:14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N469" s="3"/>
    </row>
    <row r="470" spans="1:14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N470" s="3"/>
    </row>
    <row r="471" spans="1:14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N471" s="3"/>
    </row>
    <row r="472" spans="1:14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N472" s="3"/>
    </row>
    <row r="473" spans="1:14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N473" s="3"/>
    </row>
    <row r="474" spans="1:14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N474" s="3"/>
    </row>
    <row r="475" spans="1:14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N475" s="3"/>
    </row>
    <row r="476" spans="1:14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N476" s="3"/>
    </row>
    <row r="477" spans="1:14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N477" s="3"/>
    </row>
    <row r="478" spans="1:14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N478" s="3"/>
    </row>
    <row r="479" spans="1:14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N479" s="3"/>
    </row>
    <row r="480" spans="1:14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N480" s="3"/>
    </row>
    <row r="481" spans="1:14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N481" s="3"/>
    </row>
    <row r="482" spans="1:14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N482" s="3"/>
    </row>
    <row r="483" spans="1:14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N483" s="3"/>
    </row>
    <row r="484" spans="1:14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N484" s="3"/>
    </row>
    <row r="485" spans="1:14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N485" s="3"/>
    </row>
    <row r="486" spans="1:14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N486" s="3"/>
    </row>
    <row r="487" spans="1:14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N487" s="3"/>
    </row>
    <row r="488" spans="1:14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N488" s="3"/>
    </row>
    <row r="489" spans="1:14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N489" s="3"/>
    </row>
    <row r="490" spans="1:14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N490" s="3"/>
    </row>
    <row r="491" spans="1:14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N491" s="3"/>
    </row>
    <row r="492" spans="1:14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N492" s="3"/>
    </row>
    <row r="493" spans="1:14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N493" s="3"/>
    </row>
    <row r="494" spans="1:14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N494" s="3"/>
    </row>
    <row r="495" spans="1:14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N495" s="3"/>
    </row>
    <row r="496" spans="1:14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N496" s="3"/>
    </row>
    <row r="497" spans="1:14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N497" s="3"/>
    </row>
    <row r="498" spans="1:14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N498" s="3"/>
    </row>
    <row r="499" spans="1:14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N499" s="3"/>
    </row>
    <row r="500" spans="1:14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N500" s="3"/>
    </row>
    <row r="501" spans="1:14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N501" s="3"/>
    </row>
    <row r="502" spans="1:14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N502" s="3"/>
    </row>
    <row r="503" spans="1:14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N503" s="3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2"/>
  <sheetViews>
    <sheetView tabSelected="1" topLeftCell="A22" zoomScale="70" zoomScaleNormal="70" workbookViewId="0">
      <selection activeCell="AD39" sqref="AD39"/>
    </sheetView>
  </sheetViews>
  <sheetFormatPr defaultRowHeight="14.4" x14ac:dyDescent="0.25"/>
  <sheetData>
    <row r="1" spans="1:3" x14ac:dyDescent="0.25">
      <c r="B1" s="9" t="s">
        <v>10</v>
      </c>
      <c r="C1" s="9"/>
    </row>
    <row r="2" spans="1:3" x14ac:dyDescent="0.25">
      <c r="B2" s="3" t="s">
        <v>8</v>
      </c>
      <c r="C2" s="3" t="s">
        <v>9</v>
      </c>
    </row>
    <row r="3" spans="1:3" x14ac:dyDescent="0.25">
      <c r="A3" s="1"/>
      <c r="B3" s="2">
        <v>0</v>
      </c>
      <c r="C3" s="2">
        <v>0</v>
      </c>
    </row>
    <row r="4" spans="1:3" x14ac:dyDescent="0.25">
      <c r="A4" s="1"/>
      <c r="B4" s="2">
        <v>0.5</v>
      </c>
      <c r="C4" s="2">
        <v>0.12</v>
      </c>
    </row>
    <row r="5" spans="1:3" x14ac:dyDescent="0.25">
      <c r="A5" s="1"/>
      <c r="B5" s="2">
        <v>1</v>
      </c>
      <c r="C5" s="2">
        <v>0.22700000000000001</v>
      </c>
    </row>
    <row r="6" spans="1:3" x14ac:dyDescent="0.25">
      <c r="A6" s="1"/>
      <c r="B6" s="2">
        <v>1.5</v>
      </c>
      <c r="C6" s="2">
        <v>0.33700000000000002</v>
      </c>
    </row>
    <row r="7" spans="1:3" x14ac:dyDescent="0.25">
      <c r="A7" s="1"/>
      <c r="B7" s="2">
        <v>2</v>
      </c>
      <c r="C7" s="2">
        <v>0.44800000000000001</v>
      </c>
    </row>
    <row r="8" spans="1:3" x14ac:dyDescent="0.25">
      <c r="A8" s="1"/>
      <c r="B8" s="2">
        <v>2.5</v>
      </c>
      <c r="C8" s="2">
        <v>0.56200000000000006</v>
      </c>
    </row>
    <row r="9" spans="1:3" x14ac:dyDescent="0.25">
      <c r="A9" s="1"/>
      <c r="B9" s="2">
        <v>3</v>
      </c>
      <c r="C9" s="2">
        <v>0.67700000000000005</v>
      </c>
    </row>
    <row r="10" spans="1:3" x14ac:dyDescent="0.25">
      <c r="A10" s="1"/>
      <c r="B10" s="2">
        <v>3.5</v>
      </c>
      <c r="C10" s="2">
        <v>0.79400000000000004</v>
      </c>
    </row>
    <row r="11" spans="1:3" x14ac:dyDescent="0.25">
      <c r="A11" s="1"/>
      <c r="B11" s="2">
        <v>4</v>
      </c>
      <c r="C11" s="2">
        <v>0.91400000000000003</v>
      </c>
    </row>
    <row r="12" spans="1:3" x14ac:dyDescent="0.25">
      <c r="A12" s="1"/>
      <c r="B12" s="6">
        <v>4.5</v>
      </c>
      <c r="C12" s="6">
        <v>1.0349999999999999</v>
      </c>
    </row>
    <row r="13" spans="1:3" x14ac:dyDescent="0.25">
      <c r="A13" s="1"/>
      <c r="B13" s="2">
        <v>5</v>
      </c>
      <c r="C13" s="2">
        <v>1.159</v>
      </c>
    </row>
    <row r="14" spans="1:3" x14ac:dyDescent="0.25">
      <c r="A14" s="1"/>
      <c r="B14" s="2">
        <v>5.5</v>
      </c>
      <c r="C14" s="2">
        <v>1.284</v>
      </c>
    </row>
    <row r="15" spans="1:3" x14ac:dyDescent="0.25">
      <c r="A15" s="1"/>
      <c r="B15" s="2">
        <v>6</v>
      </c>
      <c r="C15" s="2">
        <v>1.4119999999999999</v>
      </c>
    </row>
    <row r="16" spans="1:3" x14ac:dyDescent="0.25">
      <c r="A16" s="1"/>
      <c r="B16" s="2">
        <v>6.5</v>
      </c>
      <c r="C16" s="2">
        <v>1.542</v>
      </c>
    </row>
    <row r="17" spans="1:19" x14ac:dyDescent="0.25">
      <c r="A17" s="1"/>
      <c r="B17" s="2">
        <v>7</v>
      </c>
      <c r="C17" s="2">
        <v>1.675</v>
      </c>
    </row>
    <row r="18" spans="1:19" x14ac:dyDescent="0.25">
      <c r="A18" s="1"/>
      <c r="B18" s="2">
        <v>7.5</v>
      </c>
      <c r="C18" s="2">
        <v>1.8089999999999999</v>
      </c>
    </row>
    <row r="19" spans="1:19" x14ac:dyDescent="0.25">
      <c r="A19" s="1"/>
      <c r="B19" s="6">
        <v>8</v>
      </c>
      <c r="C19" s="6">
        <v>1.946</v>
      </c>
    </row>
    <row r="20" spans="1:19" x14ac:dyDescent="0.25">
      <c r="A20" s="1"/>
      <c r="B20" s="2">
        <v>8.5</v>
      </c>
      <c r="C20" s="2">
        <v>2.0859999999999999</v>
      </c>
    </row>
    <row r="21" spans="1:19" x14ac:dyDescent="0.25">
      <c r="A21" s="1"/>
      <c r="B21" s="2">
        <v>9</v>
      </c>
      <c r="C21" s="2">
        <v>2.2280000000000002</v>
      </c>
    </row>
    <row r="22" spans="1:19" x14ac:dyDescent="0.25">
      <c r="A22" s="1"/>
      <c r="B22" s="2">
        <v>9.5</v>
      </c>
      <c r="C22" s="2">
        <v>2.3719999999999999</v>
      </c>
    </row>
    <row r="23" spans="1:19" x14ac:dyDescent="0.25">
      <c r="A23" s="1"/>
      <c r="B23" s="2">
        <v>10</v>
      </c>
      <c r="C23" s="2">
        <v>2.5190000000000001</v>
      </c>
      <c r="P23">
        <v>4.42</v>
      </c>
      <c r="Q23">
        <f>0.0057*P23^2+0.1904*P23+0.0461</f>
        <v>0.99902548000000013</v>
      </c>
      <c r="S23">
        <v>4.5</v>
      </c>
    </row>
    <row r="24" spans="1:19" x14ac:dyDescent="0.25">
      <c r="A24" s="1"/>
      <c r="B24" s="2">
        <v>10.5</v>
      </c>
      <c r="C24" s="2">
        <v>2.669</v>
      </c>
      <c r="P24">
        <v>8.23</v>
      </c>
      <c r="Q24">
        <f t="shared" ref="Q24:Q27" si="0">0.0057*P24^2+0.1904*P24+0.0461</f>
        <v>1.9991695300000001</v>
      </c>
      <c r="S24">
        <v>8</v>
      </c>
    </row>
    <row r="25" spans="1:19" x14ac:dyDescent="0.25">
      <c r="A25" s="1"/>
      <c r="B25" s="2">
        <v>11</v>
      </c>
      <c r="C25" s="2">
        <v>2.8210000000000002</v>
      </c>
      <c r="P25">
        <v>11.53</v>
      </c>
      <c r="Q25">
        <f t="shared" si="0"/>
        <v>2.9991751300000002</v>
      </c>
      <c r="S25">
        <v>11.5</v>
      </c>
    </row>
    <row r="26" spans="1:19" x14ac:dyDescent="0.25">
      <c r="A26" s="1"/>
      <c r="B26" s="6">
        <v>11.5</v>
      </c>
      <c r="C26" s="6">
        <v>2.976</v>
      </c>
      <c r="P26">
        <v>14.49</v>
      </c>
      <c r="Q26">
        <f t="shared" si="0"/>
        <v>4.0017685700000003</v>
      </c>
      <c r="S26">
        <v>14.5</v>
      </c>
    </row>
    <row r="27" spans="1:19" x14ac:dyDescent="0.25">
      <c r="A27" s="1"/>
      <c r="B27" s="2">
        <v>12</v>
      </c>
      <c r="C27" s="2">
        <v>3.1339999999999999</v>
      </c>
      <c r="P27">
        <v>17.18</v>
      </c>
      <c r="Q27">
        <f t="shared" si="0"/>
        <v>4.99954068</v>
      </c>
      <c r="S27">
        <v>17</v>
      </c>
    </row>
    <row r="28" spans="1:19" x14ac:dyDescent="0.25">
      <c r="A28" s="1"/>
      <c r="B28" s="2">
        <v>12.5</v>
      </c>
      <c r="C28" s="2">
        <v>3.2949999999999999</v>
      </c>
    </row>
    <row r="29" spans="1:19" x14ac:dyDescent="0.25">
      <c r="A29" s="1"/>
      <c r="B29" s="2">
        <v>13</v>
      </c>
      <c r="C29" s="2">
        <v>3.46</v>
      </c>
    </row>
    <row r="30" spans="1:19" x14ac:dyDescent="0.25">
      <c r="A30" s="1"/>
      <c r="B30" s="2">
        <v>13.5</v>
      </c>
      <c r="C30" s="2">
        <v>3.6269999999999998</v>
      </c>
    </row>
    <row r="31" spans="1:19" x14ac:dyDescent="0.25">
      <c r="A31" s="1"/>
      <c r="B31" s="2">
        <v>14</v>
      </c>
      <c r="C31" s="2">
        <v>3.798</v>
      </c>
    </row>
    <row r="32" spans="1:19" x14ac:dyDescent="0.25">
      <c r="A32" s="1"/>
      <c r="B32" s="6">
        <v>14.5</v>
      </c>
      <c r="C32" s="6">
        <v>3.972</v>
      </c>
    </row>
    <row r="33" spans="1:3" x14ac:dyDescent="0.25">
      <c r="A33" s="1"/>
      <c r="B33" s="2">
        <v>15</v>
      </c>
      <c r="C33" s="2">
        <v>4.1500000000000004</v>
      </c>
    </row>
    <row r="34" spans="1:3" x14ac:dyDescent="0.25">
      <c r="A34" s="1"/>
      <c r="B34" s="2">
        <v>15.5</v>
      </c>
      <c r="C34" s="2">
        <v>4.3319999999999999</v>
      </c>
    </row>
    <row r="35" spans="1:3" x14ac:dyDescent="0.25">
      <c r="A35" s="1"/>
      <c r="B35" s="2">
        <v>16</v>
      </c>
      <c r="C35" s="2">
        <v>4.5179999999999998</v>
      </c>
    </row>
    <row r="36" spans="1:3" x14ac:dyDescent="0.25">
      <c r="A36" s="1"/>
      <c r="B36" s="2">
        <v>16.5</v>
      </c>
      <c r="C36" s="2">
        <v>4.7069999999999999</v>
      </c>
    </row>
    <row r="37" spans="1:3" x14ac:dyDescent="0.25">
      <c r="A37" s="1"/>
      <c r="B37" s="6">
        <v>17</v>
      </c>
      <c r="C37" s="6">
        <v>4.9009999999999998</v>
      </c>
    </row>
    <row r="38" spans="1:3" x14ac:dyDescent="0.25">
      <c r="A38" s="1"/>
      <c r="B38" s="2">
        <v>17.5</v>
      </c>
      <c r="C38" s="2">
        <v>5.0999999999999996</v>
      </c>
    </row>
    <row r="39" spans="1:3" x14ac:dyDescent="0.25">
      <c r="A39" s="1"/>
      <c r="B39" s="2">
        <v>18</v>
      </c>
      <c r="C39" s="2">
        <v>5.3029999999999999</v>
      </c>
    </row>
    <row r="40" spans="1:3" x14ac:dyDescent="0.25">
      <c r="A40" s="1"/>
      <c r="B40" s="2">
        <v>18.5</v>
      </c>
      <c r="C40" s="2">
        <v>5.5110000000000001</v>
      </c>
    </row>
    <row r="41" spans="1:3" x14ac:dyDescent="0.25">
      <c r="A41" s="1"/>
      <c r="B41" s="2">
        <v>19</v>
      </c>
      <c r="C41" s="2">
        <v>5.7240000000000002</v>
      </c>
    </row>
    <row r="42" spans="1:3" x14ac:dyDescent="0.25">
      <c r="A42" s="1"/>
      <c r="B42" s="2">
        <v>19.5</v>
      </c>
      <c r="C42" s="2">
        <v>5.9429999999999996</v>
      </c>
    </row>
    <row r="43" spans="1:3" x14ac:dyDescent="0.25">
      <c r="A43" s="1"/>
      <c r="B43" s="2">
        <v>20</v>
      </c>
      <c r="C43" s="2">
        <v>6.1669999999999998</v>
      </c>
    </row>
    <row r="44" spans="1:3" x14ac:dyDescent="0.25">
      <c r="A44" s="1"/>
      <c r="B44" s="2">
        <v>20.5</v>
      </c>
      <c r="C44" s="2">
        <v>6.1669999999999998</v>
      </c>
    </row>
    <row r="45" spans="1:3" x14ac:dyDescent="0.25">
      <c r="A45" s="1"/>
      <c r="B45" s="2">
        <v>21</v>
      </c>
      <c r="C45" s="2">
        <v>6.55</v>
      </c>
    </row>
    <row r="46" spans="1:3" x14ac:dyDescent="0.25">
      <c r="A46" s="1"/>
      <c r="B46" s="2">
        <v>21.5</v>
      </c>
      <c r="C46" s="2">
        <v>6.55</v>
      </c>
    </row>
    <row r="47" spans="1:3" x14ac:dyDescent="0.25">
      <c r="A47" s="1"/>
      <c r="B47" s="2">
        <v>22</v>
      </c>
      <c r="C47" s="2">
        <v>6.55</v>
      </c>
    </row>
    <row r="48" spans="1:3" x14ac:dyDescent="0.25">
      <c r="A48" s="1"/>
      <c r="B48" s="2">
        <v>22.5</v>
      </c>
      <c r="C48" s="2">
        <v>6.55</v>
      </c>
    </row>
    <row r="49" spans="1:3" x14ac:dyDescent="0.25">
      <c r="A49" s="1"/>
      <c r="B49" s="2">
        <v>23</v>
      </c>
      <c r="C49" s="2">
        <v>6.55</v>
      </c>
    </row>
    <row r="50" spans="1:3" x14ac:dyDescent="0.25">
      <c r="A50" s="1"/>
      <c r="B50" s="2">
        <v>23.5</v>
      </c>
      <c r="C50" s="2">
        <v>6.55</v>
      </c>
    </row>
    <row r="51" spans="1:3" x14ac:dyDescent="0.25">
      <c r="A51" s="1"/>
      <c r="B51" s="2">
        <v>24</v>
      </c>
      <c r="C51" s="2">
        <v>6.55</v>
      </c>
    </row>
    <row r="52" spans="1:3" x14ac:dyDescent="0.25">
      <c r="A52" s="1"/>
      <c r="B52" s="2">
        <v>24.5</v>
      </c>
      <c r="C52" s="2">
        <v>6.55</v>
      </c>
    </row>
    <row r="53" spans="1:3" x14ac:dyDescent="0.25">
      <c r="A53" s="1"/>
      <c r="B53" s="2">
        <v>25</v>
      </c>
      <c r="C53" s="2">
        <v>6.55</v>
      </c>
    </row>
    <row r="54" spans="1:3" x14ac:dyDescent="0.25">
      <c r="A54" s="1"/>
      <c r="B54" s="2">
        <v>25.5</v>
      </c>
      <c r="C54" s="2">
        <v>6.55</v>
      </c>
    </row>
    <row r="55" spans="1:3" x14ac:dyDescent="0.25">
      <c r="A55" s="1"/>
      <c r="B55" s="2">
        <v>26</v>
      </c>
      <c r="C55" s="2">
        <v>6.55</v>
      </c>
    </row>
    <row r="56" spans="1:3" x14ac:dyDescent="0.25">
      <c r="A56" s="1"/>
      <c r="B56" s="2">
        <v>26.5</v>
      </c>
      <c r="C56" s="2">
        <v>6.55</v>
      </c>
    </row>
    <row r="57" spans="1:3" x14ac:dyDescent="0.25">
      <c r="A57" s="1"/>
      <c r="B57" s="2">
        <v>27</v>
      </c>
      <c r="C57" s="2">
        <v>6.55</v>
      </c>
    </row>
    <row r="58" spans="1:3" x14ac:dyDescent="0.25">
      <c r="A58" s="1"/>
      <c r="B58" s="2">
        <v>27.5</v>
      </c>
      <c r="C58" s="2">
        <v>6.55</v>
      </c>
    </row>
    <row r="59" spans="1:3" x14ac:dyDescent="0.25">
      <c r="A59" s="1"/>
      <c r="B59" s="2">
        <v>28</v>
      </c>
      <c r="C59" s="2">
        <v>6.55</v>
      </c>
    </row>
    <row r="60" spans="1:3" x14ac:dyDescent="0.25">
      <c r="A60" s="1"/>
      <c r="B60" s="2">
        <v>28.5</v>
      </c>
      <c r="C60" s="2">
        <v>6.55</v>
      </c>
    </row>
    <row r="61" spans="1:3" x14ac:dyDescent="0.25">
      <c r="A61" s="1"/>
      <c r="B61" s="2">
        <v>29</v>
      </c>
      <c r="C61" s="2">
        <v>6.55</v>
      </c>
    </row>
    <row r="62" spans="1:3" x14ac:dyDescent="0.25">
      <c r="A62" s="1"/>
      <c r="B62" s="2">
        <v>29.5</v>
      </c>
      <c r="C62" s="2">
        <v>6.55</v>
      </c>
    </row>
    <row r="63" spans="1:3" x14ac:dyDescent="0.25">
      <c r="A63" s="1"/>
      <c r="B63" s="2">
        <v>30</v>
      </c>
      <c r="C63" s="2">
        <v>6.55</v>
      </c>
    </row>
    <row r="64" spans="1:3" x14ac:dyDescent="0.25">
      <c r="A64" s="1"/>
      <c r="B64" s="2">
        <v>30.5</v>
      </c>
      <c r="C64" s="2">
        <v>6.55</v>
      </c>
    </row>
    <row r="65" spans="1:3" x14ac:dyDescent="0.25">
      <c r="A65" s="1"/>
      <c r="B65" s="2">
        <v>31</v>
      </c>
      <c r="C65" s="2">
        <v>6.55</v>
      </c>
    </row>
    <row r="66" spans="1:3" x14ac:dyDescent="0.25">
      <c r="A66" s="1"/>
      <c r="B66" s="2">
        <v>31.5</v>
      </c>
      <c r="C66" s="2">
        <v>6.55</v>
      </c>
    </row>
    <row r="67" spans="1:3" x14ac:dyDescent="0.25">
      <c r="A67" s="1"/>
      <c r="B67" s="2">
        <v>32</v>
      </c>
      <c r="C67" s="2">
        <v>6.55</v>
      </c>
    </row>
    <row r="68" spans="1:3" x14ac:dyDescent="0.25">
      <c r="A68" s="1"/>
      <c r="B68" s="2">
        <v>32.5</v>
      </c>
      <c r="C68" s="2">
        <v>6.55</v>
      </c>
    </row>
    <row r="69" spans="1:3" x14ac:dyDescent="0.25">
      <c r="A69" s="1"/>
      <c r="B69" s="2">
        <v>33</v>
      </c>
      <c r="C69" s="2">
        <v>6.55</v>
      </c>
    </row>
    <row r="70" spans="1:3" x14ac:dyDescent="0.25">
      <c r="A70" s="1"/>
      <c r="B70" s="2">
        <v>33.5</v>
      </c>
      <c r="C70" s="2">
        <v>6.55</v>
      </c>
    </row>
    <row r="71" spans="1:3" x14ac:dyDescent="0.25">
      <c r="A71" s="1"/>
      <c r="B71" s="2">
        <v>34</v>
      </c>
      <c r="C71" s="2">
        <v>6.55</v>
      </c>
    </row>
    <row r="72" spans="1:3" x14ac:dyDescent="0.25">
      <c r="A72" s="1"/>
      <c r="B72" s="2">
        <v>34.5</v>
      </c>
      <c r="C72" s="2">
        <v>6.55</v>
      </c>
    </row>
  </sheetData>
  <mergeCells count="1">
    <mergeCell ref="B1:C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不考虑气体溶解悬浮</vt:lpstr>
      <vt:lpstr>泥浆池增量变化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2022-07-05T14:42:49Z</dcterms:modified>
</cp:coreProperties>
</file>