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90" windowHeight="10920" firstSheet="1" activeTab="10"/>
  </bookViews>
  <sheets>
    <sheet name="Fig 3A" sheetId="1" r:id="rId1"/>
    <sheet name="Fig 3C" sheetId="4" r:id="rId2"/>
    <sheet name="Fig4B" sheetId="5" r:id="rId3"/>
    <sheet name="Fig4C" sheetId="6" r:id="rId4"/>
    <sheet name="Fig4D" sheetId="7" r:id="rId5"/>
    <sheet name="Fig4E" sheetId="8" r:id="rId6"/>
    <sheet name="Fig4F" sheetId="9" r:id="rId7"/>
    <sheet name="Fig4G" sheetId="10" r:id="rId8"/>
    <sheet name="Fig4H" sheetId="11" r:id="rId9"/>
    <sheet name="Elisa IgE" sheetId="12" r:id="rId10"/>
    <sheet name="Table S6" sheetId="13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<sst xmlns="http://schemas.openxmlformats.org/spreadsheetml/2006/main" count="640" uniqueCount="405">
  <si>
    <t>CaM induced DCs maturation</t>
  </si>
  <si>
    <t>ID</t>
  </si>
  <si>
    <t>Control</t>
  </si>
  <si>
    <t>CaM50nM</t>
  </si>
  <si>
    <t>CaM100nM</t>
  </si>
  <si>
    <t>CaM200nM</t>
  </si>
  <si>
    <t>Fluorescence Intensity (A.U.)</t>
  </si>
  <si>
    <t>CD86</t>
  </si>
  <si>
    <t>CD80</t>
  </si>
  <si>
    <t>HLA-DR</t>
  </si>
  <si>
    <t>Folds Change compared control</t>
  </si>
  <si>
    <t>cDCs</t>
  </si>
  <si>
    <t>pDCs</t>
  </si>
  <si>
    <t>CON</t>
  </si>
  <si>
    <t>IgE</t>
  </si>
  <si>
    <t>CaM</t>
  </si>
  <si>
    <t>CaM + IgE</t>
  </si>
  <si>
    <t>LPS</t>
  </si>
  <si>
    <t>Il-5（pg/ml）</t>
  </si>
  <si>
    <t>OD1</t>
  </si>
  <si>
    <t>OD2</t>
  </si>
  <si>
    <t>average value</t>
  </si>
  <si>
    <t>adjusted value</t>
  </si>
  <si>
    <t>computed value</t>
  </si>
  <si>
    <t>Dilution multiple</t>
  </si>
  <si>
    <t>IL-5（pg/ml）</t>
  </si>
  <si>
    <t>pIgE</t>
  </si>
  <si>
    <t>ArtCaM</t>
  </si>
  <si>
    <t>ArtCaM+pIgE</t>
  </si>
  <si>
    <t>IL-6（pg/ml）</t>
  </si>
  <si>
    <t>IL-10（pg/ml）</t>
  </si>
  <si>
    <t>IL-12（pg/ml）</t>
  </si>
  <si>
    <t>IL-13（pg/ml）</t>
  </si>
  <si>
    <t>IL-17（pg/ml）</t>
  </si>
  <si>
    <t xml:space="preserve"> IFN-γ (pg/ml)</t>
  </si>
  <si>
    <t>OD3</t>
  </si>
  <si>
    <t>IB</t>
  </si>
  <si>
    <t>patients</t>
  </si>
  <si>
    <t>PBS</t>
  </si>
  <si>
    <t>-</t>
  </si>
  <si>
    <t>patient1</t>
  </si>
  <si>
    <t>+</t>
  </si>
  <si>
    <t>patient2</t>
  </si>
  <si>
    <t>control1</t>
  </si>
  <si>
    <t>patient3</t>
  </si>
  <si>
    <t>control2</t>
  </si>
  <si>
    <t>patient4</t>
  </si>
  <si>
    <t>control3</t>
  </si>
  <si>
    <t>patient5</t>
  </si>
  <si>
    <t>control4</t>
  </si>
  <si>
    <t>patient6</t>
  </si>
  <si>
    <t>control5</t>
  </si>
  <si>
    <t>patient7</t>
  </si>
  <si>
    <t>control6</t>
  </si>
  <si>
    <t>patient8</t>
  </si>
  <si>
    <t>control7</t>
  </si>
  <si>
    <t>patient9</t>
  </si>
  <si>
    <t>control8</t>
  </si>
  <si>
    <t>patient10</t>
  </si>
  <si>
    <t>control9</t>
  </si>
  <si>
    <t>patient11</t>
  </si>
  <si>
    <t>control10</t>
  </si>
  <si>
    <t>patient12</t>
  </si>
  <si>
    <t>control11</t>
  </si>
  <si>
    <t>patient13</t>
  </si>
  <si>
    <t>control12</t>
  </si>
  <si>
    <t>patient14</t>
  </si>
  <si>
    <t>control13</t>
  </si>
  <si>
    <t>patient15</t>
  </si>
  <si>
    <t>control14</t>
  </si>
  <si>
    <t>patient16</t>
  </si>
  <si>
    <t>control15</t>
  </si>
  <si>
    <t>patient17</t>
  </si>
  <si>
    <t>patient18</t>
  </si>
  <si>
    <t>patient19</t>
  </si>
  <si>
    <t>patient20</t>
  </si>
  <si>
    <t>patient21</t>
  </si>
  <si>
    <t>patient22</t>
  </si>
  <si>
    <t>patient23</t>
  </si>
  <si>
    <t>patient24</t>
  </si>
  <si>
    <t>patient25</t>
  </si>
  <si>
    <t>patient26</t>
  </si>
  <si>
    <t>patient27</t>
  </si>
  <si>
    <t>patient28</t>
  </si>
  <si>
    <t>patient29</t>
  </si>
  <si>
    <t>patient30</t>
  </si>
  <si>
    <t>patient31</t>
  </si>
  <si>
    <t>patient32</t>
  </si>
  <si>
    <t>patient33</t>
  </si>
  <si>
    <t>patient34</t>
  </si>
  <si>
    <t>patient35</t>
  </si>
  <si>
    <t>patient36</t>
  </si>
  <si>
    <t>patient37</t>
  </si>
  <si>
    <t>patient38</t>
  </si>
  <si>
    <t>patient39</t>
  </si>
  <si>
    <t>patient40</t>
  </si>
  <si>
    <t>patient41</t>
  </si>
  <si>
    <t>patient42</t>
  </si>
  <si>
    <t>patient43</t>
  </si>
  <si>
    <t>patient44</t>
  </si>
  <si>
    <t>patient45</t>
  </si>
  <si>
    <t>patient46</t>
  </si>
  <si>
    <t>patient47</t>
  </si>
  <si>
    <t>patient48</t>
  </si>
  <si>
    <t>patient49</t>
  </si>
  <si>
    <t>patient50</t>
  </si>
  <si>
    <t>patient51</t>
  </si>
  <si>
    <t>patient52</t>
  </si>
  <si>
    <t>patient53</t>
  </si>
  <si>
    <t>patient54</t>
  </si>
  <si>
    <t>patient55</t>
  </si>
  <si>
    <t>patient56</t>
  </si>
  <si>
    <t>patient57</t>
  </si>
  <si>
    <t>patient58</t>
  </si>
  <si>
    <t>patient59</t>
  </si>
  <si>
    <t>patient60</t>
  </si>
  <si>
    <t>patient61</t>
  </si>
  <si>
    <t>patient62</t>
  </si>
  <si>
    <t>patient63</t>
  </si>
  <si>
    <t>patient64</t>
  </si>
  <si>
    <t>patient65</t>
  </si>
  <si>
    <t>patient66</t>
  </si>
  <si>
    <t>patient67</t>
  </si>
  <si>
    <t>patient68</t>
  </si>
  <si>
    <t>patient69</t>
  </si>
  <si>
    <t>patient70</t>
  </si>
  <si>
    <t>patient71</t>
  </si>
  <si>
    <t>patient72</t>
  </si>
  <si>
    <t>patient73</t>
  </si>
  <si>
    <t>patient74</t>
  </si>
  <si>
    <t>patient75</t>
  </si>
  <si>
    <t>patient76</t>
  </si>
  <si>
    <t>patient77</t>
  </si>
  <si>
    <t>Protein IDs</t>
  </si>
  <si>
    <t>Majority protein IDs</t>
  </si>
  <si>
    <t>Protein names</t>
  </si>
  <si>
    <t>Gene names</t>
  </si>
  <si>
    <t>Fasta headers</t>
  </si>
  <si>
    <t>Number of proteins</t>
  </si>
  <si>
    <t>Peptides</t>
  </si>
  <si>
    <t>Razor + unique peptides</t>
  </si>
  <si>
    <t>Unique peptides</t>
  </si>
  <si>
    <t>Sequence coverage [%]</t>
  </si>
  <si>
    <t>Mol. weight [kDa]</t>
  </si>
  <si>
    <t>Sequence length</t>
  </si>
  <si>
    <t>Score</t>
  </si>
  <si>
    <t>Intensity</t>
  </si>
  <si>
    <t>iBAQ</t>
  </si>
  <si>
    <t>P01857</t>
  </si>
  <si>
    <t>Immunoglobulin heavy constant gamma 1</t>
  </si>
  <si>
    <t>IGHG1</t>
  </si>
  <si>
    <t>sp|P01857|IGHG1_HUMAN Immunoglobulin heavy constant gamma 1 OS=Homo sapiens OX=9606 GN=IGHG1 PE=1 SV=1</t>
  </si>
  <si>
    <t>P01743;P01742;P0DP01;A0A0C4DH29;A0A0B4J2H0</t>
  </si>
  <si>
    <t>Immunoglobulin heavy variable 1-46;Immunoglobulin heavy variable 1-69;</t>
  </si>
  <si>
    <t>IGHV1-46;IGHV1-69;</t>
  </si>
  <si>
    <t>sp|P01743|HV146_HUMAN Immunoglobulin heavy variable 1-46 OS=Homo sapiens OX=9606 GN=IGHV1-46 PE=1 SV=2;sp|P01742|HV169_HUMAN Immunoglobulin heavy variable 1-69 OS=Homo sapiens OX=9606 GN=IGHV1-69 PE=1 SV=2;sp|P0DP01|HV108_HUMAN Immunoglobulin heavy variabl</t>
  </si>
  <si>
    <t>P01834</t>
  </si>
  <si>
    <t>Immunoglobulin kappa constant</t>
  </si>
  <si>
    <t>IGKC</t>
  </si>
  <si>
    <t>sp|P01834|IGKC_HUMAN Immunoglobulin kappa constant OS=Homo sapiens OX=9606 GN=IGKC PE=1 SV=2</t>
  </si>
  <si>
    <t>P68871</t>
  </si>
  <si>
    <t>Hemoglobin subunit beta</t>
  </si>
  <si>
    <t>HBB</t>
  </si>
  <si>
    <t>sp|P68871|HBB_HUMAN Hemoglobin subunit beta OS=Homo sapiens OX=9606 GN=HBB PE=1 SV=2</t>
  </si>
  <si>
    <t>P01859</t>
  </si>
  <si>
    <t>Immunoglobulin heavy constant gamma 2</t>
  </si>
  <si>
    <t>IGHG2</t>
  </si>
  <si>
    <t>sp|P01859|IGHG2_HUMAN Immunoglobulin heavy constant gamma 2 OS=Homo sapiens OX=9606 GN=IGHG2 PE=1 SV=2</t>
  </si>
  <si>
    <t>P01860</t>
  </si>
  <si>
    <t>Immunoglobulin heavy constant gamma 3</t>
  </si>
  <si>
    <t>IGHG3</t>
  </si>
  <si>
    <t>sp|P01860|IGHG3_HUMAN Immunoglobulin heavy constant gamma 3 OS=Homo sapiens OX=9606 GN=IGHG3 PE=1 SV=2</t>
  </si>
  <si>
    <t>P06312</t>
  </si>
  <si>
    <t>Immunoglobulin kappa variable 4-1</t>
  </si>
  <si>
    <t>IGKV4-1</t>
  </si>
  <si>
    <t>sp|P06312|KV401_HUMAN Immunoglobulin kappa variable 4-1 OS=Homo sapiens OX=9606 GN=IGKV4-1 PE=1 SV=1</t>
  </si>
  <si>
    <t>P0DOY3;P0DOY2;P0CF74;B9A064;A0M8Q6;P0CG04</t>
  </si>
  <si>
    <t>Immunoglobulin lambda constant 3;Immunoglobulin lambda constant 2;Immunoglobulin lambda constant 6</t>
  </si>
  <si>
    <t>IGLC3;IGLC2;</t>
  </si>
  <si>
    <t>sp|P0DOY3|IGLC3_HUMAN Immunoglobulin lambda constant 3 OS=Homo sapiens OX=9606 GN=IGLC3 PE=1 SV=1;sp|P0DOY2|IGLC2_HUMAN Immunoglobulin lambda constant 2 OS=Homo sapiens OX=9606 GN=IGLC2 PE=1 SV=1;sp|P0CF74|IGLC6_HUMAN Immunoglobulin lambda constant 6 OS=Ho</t>
  </si>
  <si>
    <t>P01871</t>
  </si>
  <si>
    <t>Immunoglobulin heavy constant mu</t>
  </si>
  <si>
    <t>IGHM</t>
  </si>
  <si>
    <t>sp|P01871|IGHM_HUMAN Immunoglobulin heavy constant mu OS=Homo sapiens OX=9606 GN=IGHM PE=1 SV=4</t>
  </si>
  <si>
    <t>P60709;P63261;P68133;P62736;P63267;P68032;Q6S8J3;Q562R1;A5A3E0;Q9BYX7</t>
  </si>
  <si>
    <t>P60709;P63261</t>
  </si>
  <si>
    <t>Actin, cytoplasmic 1;Actin, cytoplasmic 2</t>
  </si>
  <si>
    <t>ACTB;ACTG1</t>
  </si>
  <si>
    <t>sp|P60709|ACTB_HUMAN Actin, cytoplasmic 1 OS=Homo sapiens OX=9606 GN=ACTB PE=1 SV=1;sp|P63261|ACTG_HUMAN Actin, cytoplasmic 2 OS=Homo sapiens OX=9606 GN=ACTG1 PE=1 SV=1</t>
  </si>
  <si>
    <t>P01876</t>
  </si>
  <si>
    <t>Immunoglobulin heavy constant alpha 1</t>
  </si>
  <si>
    <t>IGHA1</t>
  </si>
  <si>
    <t>sp|P01876|IGHA1_HUMAN Immunoglobulin heavy constant alpha 1 OS=Homo sapiens OX=9606 GN=IGHA1 PE=1 SV=2</t>
  </si>
  <si>
    <t>A0A0C4DH73;A0A0C4DH72;P04432;P01611;P01597</t>
  </si>
  <si>
    <t>Immunoglobulin kappa variable 1-12;Immunoglobulin kappa variable 1-6;</t>
  </si>
  <si>
    <t>IGKV1-12;IGKV1-6;</t>
  </si>
  <si>
    <t>sp|A0A0C4DH73|KV112_HUMAN Immunoglobulin kappa variable 1-12 OS=Homo sapiens OX=9606 GN=IGKV1-12 PE=3 SV=1;sp|A0A0C4DH72|KV106_HUMAN Immunoglobulin kappa variable 1-6 OS=Homo sapiens OX=9606 GN=IGKV1-6 PE=3 SV=1;sp|P04432|KVD39_HUMAN Immunoglobulin kappa v</t>
  </si>
  <si>
    <t>P0DP08;A0A087WW49;A0A075B6R2;P0DP07;P0DP06;A0A0C4DH41;A0A087WSY4;P01825;P06331;P01824</t>
  </si>
  <si>
    <t>Immunoglobulin heavy variable 4-38-2;Ig-like domain-containing protein (Fragment);</t>
  </si>
  <si>
    <t>IGHV4-38-2;</t>
  </si>
  <si>
    <t>sp|P0DP08|HVD82_HUMAN Immunoglobulin heavy variable 4-38-2 OS=Homo sapiens OX=9606 GN=IGHV4-38-2 PE=3 SV=1;tr|A0A087WW49|A0A087WW49_HUMAN Ig-like domain-containing protein (Fragment) OS=Homo sapiens OX=9606 PE=4 SV=1;sp|A0A075B6R2|HV404_HUMAN Immunoglobuli</t>
  </si>
  <si>
    <t>Q96NN9</t>
  </si>
  <si>
    <t>Apoptosis-inducing factor 3</t>
  </si>
  <si>
    <t>AIFM3</t>
  </si>
  <si>
    <t>sp|Q96NN9|AIFM3_HUMAN Apoptosis-inducing factor 3 OS=Homo sapiens OX=9606 GN=AIFM3 PE=1 SV=1</t>
  </si>
  <si>
    <t>Q9HD89</t>
  </si>
  <si>
    <t>Resistin</t>
  </si>
  <si>
    <t>RETN</t>
  </si>
  <si>
    <t>sp|Q9HD89|RETN_HUMAN Resistin OS=Homo sapiens OX=9606 GN=RETN PE=1 SV=1</t>
  </si>
  <si>
    <t>P69905</t>
  </si>
  <si>
    <t>Hemoglobin subunit alpha</t>
  </si>
  <si>
    <t>HBA2</t>
  </si>
  <si>
    <t>sp|P69905|HBA_HUMAN Hemoglobin subunit alpha OS=Homo sapiens OX=9606 GN=HBA2 PE=1 SV=2</t>
  </si>
  <si>
    <t>P01877</t>
  </si>
  <si>
    <t>Immunoglobulin heavy constant alpha 2</t>
  </si>
  <si>
    <t>IGHA2</t>
  </si>
  <si>
    <t>sp|P01877|IGHA2_HUMAN Immunoglobulin heavy constant alpha 2 OS=Homo sapiens OX=9606 GN=IGHA2 PE=1 SV=4</t>
  </si>
  <si>
    <t>P01861</t>
  </si>
  <si>
    <t>Immunoglobulin heavy constant gamma 4</t>
  </si>
  <si>
    <t>IGHG4</t>
  </si>
  <si>
    <t>sp|P01861|IGHG4_HUMAN Immunoglobulin heavy constant gamma 4 OS=Homo sapiens OX=9606 GN=IGHG4 PE=1 SV=1</t>
  </si>
  <si>
    <t>P05106</t>
  </si>
  <si>
    <t>Integrin beta-3</t>
  </si>
  <si>
    <t>ITGB3</t>
  </si>
  <si>
    <t>sp|P05106|ITB3_HUMAN Integrin beta-3 OS=Homo sapiens OX=9606 GN=ITGB3 PE=1 SV=2</t>
  </si>
  <si>
    <t>P12314;Q92637</t>
  </si>
  <si>
    <t>High affinity immunoglobulin gamma Fc receptor I;Putative high affinity immunoglobulin gamma Fc receptor IB</t>
  </si>
  <si>
    <t>FCGR1A;FCGR1BP</t>
  </si>
  <si>
    <t>sp|P12314|FCGR1_HUMAN High affinity immunoglobulin gamma Fc receptor I OS=Homo sapiens OX=9606 GN=FCGR1A PE=1 SV=2;sp|Q92637|FCGRB_HUMAN Putative high affinity immunoglobulin gamma Fc receptor IB OS=Homo sapiens OX=9606 GN=FCGR1BP PE=5 SV=1</t>
  </si>
  <si>
    <t>P01854</t>
  </si>
  <si>
    <t>Immunoglobulin heavy constant epsilon</t>
  </si>
  <si>
    <t>IGHE</t>
  </si>
  <si>
    <t>sp|P01854|IGHE_HUMAN Immunoglobulin heavy constant epsilon OS=Homo sapiens OX=9606 GN=IGHE PE=1 SV=1</t>
  </si>
  <si>
    <t>P02686</t>
  </si>
  <si>
    <t>Myelin basic protein</t>
  </si>
  <si>
    <t>MBP</t>
  </si>
  <si>
    <t>sp|P02686|MBP_HUMAN Myelin basic protein OS=Homo sapiens OX=9606 GN=MBP PE=1 SV=3</t>
  </si>
  <si>
    <t>P02768</t>
  </si>
  <si>
    <t>Albumin</t>
  </si>
  <si>
    <t>ALB</t>
  </si>
  <si>
    <t>sp|P02768|ALBU_HUMAN Albumin OS=Homo sapiens OX=9606 GN=ALB PE=1 SV=2</t>
  </si>
  <si>
    <t>A0A0A0MS14</t>
  </si>
  <si>
    <t>Immunoglobulin heavy variable 1-45</t>
  </si>
  <si>
    <t>IGHV1-45</t>
  </si>
  <si>
    <t>sp|A0A0A0MS14|HV145_HUMAN Immunoglobulin heavy variable 1-45 OS=Homo sapiens OX=9606 GN=IGHV1-45 PE=3 SV=1</t>
  </si>
  <si>
    <t>P59666;P59665</t>
  </si>
  <si>
    <t>Neutrophil defensin 3;Neutrophil defensin 1</t>
  </si>
  <si>
    <t>DEFA3;DEFA1B</t>
  </si>
  <si>
    <t>sp|P59666|DEF3_HUMAN Neutrophil defensin 3 OS=Homo sapiens OX=9606 GN=DEFA3 PE=1 SV=1;sp|P59665|DEF1_HUMAN Neutrophil defensin 1 OS=Homo sapiens OX=9606 GN=DEFA1B PE=1 SV=1</t>
  </si>
  <si>
    <t>P0DP03;A0A0J9YY99;P01768;P01764;A0A075B7E8</t>
  </si>
  <si>
    <t>Immunoglobulin heavy variable 3-30-5;Ig-like domain-containing protein (Fragment);</t>
  </si>
  <si>
    <t>IGHV3-30-5;</t>
  </si>
  <si>
    <t>sp|P0DP03|HVC05_HUMAN Immunoglobulin heavy variable 3-30-5 OS=Homo sapiens OX=9606 GN=IGHV3-30-5 PE=3 SV=1;tr|A0A0J9YY99|A0A0J9YY99_HUMAN Ig-like domain-containing protein (Fragment) OS=Homo sapiens OX=9606 PE=1 SV=1;sp|P01768|HV330_HUMAN Immunoglobulin he</t>
  </si>
  <si>
    <t>A0A0B4J2B5</t>
  </si>
  <si>
    <t>Immunoglobulin heavy variable 3/OR16-9 (non-functional) (Fragment)</t>
  </si>
  <si>
    <t>IGHV3OR16-9</t>
  </si>
  <si>
    <t>tr|A0A0B4J2B5|A0A0B4J2B5_HUMAN Immunoglobulin heavy variable 3/OR16-9 (non-functional) (Fragment) OS=Homo sapiens OX=9606 GN=IGHV3OR16-9 PE=1 SV=1</t>
  </si>
  <si>
    <t>P05164</t>
  </si>
  <si>
    <t>Myeloperoxidase</t>
  </si>
  <si>
    <t>MPO</t>
  </si>
  <si>
    <t>sp|P05164|PERM_HUMAN Myeloperoxidase OS=Homo sapiens OX=9606 GN=MPO PE=1 SV=1</t>
  </si>
  <si>
    <t>P0DP25;P0DP24;P0DP23</t>
  </si>
  <si>
    <t>Calmodulin-3;Calmodulin-2;Calmodulin-1</t>
  </si>
  <si>
    <t>CALM3;CALM2;CALM1</t>
  </si>
  <si>
    <t>sp|P0DP25|CALM3_HUMAN Calmodulin-3 OS=Homo sapiens OX=9606 GN=CALM3 PE=1 SV=1;sp|P0DP24|CALM2_HUMAN Calmodulin-2 OS=Homo sapiens OX=9606 GN=CALM2 PE=1 SV=1;sp|P0DP23|CALM1_HUMAN Calmodulin-1 OS=Homo sapiens OX=9606 GN=CALM1 PE=1 SV=1</t>
  </si>
  <si>
    <t>O75594</t>
  </si>
  <si>
    <t>Peptidoglycan recognition protein 1</t>
  </si>
  <si>
    <t>PGLYRP1</t>
  </si>
  <si>
    <t>sp|O75594|PGRP1_HUMAN Peptidoglycan recognition protein 1 OS=Homo sapiens OX=9606 GN=PGLYRP1 PE=1 SV=1</t>
  </si>
  <si>
    <t>P01880</t>
  </si>
  <si>
    <t>Immunoglobulin heavy constant delta</t>
  </si>
  <si>
    <t>IGHD</t>
  </si>
  <si>
    <t>sp|P01880|IGHD_HUMAN Immunoglobulin heavy constant delta OS=Homo sapiens OX=9606 GN=IGHD PE=1 SV=3</t>
  </si>
  <si>
    <t>P07437;P68371;Q9BVA1;Q13885;Q3ZCM7;A6NNZ2;P04350;Q9BUF5;Q9H4B7</t>
  </si>
  <si>
    <t>Tubulin beta chain;Tubulin beta-4B chain;Tubulin beta-2B chain</t>
  </si>
  <si>
    <t>TUBB;TUBB4B;TUBB2B</t>
  </si>
  <si>
    <t>sp|P07437|TBB5_HUMAN Tubulin beta chain OS=Homo sapiens OX=9606 GN=TUBB PE=1 SV=2;sp|P68371|TBB4B_HUMAN Tubulin beta-4B chain OS=Homo sapiens OX=9606 GN=TUBB4B PE=1 SV=1;sp|Q9BVA1|TBB2B_HUMAN Tubulin beta-2B chain OS=Homo sapiens OX=9606 GN=TUBB2B PE=1 SV=</t>
  </si>
  <si>
    <t>P04439;P13747;P01889;P17693;P01893</t>
  </si>
  <si>
    <t>HLA class I histocompatibility antigen, A alpha chain;HLA class I histocompatibility antigen, alpha chain E;</t>
  </si>
  <si>
    <t>HLA-A;HLA-E;</t>
  </si>
  <si>
    <t>sp|P04439|HLAA_HUMAN HLA class I histocompatibility antigen, A alpha chain OS=Homo sapiens OX=9606 GN=HLA-A PE=1 SV=2;sp|P13747|HLAE_HUMAN HLA class I histocompatibility antigen, alpha chain E OS=Homo sapiens OX=9606 GN=HLA-E PE=1 SV=4;sp|P01889|HLAB_HUMAN</t>
  </si>
  <si>
    <t>A0A0B4J1V1;P01780;P01763;P01762;A0A075B7F0;A0A0C4DH32;A0A0J9YVY3;P0DP04;A0A0B4J1X8;P01766;P01782</t>
  </si>
  <si>
    <t>Immunoglobulin heavy variable 3-21;Immunoglobulin heavy variable 3-7;</t>
  </si>
  <si>
    <t>IGHV3-21;IGHV3-7;</t>
  </si>
  <si>
    <t>sp|A0A0B4J1V1|HV321_HUMAN Immunoglobulin heavy variable 3-21 OS=Homo sapiens OX=9606 GN=IGHV3-21 PE=1 SV=1;sp|P01780|HV307_HUMAN Immunoglobulin heavy variable 3-7 OS=Homo sapiens OX=9606 GN=IGHV3-7 PE=1 SV=2;sp|P01763|HV348_HUMAN Immunoglobulin heavy varia</t>
  </si>
  <si>
    <t>Q86V59</t>
  </si>
  <si>
    <t>Paraneoplastic antigen-like protein 8A</t>
  </si>
  <si>
    <t>PNMA8A</t>
  </si>
  <si>
    <t>sp|Q86V59|PNM8A_HUMAN Paraneoplastic antigen-like protein 8A OS=Homo sapiens OX=9606 GN=PNMA8A PE=1 SV=2</t>
  </si>
  <si>
    <t>Q8IWB7</t>
  </si>
  <si>
    <t>WD repeat and FYVE domain-containing protein 1</t>
  </si>
  <si>
    <t>WDFY1</t>
  </si>
  <si>
    <t>sp|Q8IWB7|WDFY1_HUMAN WD repeat and FYVE domain-containing protein 1 OS=Homo sapiens OX=9606 GN=WDFY1 PE=1 SV=1</t>
  </si>
  <si>
    <t>Q01469</t>
  </si>
  <si>
    <t>Fatty acid-binding protein 5</t>
  </si>
  <si>
    <t>FABP5</t>
  </si>
  <si>
    <t>sp|Q01469|FABP5_HUMAN Fatty acid-binding protein 5 OS=Homo sapiens OX=9606 GN=FABP5 PE=1 SV=3</t>
  </si>
  <si>
    <t>P24158</t>
  </si>
  <si>
    <t>Myeloblastin</t>
  </si>
  <si>
    <t>PRTN3</t>
  </si>
  <si>
    <t>sp|P24158|PRTN3_HUMAN Myeloblastin OS=Homo sapiens OX=9606 GN=PRTN3 PE=1 SV=3</t>
  </si>
  <si>
    <t>A0A0B4J1Y9;A0A0B4J1V6;A0A0B4J1V0</t>
  </si>
  <si>
    <t>Immunoglobulin heavy variable 3-72;Immunoglobulin heavy variable 3-73;</t>
  </si>
  <si>
    <t>IGHV3-72;IGHV3-73;</t>
  </si>
  <si>
    <t>sp|A0A0B4J1Y9|HV372_HUMAN Immunoglobulin heavy variable 3-72 OS=Homo sapiens OX=9606 GN=IGHV3-72 PE=3 SV=1;sp|A0A0B4J1V6|HV373_HUMAN Immunoglobulin heavy variable 3-73 OS=Homo sapiens OX=9606 GN=IGHV3-73 PE=3 SV=1;sp|A0A0B4J1V0|HV315_HUMAN Immunoglobulin h</t>
  </si>
  <si>
    <t>P08514</t>
  </si>
  <si>
    <t>Integrin alpha-IIb</t>
  </si>
  <si>
    <t>ITGA2B</t>
  </si>
  <si>
    <t>sp|P08514|ITA2B_HUMAN Integrin alpha-IIb OS=Homo sapiens OX=9606 GN=ITGA2B PE=1 SV=3</t>
  </si>
  <si>
    <t>Q96PQ6</t>
  </si>
  <si>
    <t>Zinc finger protein 317</t>
  </si>
  <si>
    <t>ZNF317</t>
  </si>
  <si>
    <t>sp|Q96PQ6|ZN317_HUMAN Zinc finger protein 317 OS=Homo sapiens OX=9606 GN=ZNF317 PE=1 SV=2</t>
  </si>
  <si>
    <t>Q6FI13;P0C0S8;Q99878;Q9BTM1;Q16777;Q96KK5;P20671</t>
  </si>
  <si>
    <t>Histone H2A type 2-A;Histone H2A type 1;Histone H2A type 1-J</t>
  </si>
  <si>
    <t>H2AC19;H2AC17;H2AC14</t>
  </si>
  <si>
    <t>sp|Q6FI13|H2A2A_HUMAN Histone H2A type 2-A OS=Homo sapiens OX=9606 GN=H2AC19 PE=1 SV=3;sp|P0C0S8|H2A1_HUMAN Histone H2A type 1 OS=Homo sapiens OX=9606 GN=H2AC17 PE=1 SV=2;sp|Q99878|H2A1J_HUMAN Histone H2A type 1-J OS=Homo sapiens OX=9606 GN=H2AC14 PE=1 SV=</t>
  </si>
  <si>
    <t>Q07021</t>
  </si>
  <si>
    <t>Complement component 1 Q subcomponent-binding protein, mitochondrial</t>
  </si>
  <si>
    <t>C1QBP</t>
  </si>
  <si>
    <t>sp|Q07021|C1QBP_HUMAN Complement component 1 Q subcomponent-binding protein, mitochondrial OS=Homo sapiens OX=9606 GN=C1QBP PE=1 SV=1</t>
  </si>
  <si>
    <t>Q9HB20</t>
  </si>
  <si>
    <t>Pleckstrin homology domain-containing family A member 3</t>
  </si>
  <si>
    <t>PLEKHA3</t>
  </si>
  <si>
    <t>sp|Q9HB20|PKHA3_HUMAN Pleckstrin homology domain-containing family A member 3 OS=Homo sapiens OX=9606 GN=PLEKHA3 PE=1 SV=2</t>
  </si>
  <si>
    <t>P12318</t>
  </si>
  <si>
    <t>Low affinity immunoglobulin gamma Fc region receptor II-a</t>
  </si>
  <si>
    <t>FCGR2A</t>
  </si>
  <si>
    <t>sp|P12318|FCG2A_HUMAN Low affinity immunoglobulin gamma Fc region receptor II-a OS=Homo sapiens OX=9606 GN=FCGR2A PE=1 SV=4</t>
  </si>
  <si>
    <t>A0A0J9YX35</t>
  </si>
  <si>
    <t>Immunoglobulin heavy variable 3-64D</t>
  </si>
  <si>
    <t>IGHV3-64D</t>
  </si>
  <si>
    <t>sp|A0A0J9YX35|HV64D_HUMAN Immunoglobulin heavy variable 3-64D OS=Homo sapiens OX=9606 GN=IGHV3-64D PE=3 SV=1</t>
  </si>
  <si>
    <t>Q8IYS4</t>
  </si>
  <si>
    <t>Dynein axonemal assembly factor 8</t>
  </si>
  <si>
    <t>DNAAF8</t>
  </si>
  <si>
    <t>sp|Q8IYS4|DAAF8_HUMAN Dynein axonemal assembly factor 8 OS=Homo sapiens OX=9606 GN=DNAAF8 PE=1 SV=3</t>
  </si>
  <si>
    <t>A0A0C4DH25;P01619</t>
  </si>
  <si>
    <t>Immunoglobulin kappa variable 3D-20;Immunoglobulin kappa variable 3-20</t>
  </si>
  <si>
    <t>IGKV3D-20;IGKV3-20</t>
  </si>
  <si>
    <t>sp|A0A0C4DH25|KVD20_HUMAN Immunoglobulin kappa variable 3D-20 OS=Homo sapiens OX=9606 GN=IGKV3D-20 PE=3 SV=1;sp|P01619|KV320_HUMAN Immunoglobulin kappa variable 3-20 OS=Homo sapiens OX=9606 GN=IGKV3-20 PE=1 SV=2</t>
  </si>
  <si>
    <t>Q96BA8</t>
  </si>
  <si>
    <t>Cyclic AMP-responsive element-binding protein 3-like protein 1</t>
  </si>
  <si>
    <t>CREB3L1</t>
  </si>
  <si>
    <t>sp|Q96BA8|CR3L1_HUMAN Cyclic AMP-responsive element-binding protein 3-like protein 1 OS=Homo sapiens OX=9606 GN=CREB3L1 PE=1 SV=1</t>
  </si>
  <si>
    <t>A0A0C4DH67;A0A0C4DH69;A0A075B6S5</t>
  </si>
  <si>
    <t>Immunoglobulin kappa variable 1-8;Immunoglobulin kappa variable 1-9;</t>
  </si>
  <si>
    <t>IGKV1-8;IGKV1-9;</t>
  </si>
  <si>
    <t>sp|A0A0C4DH67|KV108_HUMAN Immunoglobulin kappa variable 1-8 OS=Homo sapiens OX=9606 GN=IGKV1-8 PE=3 SV=1;sp|A0A0C4DH69|KV109_HUMAN Immunoglobulin kappa variable 1-9 OS=Homo sapiens OX=9606 GN=IGKV1-9 PE=3 SV=1;sp|A0A075B6S5|KV127_HUMAN Immunoglobulin kappa</t>
  </si>
  <si>
    <t>Q5T2W1;A8MUH7</t>
  </si>
  <si>
    <t>Na(+)/H(+) exchange regulatory cofactor NHE-RF3;Putative PDZ domain-containing protein PDZK1P1</t>
  </si>
  <si>
    <t>PDZK1;PDZK1P1</t>
  </si>
  <si>
    <t>sp|Q5T2W1|NHRF3_HUMAN Na(+)/H(+) exchange regulatory cofactor NHE-RF3 OS=Homo sapiens OX=9606 GN=PDZK1 PE=1 SV=2;sp|A8MUH7|PDZ1P_HUMAN Putative PDZ domain-containing protein PDZK1P1 OS=Homo sapiens OX=9606 GN=PDZK1P1 PE=5 SV=2</t>
  </si>
  <si>
    <t>P01614;A2NJV5;A0A0A0MRZ7;A0A075B6S6;A0A075B6S2;A0A075B6P5;A0A087WW87;P06310;P01615</t>
  </si>
  <si>
    <t>Immunoglobulin kappa variable 2D-40;Immunoglobulin kappa variable 2-29;</t>
  </si>
  <si>
    <t>IGKV2D-40;IGKV2-29;</t>
  </si>
  <si>
    <t>sp|P01614|KVD40_HUMAN Immunoglobulin kappa variable 2D-40 OS=Homo sapiens OX=9606 GN=IGKV2D-40 PE=1 SV=2;sp|A2NJV5|KV229_HUMAN Immunoglobulin kappa variable 2-29 OS=Homo sapiens OX=9606 GN=IGKV2-29 PE=3 SV=2;sp|A0A0A0MRZ7|KVD26_HUMAN Immunoglobulin kappa v</t>
  </si>
  <si>
    <t>P20815</t>
  </si>
  <si>
    <t>Cytochrome P450 3A5</t>
  </si>
  <si>
    <t>CYP3A5</t>
  </si>
  <si>
    <t>sp|P20815|CP3A5_HUMAN Cytochrome P450 3A5 OS=Homo sapiens OX=9606 GN=CYP3A5 PE=1 SV=1</t>
  </si>
  <si>
    <t>P02042</t>
  </si>
  <si>
    <t>Hemoglobin subunit delta</t>
  </si>
  <si>
    <t>HBD</t>
  </si>
  <si>
    <t>sp|P02042|HBD_HUMAN Hemoglobin subunit delta OS=Homo sapiens OX=9606 GN=HBD PE=1 SV=2</t>
  </si>
  <si>
    <t>Q7Z3V4</t>
  </si>
  <si>
    <t>Ubiquitin-protein ligase E3B</t>
  </si>
  <si>
    <t>UBE3B</t>
  </si>
  <si>
    <t>sp|Q7Z3V4|UBE3B_HUMAN Ubiquitin-protein ligase E3B OS=Homo sapiens OX=9606 GN=UBE3B PE=1 SV=3</t>
  </si>
  <si>
    <t>Q92752</t>
  </si>
  <si>
    <t>Tenascin-R</t>
  </si>
  <si>
    <t>TNR</t>
  </si>
  <si>
    <t>sp|Q92752|TENR_HUMAN Tenascin-R OS=Homo sapiens OX=9606 GN=TNR PE=1 SV=3</t>
  </si>
  <si>
    <t>Q8WXI7</t>
  </si>
  <si>
    <t>Mucin-16</t>
  </si>
  <si>
    <t>MUC16</t>
  </si>
  <si>
    <t>sp|Q8WXI7|MUC16_HUMAN Mucin-16 OS=Homo sapiens OX=9606 GN=MUC16 PE=1 SV=3</t>
  </si>
  <si>
    <t>Q14C87</t>
  </si>
  <si>
    <t>Transmembrane protein 132D</t>
  </si>
  <si>
    <t>TMEM132D</t>
  </si>
  <si>
    <t>sp|Q14C87|T132D_HUMAN Transmembrane protein 132D OS=Homo sapiens OX=9606 GN=TMEM132D PE=1 SV=1</t>
  </si>
  <si>
    <t>Q7Z2D5</t>
  </si>
  <si>
    <t>Phospholipid phosphatase-related protein type 4</t>
  </si>
  <si>
    <t>PLPPR4</t>
  </si>
  <si>
    <t>sp|Q7Z2D5|PLPR4_HUMAN Phospholipid phosphatase-related protein type 4 OS=Homo sapiens OX=9606 GN=PLPPR4 PE=1 SV=1</t>
  </si>
  <si>
    <t>Q6P9A1</t>
  </si>
  <si>
    <t>Zinc finger protein 530</t>
  </si>
  <si>
    <t>ZNF530</t>
  </si>
  <si>
    <t>sp|Q6P9A1|ZN530_HUMAN Zinc finger protein 530 OS=Homo sapiens OX=9606 GN=ZNF530 PE=2 SV=2</t>
  </si>
  <si>
    <t>Q92736</t>
  </si>
  <si>
    <t>Ryanodine receptor 2</t>
  </si>
  <si>
    <t>RYR2</t>
  </si>
  <si>
    <t>sp|Q92736|RYR2_HUMAN Ryanodine receptor 2 OS=Homo sapiens OX=9606 GN=RYR2 PE=1 SV=3</t>
  </si>
  <si>
    <t>Q13002</t>
  </si>
  <si>
    <t>Glutamate receptor ionotropic, kainate 2</t>
  </si>
  <si>
    <t>GRIK2</t>
  </si>
  <si>
    <t>sp|Q13002|GRIK2_HUMAN Glutamate receptor ionotropic, kainate 2 OS=Homo sapiens OX=9606 GN=GRIK2 PE=1 SV=1</t>
  </si>
  <si>
    <t>P10242</t>
  </si>
  <si>
    <t>Transcriptional activator Myb</t>
  </si>
  <si>
    <t>MYB</t>
  </si>
  <si>
    <t>sp|P10242|MYB_HUMAN Transcriptional activator Myb OS=Homo sapiens OX=9606 GN=MYB PE=1 SV=2</t>
  </si>
  <si>
    <t>Q9ULG3</t>
  </si>
  <si>
    <t>Uncharacterized protein CFAP92</t>
  </si>
  <si>
    <t>CFAP92</t>
  </si>
  <si>
    <t>sp|Q9ULG3|CFA92_HUMAN Uncharacterized protein CFAP92 OS=Homo sapiens OX=9606 GN=CFAP92 PE=2 SV=2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</si>
</sst>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Times New Roman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/>
    </xf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Border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/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textRotation="90"/>
    </xf>
    <xf numFmtId="0" fontId="4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textRotation="90"/>
    </xf>
    <xf numFmtId="0" fontId="4" fillId="0" borderId="5" xfId="0" applyFont="1" applyBorder="1" applyAlignment="1">
      <alignment horizontal="left" vertical="center" textRotation="90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4742;\Desktop\&#25237;&#31295;&#25991;&#31456;&#21450;&#22270;\&#24352;&#24742;&#25968;&#25454;&#22788;&#29702;&#32467;&#26524;&#30333;&#20171;&#32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uman IL-12 p70"/>
      <sheetName val="Human IL-5"/>
      <sheetName val="Human IL-17A"/>
      <sheetName val="Human IL-10"/>
      <sheetName val="Human IL-10第二次结果"/>
      <sheetName val="Human IL-13"/>
      <sheetName val="Human IL-6"/>
      <sheetName val="Human IL-6第二次结果"/>
      <sheetName val="Human IFN-γ"/>
      <sheetName val="Human IFN-γ 第二次结果"/>
    </sheetNames>
    <sheetDataSet>
      <sheetData sheetId="0"/>
      <sheetData sheetId="1"/>
      <sheetData sheetId="2"/>
      <sheetData sheetId="3">
        <row r="4">
          <cell r="C4">
            <v>0.242</v>
          </cell>
          <cell r="D4">
            <v>0.222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0"/>
  <sheetViews>
    <sheetView workbookViewId="0">
      <selection activeCell="K11" sqref="K11"/>
    </sheetView>
  </sheetViews>
  <sheetFormatPr defaultColWidth="9" defaultRowHeight="24.75" customHeight="1" outlineLevelCol="7"/>
  <cols>
    <col min="2" max="2" width="3.5" customWidth="1"/>
    <col min="3" max="3" width="7.75454545454545" customWidth="1"/>
    <col min="4" max="4" width="3.25454545454545" customWidth="1"/>
    <col min="5" max="5" width="7.25454545454545" customWidth="1"/>
    <col min="6" max="8" width="12.7545454545455" customWidth="1"/>
  </cols>
  <sheetData>
    <row r="1" customHeight="1" spans="2:8">
      <c r="B1" s="72" t="s">
        <v>0</v>
      </c>
      <c r="C1" s="72"/>
      <c r="D1" s="72"/>
      <c r="E1" s="72"/>
      <c r="F1" s="72"/>
      <c r="G1" s="72"/>
      <c r="H1" s="72"/>
    </row>
    <row r="2" customHeight="1" spans="2:8">
      <c r="B2" s="72"/>
      <c r="C2" s="72"/>
      <c r="D2" s="72" t="s">
        <v>1</v>
      </c>
      <c r="E2" s="72" t="s">
        <v>2</v>
      </c>
      <c r="F2" s="72" t="s">
        <v>3</v>
      </c>
      <c r="G2" s="72" t="s">
        <v>4</v>
      </c>
      <c r="H2" s="72" t="s">
        <v>5</v>
      </c>
    </row>
    <row r="3" customHeight="1" spans="2:8">
      <c r="B3" s="73" t="s">
        <v>6</v>
      </c>
      <c r="C3" s="74" t="s">
        <v>7</v>
      </c>
      <c r="D3" s="74">
        <v>1</v>
      </c>
      <c r="E3" s="75">
        <v>8954</v>
      </c>
      <c r="F3" s="75">
        <v>28109</v>
      </c>
      <c r="G3" s="75">
        <v>31394</v>
      </c>
      <c r="H3" s="75">
        <v>31387</v>
      </c>
    </row>
    <row r="4" customHeight="1" spans="2:8">
      <c r="B4" s="76"/>
      <c r="C4" s="27"/>
      <c r="D4" s="27">
        <v>2</v>
      </c>
      <c r="E4" s="13">
        <v>2303</v>
      </c>
      <c r="F4" s="13">
        <v>4734</v>
      </c>
      <c r="G4" s="13">
        <v>8356</v>
      </c>
      <c r="H4" s="13">
        <v>8983</v>
      </c>
    </row>
    <row r="5" customHeight="1" spans="2:8">
      <c r="B5" s="76"/>
      <c r="C5" s="27"/>
      <c r="D5" s="22">
        <v>3</v>
      </c>
      <c r="E5" s="18">
        <v>9321</v>
      </c>
      <c r="F5" s="18">
        <v>30610</v>
      </c>
      <c r="G5" s="18">
        <v>31775</v>
      </c>
      <c r="H5" s="18">
        <v>26916</v>
      </c>
    </row>
    <row r="6" customHeight="1" spans="2:8">
      <c r="B6" s="76"/>
      <c r="C6" s="21" t="s">
        <v>8</v>
      </c>
      <c r="D6" s="24">
        <v>1</v>
      </c>
      <c r="E6" s="21">
        <v>5522</v>
      </c>
      <c r="F6" s="21">
        <v>16171</v>
      </c>
      <c r="G6" s="21">
        <v>20214</v>
      </c>
      <c r="H6" s="21">
        <v>19969</v>
      </c>
    </row>
    <row r="7" customHeight="1" spans="2:8">
      <c r="B7" s="76"/>
      <c r="C7" s="13"/>
      <c r="D7" s="27">
        <v>2</v>
      </c>
      <c r="E7" s="13">
        <v>5060</v>
      </c>
      <c r="F7" s="13">
        <v>8098</v>
      </c>
      <c r="G7" s="13">
        <v>11791</v>
      </c>
      <c r="H7" s="13">
        <v>17995</v>
      </c>
    </row>
    <row r="8" customHeight="1" spans="2:8">
      <c r="B8" s="76"/>
      <c r="C8" s="18"/>
      <c r="D8" s="22">
        <v>3</v>
      </c>
      <c r="E8" s="18">
        <v>7658</v>
      </c>
      <c r="F8" s="18">
        <v>18382</v>
      </c>
      <c r="G8" s="18">
        <v>17749</v>
      </c>
      <c r="H8" s="18">
        <v>24556</v>
      </c>
    </row>
    <row r="9" customHeight="1" spans="2:8">
      <c r="B9" s="76"/>
      <c r="C9" s="27" t="s">
        <v>9</v>
      </c>
      <c r="D9" s="27">
        <v>1</v>
      </c>
      <c r="E9" s="13">
        <v>4353</v>
      </c>
      <c r="F9" s="13">
        <v>11887</v>
      </c>
      <c r="G9" s="13">
        <v>14639</v>
      </c>
      <c r="H9" s="13">
        <v>14298</v>
      </c>
    </row>
    <row r="10" customHeight="1" spans="2:8">
      <c r="B10" s="76"/>
      <c r="C10" s="27"/>
      <c r="D10" s="27">
        <v>2</v>
      </c>
      <c r="E10" s="13">
        <v>5394</v>
      </c>
      <c r="F10" s="13">
        <v>12385</v>
      </c>
      <c r="G10" s="13">
        <v>13041</v>
      </c>
      <c r="H10" s="13">
        <v>16757</v>
      </c>
    </row>
    <row r="11" customHeight="1" spans="2:8">
      <c r="B11" s="77"/>
      <c r="C11" s="78"/>
      <c r="D11" s="78">
        <v>3</v>
      </c>
      <c r="E11" s="79">
        <v>91618</v>
      </c>
      <c r="F11" s="79">
        <v>224666</v>
      </c>
      <c r="G11" s="79">
        <v>228408</v>
      </c>
      <c r="H11" s="79">
        <v>239078</v>
      </c>
    </row>
    <row r="12" customHeight="1" spans="2:8">
      <c r="B12" s="73" t="s">
        <v>10</v>
      </c>
      <c r="C12" s="74" t="s">
        <v>7</v>
      </c>
      <c r="D12" s="74">
        <v>1</v>
      </c>
      <c r="E12" s="75">
        <v>1</v>
      </c>
      <c r="F12" s="75">
        <v>3.13926736654009</v>
      </c>
      <c r="G12" s="75">
        <v>3.50614250614251</v>
      </c>
      <c r="H12" s="75">
        <v>3.50536073263346</v>
      </c>
    </row>
    <row r="13" customHeight="1" spans="2:8">
      <c r="B13" s="76"/>
      <c r="C13" s="27"/>
      <c r="D13" s="27">
        <v>2</v>
      </c>
      <c r="E13" s="13">
        <v>1</v>
      </c>
      <c r="F13" s="13">
        <v>2.05557967867998</v>
      </c>
      <c r="G13" s="13">
        <v>3.62831089882762</v>
      </c>
      <c r="H13" s="13">
        <v>3.90056448111159</v>
      </c>
    </row>
    <row r="14" customHeight="1" spans="2:8">
      <c r="B14" s="76"/>
      <c r="C14" s="27"/>
      <c r="D14" s="22">
        <v>3</v>
      </c>
      <c r="E14" s="18">
        <v>1</v>
      </c>
      <c r="F14" s="18">
        <v>3.28398240532132</v>
      </c>
      <c r="G14" s="18">
        <v>3.40896899474305</v>
      </c>
      <c r="H14" s="18">
        <v>2.88767299645961</v>
      </c>
    </row>
    <row r="15" customHeight="1" spans="2:8">
      <c r="B15" s="76"/>
      <c r="C15" s="21" t="s">
        <v>8</v>
      </c>
      <c r="D15" s="24">
        <v>1</v>
      </c>
      <c r="E15" s="21">
        <v>1</v>
      </c>
      <c r="F15" s="21">
        <v>2.92846794639623</v>
      </c>
      <c r="G15" s="21">
        <v>3.66063020644694</v>
      </c>
      <c r="H15" s="21">
        <v>3.61626222383194</v>
      </c>
    </row>
    <row r="16" customHeight="1" spans="2:8">
      <c r="B16" s="76"/>
      <c r="C16" s="13"/>
      <c r="D16" s="27">
        <v>2</v>
      </c>
      <c r="E16" s="13">
        <v>1</v>
      </c>
      <c r="F16" s="13">
        <v>1.600395256917</v>
      </c>
      <c r="G16" s="13">
        <v>2.3302371541502</v>
      </c>
      <c r="H16" s="13">
        <v>3.55632411067194</v>
      </c>
    </row>
    <row r="17" customHeight="1" spans="2:8">
      <c r="B17" s="76"/>
      <c r="C17" s="18"/>
      <c r="D17" s="22">
        <v>3</v>
      </c>
      <c r="E17" s="18">
        <v>1</v>
      </c>
      <c r="F17" s="18">
        <v>2.40036563071298</v>
      </c>
      <c r="G17" s="18">
        <v>2.31770697310003</v>
      </c>
      <c r="H17" s="18">
        <v>3.20658135283364</v>
      </c>
    </row>
    <row r="18" customHeight="1" spans="2:8">
      <c r="B18" s="76"/>
      <c r="C18" s="27" t="s">
        <v>9</v>
      </c>
      <c r="D18" s="27">
        <v>1</v>
      </c>
      <c r="E18" s="13">
        <v>1</v>
      </c>
      <c r="F18" s="13">
        <v>2.7307603951298</v>
      </c>
      <c r="G18" s="13">
        <v>3.36296806799908</v>
      </c>
      <c r="H18" s="13">
        <v>3.28463128876637</v>
      </c>
    </row>
    <row r="19" customHeight="1" spans="2:8">
      <c r="B19" s="76"/>
      <c r="C19" s="27"/>
      <c r="D19" s="27">
        <v>2</v>
      </c>
      <c r="E19" s="13">
        <v>1</v>
      </c>
      <c r="F19" s="13">
        <v>2.29606970708194</v>
      </c>
      <c r="G19" s="13">
        <v>2.41768631813126</v>
      </c>
      <c r="H19" s="13">
        <v>3.10659992584353</v>
      </c>
    </row>
    <row r="20" customHeight="1" spans="2:8">
      <c r="B20" s="77"/>
      <c r="C20" s="78"/>
      <c r="D20" s="78">
        <v>3</v>
      </c>
      <c r="E20" s="79">
        <v>1</v>
      </c>
      <c r="F20" s="79">
        <v>2.4522037154271</v>
      </c>
      <c r="G20" s="79">
        <v>2.49304721779563</v>
      </c>
      <c r="H20" s="79">
        <v>2.60950904844026</v>
      </c>
    </row>
  </sheetData>
  <mergeCells count="9">
    <mergeCell ref="B1:H1"/>
    <mergeCell ref="B3:B11"/>
    <mergeCell ref="B12:B20"/>
    <mergeCell ref="C3:C5"/>
    <mergeCell ref="C6:C8"/>
    <mergeCell ref="C9:C11"/>
    <mergeCell ref="C12:C14"/>
    <mergeCell ref="C15:C17"/>
    <mergeCell ref="C18:C2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21"/>
  <sheetViews>
    <sheetView workbookViewId="0">
      <selection activeCell="O12" sqref="O12"/>
    </sheetView>
  </sheetViews>
  <sheetFormatPr defaultColWidth="9" defaultRowHeight="14.5"/>
  <cols>
    <col min="1" max="1" width="5.25454545454545" style="61" customWidth="1"/>
    <col min="2" max="2" width="3.5" style="61" customWidth="1"/>
    <col min="3" max="3" width="7.75454545454545" style="61" customWidth="1"/>
    <col min="4" max="4" width="3.25454545454545" style="61" customWidth="1"/>
    <col min="5" max="5" width="6.5" style="61" customWidth="1"/>
    <col min="6" max="9" width="12.7545454545455" style="61" customWidth="1"/>
    <col min="10" max="10" width="6.5" style="61" customWidth="1"/>
    <col min="11" max="14" width="12.7545454545455" style="61" customWidth="1"/>
    <col min="15" max="16384" width="9" style="61"/>
  </cols>
  <sheetData>
    <row r="1" ht="15.25" spans="2:14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5:14">
      <c r="E2" s="63" t="s">
        <v>11</v>
      </c>
      <c r="F2" s="63"/>
      <c r="G2" s="63"/>
      <c r="H2" s="63"/>
      <c r="I2" s="63"/>
      <c r="J2" s="63" t="s">
        <v>12</v>
      </c>
      <c r="K2" s="63"/>
      <c r="L2" s="63"/>
      <c r="M2" s="63"/>
      <c r="N2" s="63"/>
    </row>
    <row r="3" ht="15.25" spans="2:14">
      <c r="B3" s="64"/>
      <c r="C3" s="64"/>
      <c r="D3" s="64" t="s">
        <v>1</v>
      </c>
      <c r="E3" s="64" t="s">
        <v>13</v>
      </c>
      <c r="F3" s="64" t="s">
        <v>14</v>
      </c>
      <c r="G3" s="64" t="s">
        <v>15</v>
      </c>
      <c r="H3" s="64" t="s">
        <v>16</v>
      </c>
      <c r="I3" s="64" t="s">
        <v>17</v>
      </c>
      <c r="J3" s="64" t="s">
        <v>13</v>
      </c>
      <c r="K3" s="64" t="s">
        <v>14</v>
      </c>
      <c r="L3" s="64" t="s">
        <v>15</v>
      </c>
      <c r="M3" s="64" t="s">
        <v>16</v>
      </c>
      <c r="N3" s="64" t="s">
        <v>17</v>
      </c>
    </row>
    <row r="4" spans="2:14">
      <c r="B4" s="65" t="s">
        <v>6</v>
      </c>
      <c r="C4" s="66" t="s">
        <v>7</v>
      </c>
      <c r="D4" s="66">
        <v>1</v>
      </c>
      <c r="E4" s="67">
        <v>3992</v>
      </c>
      <c r="F4" s="67">
        <v>3429</v>
      </c>
      <c r="G4" s="67">
        <v>38381</v>
      </c>
      <c r="H4" s="67">
        <v>35438</v>
      </c>
      <c r="I4" s="61">
        <v>36613</v>
      </c>
      <c r="J4" s="61">
        <v>42.3</v>
      </c>
      <c r="K4" s="61">
        <v>35.3</v>
      </c>
      <c r="L4" s="61">
        <v>589</v>
      </c>
      <c r="M4" s="61">
        <v>666</v>
      </c>
      <c r="N4" s="61">
        <v>478</v>
      </c>
    </row>
    <row r="5" spans="2:14">
      <c r="B5" s="68"/>
      <c r="C5" s="40"/>
      <c r="D5" s="40">
        <v>2</v>
      </c>
      <c r="E5" s="42">
        <v>3564</v>
      </c>
      <c r="F5" s="42">
        <v>3197</v>
      </c>
      <c r="G5" s="42">
        <v>37211</v>
      </c>
      <c r="H5" s="42">
        <v>34804</v>
      </c>
      <c r="I5" s="61">
        <v>34975</v>
      </c>
      <c r="J5" s="61">
        <v>1019</v>
      </c>
      <c r="K5" s="61">
        <v>1219</v>
      </c>
      <c r="L5" s="61">
        <v>14147</v>
      </c>
      <c r="M5" s="61">
        <v>15734</v>
      </c>
      <c r="N5" s="61">
        <v>13194</v>
      </c>
    </row>
    <row r="6" spans="2:14">
      <c r="B6" s="68"/>
      <c r="C6" s="40"/>
      <c r="D6" s="44">
        <v>3</v>
      </c>
      <c r="E6" s="46">
        <v>3952</v>
      </c>
      <c r="F6" s="46">
        <v>3197</v>
      </c>
      <c r="G6" s="46">
        <v>37419</v>
      </c>
      <c r="H6" s="46">
        <v>34775</v>
      </c>
      <c r="I6" s="46">
        <v>35693</v>
      </c>
      <c r="J6" s="46">
        <v>946</v>
      </c>
      <c r="K6" s="46">
        <v>1142</v>
      </c>
      <c r="L6" s="46">
        <v>15970</v>
      </c>
      <c r="M6" s="46">
        <v>17951</v>
      </c>
      <c r="N6" s="46">
        <v>13182</v>
      </c>
    </row>
    <row r="7" spans="2:14">
      <c r="B7" s="68"/>
      <c r="C7" s="38" t="s">
        <v>8</v>
      </c>
      <c r="D7" s="36">
        <v>1</v>
      </c>
      <c r="E7" s="38">
        <v>5648</v>
      </c>
      <c r="F7" s="38">
        <v>6086</v>
      </c>
      <c r="G7" s="38">
        <v>19947</v>
      </c>
      <c r="H7" s="38">
        <v>19779</v>
      </c>
      <c r="I7" s="38">
        <v>20998</v>
      </c>
      <c r="J7" s="38">
        <v>286</v>
      </c>
      <c r="K7" s="38">
        <v>269</v>
      </c>
      <c r="L7" s="38">
        <v>783</v>
      </c>
      <c r="M7" s="38">
        <v>914</v>
      </c>
      <c r="N7" s="38">
        <v>741</v>
      </c>
    </row>
    <row r="8" spans="2:14">
      <c r="B8" s="68"/>
      <c r="C8" s="42"/>
      <c r="D8" s="40">
        <v>2</v>
      </c>
      <c r="E8" s="42">
        <v>5567</v>
      </c>
      <c r="F8" s="42">
        <v>5782</v>
      </c>
      <c r="G8" s="42">
        <v>19513</v>
      </c>
      <c r="H8" s="42">
        <v>19089</v>
      </c>
      <c r="I8" s="42">
        <v>20141</v>
      </c>
      <c r="J8" s="42">
        <v>4526</v>
      </c>
      <c r="K8" s="42">
        <v>7019</v>
      </c>
      <c r="L8" s="42">
        <v>13193</v>
      </c>
      <c r="M8" s="42">
        <v>21079</v>
      </c>
      <c r="N8" s="42">
        <v>17714</v>
      </c>
    </row>
    <row r="9" spans="2:14">
      <c r="B9" s="68"/>
      <c r="C9" s="46"/>
      <c r="D9" s="44">
        <v>3</v>
      </c>
      <c r="E9" s="46">
        <v>5785</v>
      </c>
      <c r="F9" s="46">
        <v>5782</v>
      </c>
      <c r="G9" s="46">
        <v>19861</v>
      </c>
      <c r="H9" s="46">
        <v>19021</v>
      </c>
      <c r="I9" s="46">
        <v>20733</v>
      </c>
      <c r="J9" s="46">
        <v>6117</v>
      </c>
      <c r="K9" s="46">
        <v>7601</v>
      </c>
      <c r="L9" s="46">
        <v>20868</v>
      </c>
      <c r="M9" s="46">
        <v>24341</v>
      </c>
      <c r="N9" s="46">
        <v>19918</v>
      </c>
    </row>
    <row r="10" spans="2:14">
      <c r="B10" s="68"/>
      <c r="C10" s="40" t="s">
        <v>9</v>
      </c>
      <c r="D10" s="40">
        <v>1</v>
      </c>
      <c r="E10" s="42">
        <v>17806</v>
      </c>
      <c r="F10" s="42">
        <v>16926</v>
      </c>
      <c r="G10" s="42">
        <v>26652</v>
      </c>
      <c r="H10" s="42">
        <v>29970</v>
      </c>
      <c r="I10" s="42">
        <v>21259</v>
      </c>
      <c r="J10" s="42">
        <v>477</v>
      </c>
      <c r="K10" s="42">
        <v>771</v>
      </c>
      <c r="L10" s="42">
        <v>2167</v>
      </c>
      <c r="M10" s="42">
        <v>2806</v>
      </c>
      <c r="N10" s="42">
        <v>2079</v>
      </c>
    </row>
    <row r="11" spans="2:14">
      <c r="B11" s="68"/>
      <c r="C11" s="40"/>
      <c r="D11" s="40">
        <v>2</v>
      </c>
      <c r="E11" s="42">
        <v>19886</v>
      </c>
      <c r="F11" s="42">
        <v>17490</v>
      </c>
      <c r="G11" s="42">
        <v>28472</v>
      </c>
      <c r="H11" s="42">
        <v>30929</v>
      </c>
      <c r="I11" s="42">
        <v>22372</v>
      </c>
      <c r="J11" s="42">
        <v>45921</v>
      </c>
      <c r="K11" s="42">
        <v>70044</v>
      </c>
      <c r="L11" s="42">
        <v>124849</v>
      </c>
      <c r="M11" s="42">
        <v>220889</v>
      </c>
      <c r="N11" s="42">
        <v>182690</v>
      </c>
    </row>
    <row r="12" ht="15.25" spans="2:15">
      <c r="B12" s="69"/>
      <c r="C12" s="70"/>
      <c r="D12" s="70">
        <v>3</v>
      </c>
      <c r="E12" s="42">
        <v>19006</v>
      </c>
      <c r="F12" s="42">
        <v>17490</v>
      </c>
      <c r="G12" s="42">
        <v>26737</v>
      </c>
      <c r="H12" s="42">
        <v>28487</v>
      </c>
      <c r="I12" s="42">
        <v>22626</v>
      </c>
      <c r="J12" s="42">
        <v>13496</v>
      </c>
      <c r="K12" s="42">
        <v>12912</v>
      </c>
      <c r="L12" s="42">
        <v>58368</v>
      </c>
      <c r="M12" s="42">
        <v>75213</v>
      </c>
      <c r="N12" s="42">
        <v>57200</v>
      </c>
      <c r="O12" s="71"/>
    </row>
    <row r="13" spans="2:15">
      <c r="B13" s="65" t="s">
        <v>10</v>
      </c>
      <c r="C13" s="66" t="s">
        <v>7</v>
      </c>
      <c r="D13" s="66">
        <v>1</v>
      </c>
      <c r="E13" s="66">
        <v>1</v>
      </c>
      <c r="F13" s="66">
        <v>0.858967935871743</v>
      </c>
      <c r="G13" s="66">
        <v>9.61447895791583</v>
      </c>
      <c r="H13" s="66">
        <v>8.87725450901804</v>
      </c>
      <c r="I13" s="66">
        <v>9.17159318637275</v>
      </c>
      <c r="J13" s="66">
        <v>1</v>
      </c>
      <c r="K13" s="66">
        <v>0.83451536643026</v>
      </c>
      <c r="L13" s="66">
        <v>13.9243498817967</v>
      </c>
      <c r="M13" s="66">
        <v>15.7446808510638</v>
      </c>
      <c r="N13" s="66">
        <v>11.3002364066194</v>
      </c>
      <c r="O13" s="40"/>
    </row>
    <row r="14" spans="2:15">
      <c r="B14" s="68"/>
      <c r="C14" s="40"/>
      <c r="D14" s="40">
        <v>2</v>
      </c>
      <c r="E14" s="40">
        <v>1</v>
      </c>
      <c r="F14" s="40">
        <v>0.89702581369248</v>
      </c>
      <c r="G14" s="40">
        <v>10.4407968574635</v>
      </c>
      <c r="H14" s="40">
        <v>9.76543209876543</v>
      </c>
      <c r="I14" s="40">
        <v>9.81341189674523</v>
      </c>
      <c r="J14" s="40">
        <v>1</v>
      </c>
      <c r="K14" s="40">
        <v>1.19627085377821</v>
      </c>
      <c r="L14" s="40">
        <v>13.883218842002</v>
      </c>
      <c r="M14" s="40">
        <v>15.4406280667321</v>
      </c>
      <c r="N14" s="40">
        <v>12.9479882237488</v>
      </c>
      <c r="O14" s="40"/>
    </row>
    <row r="15" spans="2:15">
      <c r="B15" s="68"/>
      <c r="C15" s="40"/>
      <c r="D15" s="44">
        <v>3</v>
      </c>
      <c r="E15" s="44">
        <v>1</v>
      </c>
      <c r="F15" s="44">
        <v>0.808957489878543</v>
      </c>
      <c r="G15" s="44">
        <v>9.46837044534413</v>
      </c>
      <c r="H15" s="44">
        <v>8.79934210526316</v>
      </c>
      <c r="I15" s="44">
        <v>9.03162955465587</v>
      </c>
      <c r="J15" s="44">
        <v>1</v>
      </c>
      <c r="K15" s="44">
        <v>1.20718816067653</v>
      </c>
      <c r="L15" s="44">
        <v>16.8816067653277</v>
      </c>
      <c r="M15" s="44">
        <v>18.9756871035941</v>
      </c>
      <c r="N15" s="44">
        <v>13.9344608879493</v>
      </c>
      <c r="O15" s="40"/>
    </row>
    <row r="16" spans="2:15">
      <c r="B16" s="68"/>
      <c r="C16" s="38" t="s">
        <v>8</v>
      </c>
      <c r="D16" s="36">
        <v>1</v>
      </c>
      <c r="E16" s="36">
        <v>1</v>
      </c>
      <c r="F16" s="36">
        <v>1.07754957507082</v>
      </c>
      <c r="G16" s="36">
        <v>3.53169263456091</v>
      </c>
      <c r="H16" s="36">
        <v>3.50194759206799</v>
      </c>
      <c r="I16" s="36">
        <v>3.71777620396601</v>
      </c>
      <c r="J16" s="36">
        <v>1</v>
      </c>
      <c r="K16" s="36">
        <v>0.940559440559441</v>
      </c>
      <c r="L16" s="36">
        <v>2.73776223776224</v>
      </c>
      <c r="M16" s="36">
        <v>3.1958041958042</v>
      </c>
      <c r="N16" s="36">
        <v>2.59090909090909</v>
      </c>
      <c r="O16" s="71"/>
    </row>
    <row r="17" spans="2:14">
      <c r="B17" s="68"/>
      <c r="C17" s="42"/>
      <c r="D17" s="40">
        <v>2</v>
      </c>
      <c r="E17" s="40">
        <v>1</v>
      </c>
      <c r="F17" s="40">
        <v>1.03862044188971</v>
      </c>
      <c r="G17" s="40">
        <v>3.50511945392491</v>
      </c>
      <c r="H17" s="40">
        <v>3.42895634991917</v>
      </c>
      <c r="I17" s="40">
        <v>3.61792707023532</v>
      </c>
      <c r="J17" s="40">
        <v>1</v>
      </c>
      <c r="K17" s="40">
        <v>1.55081749889527</v>
      </c>
      <c r="L17" s="40">
        <v>2.91493592576226</v>
      </c>
      <c r="M17" s="40">
        <v>4.65731330092797</v>
      </c>
      <c r="N17" s="40">
        <v>3.91383119752541</v>
      </c>
    </row>
    <row r="18" spans="2:14">
      <c r="B18" s="68"/>
      <c r="C18" s="46"/>
      <c r="D18" s="44">
        <v>3</v>
      </c>
      <c r="E18" s="44">
        <v>1</v>
      </c>
      <c r="F18" s="44">
        <v>0.999481417458946</v>
      </c>
      <c r="G18" s="44">
        <v>3.43318928262748</v>
      </c>
      <c r="H18" s="44">
        <v>3.28798617113224</v>
      </c>
      <c r="I18" s="44">
        <v>3.58392394122731</v>
      </c>
      <c r="J18" s="44">
        <v>1</v>
      </c>
      <c r="K18" s="44">
        <v>1.24260258296551</v>
      </c>
      <c r="L18" s="44">
        <v>3.41147621383031</v>
      </c>
      <c r="M18" s="44">
        <v>3.97923818865457</v>
      </c>
      <c r="N18" s="44">
        <v>3.25617132581331</v>
      </c>
    </row>
    <row r="19" spans="2:14">
      <c r="B19" s="68"/>
      <c r="C19" s="40" t="s">
        <v>9</v>
      </c>
      <c r="D19" s="40">
        <v>1</v>
      </c>
      <c r="E19" s="40">
        <v>1</v>
      </c>
      <c r="F19" s="40">
        <v>0.950578456699989</v>
      </c>
      <c r="G19" s="40">
        <v>1.49679883185443</v>
      </c>
      <c r="H19" s="40">
        <v>1.68314051443334</v>
      </c>
      <c r="I19" s="40">
        <v>1.19392339660789</v>
      </c>
      <c r="J19" s="40">
        <v>1</v>
      </c>
      <c r="K19" s="40">
        <v>1.61635220125786</v>
      </c>
      <c r="L19" s="40">
        <v>4.54297693920335</v>
      </c>
      <c r="M19" s="40">
        <v>5.88259958071279</v>
      </c>
      <c r="N19" s="40">
        <v>4.35849056603774</v>
      </c>
    </row>
    <row r="20" spans="2:14">
      <c r="B20" s="68"/>
      <c r="C20" s="40"/>
      <c r="D20" s="40">
        <v>2</v>
      </c>
      <c r="E20" s="40">
        <v>1</v>
      </c>
      <c r="F20" s="40">
        <v>0.879513225384693</v>
      </c>
      <c r="G20" s="40">
        <v>1.43176103791612</v>
      </c>
      <c r="H20" s="40">
        <v>1.55531529719401</v>
      </c>
      <c r="I20" s="40">
        <v>1.12501257165845</v>
      </c>
      <c r="J20" s="40">
        <v>1</v>
      </c>
      <c r="K20" s="40">
        <v>1.52531521526099</v>
      </c>
      <c r="L20" s="40">
        <v>2.71877790117811</v>
      </c>
      <c r="M20" s="40">
        <v>4.81019577099802</v>
      </c>
      <c r="N20" s="40">
        <v>3.97835412991877</v>
      </c>
    </row>
    <row r="21" ht="15.25" spans="2:14">
      <c r="B21" s="69"/>
      <c r="C21" s="70"/>
      <c r="D21" s="70">
        <v>3</v>
      </c>
      <c r="E21" s="70">
        <v>1</v>
      </c>
      <c r="F21" s="70">
        <v>0.920235715037357</v>
      </c>
      <c r="G21" s="70">
        <v>1.40676628433126</v>
      </c>
      <c r="H21" s="70">
        <v>1.4988424707987</v>
      </c>
      <c r="I21" s="70">
        <v>1.19046616857834</v>
      </c>
      <c r="J21" s="70">
        <v>1</v>
      </c>
      <c r="K21" s="70">
        <v>0.956727919383521</v>
      </c>
      <c r="L21" s="70">
        <v>4.3248369887374</v>
      </c>
      <c r="M21" s="70">
        <v>5.57298458802608</v>
      </c>
      <c r="N21" s="70">
        <v>4.23829282750445</v>
      </c>
    </row>
  </sheetData>
  <mergeCells count="10">
    <mergeCell ref="E2:I2"/>
    <mergeCell ref="J2:N2"/>
    <mergeCell ref="B4:B12"/>
    <mergeCell ref="B13:B21"/>
    <mergeCell ref="C4:C6"/>
    <mergeCell ref="C7:C9"/>
    <mergeCell ref="C10:C12"/>
    <mergeCell ref="C13:C15"/>
    <mergeCell ref="C16:C18"/>
    <mergeCell ref="C19:C2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6" workbookViewId="0">
      <selection activeCell="K36" sqref="K36"/>
    </sheetView>
  </sheetViews>
  <sheetFormatPr defaultColWidth="9.40909090909091" defaultRowHeight="16.5"/>
  <cols>
    <col min="1" max="1" width="4.63636363636364" style="57" customWidth="1"/>
    <col min="2" max="3" width="9.40909090909091" style="57"/>
    <col min="4" max="4" width="14.7272727272727" style="57" customWidth="1"/>
    <col min="5" max="5" width="16.5" style="57" customWidth="1"/>
    <col min="6" max="6" width="17.3181818181818" style="57" customWidth="1"/>
    <col min="7" max="7" width="15.1363636363636" style="57" customWidth="1"/>
    <col min="8" max="8" width="12.9545454545455" style="57" customWidth="1"/>
    <col min="9" max="13" width="9.40909090909091" style="57"/>
    <col min="14" max="14" width="16.9090909090909" style="57" customWidth="1"/>
    <col min="15" max="16" width="9.40909090909091" style="57"/>
    <col min="17" max="17" width="11.5909090909091" style="57"/>
    <col min="18" max="19" width="9.40909090909091" style="57"/>
    <col min="20" max="20" width="9.54545454545454" style="57"/>
    <col min="21" max="16384" width="9.40909090909091" style="57"/>
  </cols>
  <sheetData>
    <row r="1" s="57" customFormat="1" spans="1:8">
      <c r="A1" s="27"/>
      <c r="B1" s="27"/>
      <c r="C1" s="27"/>
      <c r="D1" s="13"/>
      <c r="E1" s="13" t="s">
        <v>18</v>
      </c>
      <c r="F1" s="13"/>
      <c r="G1" s="13"/>
      <c r="H1" s="13"/>
    </row>
    <row r="2" s="57" customFormat="1" spans="1:11">
      <c r="A2" s="56"/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K2" s="60"/>
    </row>
    <row r="3" s="57" customFormat="1" spans="1:11">
      <c r="A3" s="10" t="s">
        <v>2</v>
      </c>
      <c r="B3" s="23">
        <v>0.029</v>
      </c>
      <c r="C3" s="23">
        <v>0.03</v>
      </c>
      <c r="D3" s="23">
        <f t="shared" ref="D3:D12" si="0">(B3+C3)/2</f>
        <v>0.0295</v>
      </c>
      <c r="E3" s="24">
        <f t="shared" ref="E3:E12" si="1">D3-0.003</f>
        <v>0.0265</v>
      </c>
      <c r="F3" s="25">
        <v>4.71792</v>
      </c>
      <c r="G3" s="24">
        <v>1.5</v>
      </c>
      <c r="H3" s="21">
        <v>7.07688</v>
      </c>
      <c r="K3" s="60"/>
    </row>
    <row r="4" s="57" customFormat="1" spans="1:11">
      <c r="A4" s="14"/>
      <c r="B4" s="26">
        <v>0.011</v>
      </c>
      <c r="C4" s="26">
        <v>0.012</v>
      </c>
      <c r="D4" s="26">
        <f t="shared" si="0"/>
        <v>0.0115</v>
      </c>
      <c r="E4" s="27">
        <f t="shared" si="1"/>
        <v>0.0085</v>
      </c>
      <c r="F4" s="28">
        <v>1.506573</v>
      </c>
      <c r="G4" s="27">
        <v>1.5</v>
      </c>
      <c r="H4" s="13">
        <v>2.2598595</v>
      </c>
      <c r="K4" s="60"/>
    </row>
    <row r="5" s="57" customFormat="1" spans="1:11">
      <c r="A5" s="14"/>
      <c r="B5" s="26">
        <v>0.011</v>
      </c>
      <c r="C5" s="26">
        <v>0.015</v>
      </c>
      <c r="D5" s="26">
        <f t="shared" si="0"/>
        <v>0.013</v>
      </c>
      <c r="E5" s="27">
        <f t="shared" si="1"/>
        <v>0.01</v>
      </c>
      <c r="F5" s="28">
        <v>1.685713</v>
      </c>
      <c r="G5" s="27">
        <v>1.5</v>
      </c>
      <c r="H5" s="13">
        <v>2.5285695</v>
      </c>
      <c r="K5" s="60"/>
    </row>
    <row r="6" s="57" customFormat="1" spans="1:11">
      <c r="A6" s="14"/>
      <c r="B6" s="26">
        <v>0.036</v>
      </c>
      <c r="C6" s="26">
        <v>0.019</v>
      </c>
      <c r="D6" s="26">
        <f t="shared" si="0"/>
        <v>0.0275</v>
      </c>
      <c r="E6" s="27">
        <f t="shared" si="1"/>
        <v>0.0245</v>
      </c>
      <c r="F6" s="28">
        <v>4.362472</v>
      </c>
      <c r="G6" s="27">
        <v>1.5</v>
      </c>
      <c r="H6" s="13">
        <v>6.543708</v>
      </c>
      <c r="K6" s="60"/>
    </row>
    <row r="7" s="57" customFormat="1" spans="1:11">
      <c r="A7" s="15"/>
      <c r="B7" s="29">
        <v>0.016</v>
      </c>
      <c r="C7" s="16">
        <v>0.015</v>
      </c>
      <c r="D7" s="29">
        <f t="shared" si="0"/>
        <v>0.0155</v>
      </c>
      <c r="E7" s="22">
        <f t="shared" si="1"/>
        <v>0.0125</v>
      </c>
      <c r="F7" s="30">
        <v>2.222615</v>
      </c>
      <c r="G7" s="22">
        <v>1.5</v>
      </c>
      <c r="H7" s="18">
        <v>3.3339225</v>
      </c>
      <c r="K7" s="60"/>
    </row>
    <row r="8" s="57" customFormat="1" spans="1:11">
      <c r="A8" s="10" t="s">
        <v>26</v>
      </c>
      <c r="B8" s="23">
        <v>0.021</v>
      </c>
      <c r="C8" s="23">
        <v>0.046</v>
      </c>
      <c r="D8" s="23">
        <f t="shared" si="0"/>
        <v>0.0335</v>
      </c>
      <c r="E8" s="24">
        <f t="shared" si="1"/>
        <v>0.0305</v>
      </c>
      <c r="F8" s="25">
        <v>5.427799</v>
      </c>
      <c r="G8" s="24">
        <v>1.5</v>
      </c>
      <c r="H8" s="21">
        <v>8.1416985</v>
      </c>
      <c r="K8" s="60"/>
    </row>
    <row r="9" s="57" customFormat="1" spans="1:11">
      <c r="A9" s="14"/>
      <c r="B9" s="11">
        <v>0.024</v>
      </c>
      <c r="C9" s="11">
        <v>0.037</v>
      </c>
      <c r="D9" s="26">
        <f t="shared" si="0"/>
        <v>0.0305</v>
      </c>
      <c r="E9" s="27">
        <f t="shared" si="1"/>
        <v>0.0275</v>
      </c>
      <c r="F9" s="28">
        <v>4.895516</v>
      </c>
      <c r="G9" s="27">
        <v>1.5</v>
      </c>
      <c r="H9" s="13">
        <v>7.343274</v>
      </c>
      <c r="K9" s="60"/>
    </row>
    <row r="10" s="57" customFormat="1" spans="1:8">
      <c r="A10" s="14"/>
      <c r="B10" s="26">
        <v>0.055</v>
      </c>
      <c r="C10" s="11">
        <v>0.033</v>
      </c>
      <c r="D10" s="26">
        <f t="shared" si="0"/>
        <v>0.044</v>
      </c>
      <c r="E10" s="27">
        <f t="shared" si="1"/>
        <v>0.041</v>
      </c>
      <c r="F10" s="28">
        <v>7.284838</v>
      </c>
      <c r="G10" s="27">
        <v>1.5</v>
      </c>
      <c r="H10" s="13">
        <v>10.927257</v>
      </c>
    </row>
    <row r="11" s="57" customFormat="1" spans="1:8">
      <c r="A11" s="15"/>
      <c r="B11" s="16">
        <v>0.024</v>
      </c>
      <c r="C11" s="16">
        <v>0.052</v>
      </c>
      <c r="D11" s="29">
        <f t="shared" si="0"/>
        <v>0.038</v>
      </c>
      <c r="E11" s="22">
        <f t="shared" si="1"/>
        <v>0.035</v>
      </c>
      <c r="F11" s="30">
        <v>6.224802</v>
      </c>
      <c r="G11" s="22">
        <v>1.5</v>
      </c>
      <c r="H11" s="18">
        <v>9.337203</v>
      </c>
    </row>
    <row r="12" s="57" customFormat="1" spans="1:8">
      <c r="A12" s="10" t="s">
        <v>27</v>
      </c>
      <c r="B12" s="19">
        <v>0.031</v>
      </c>
      <c r="C12" s="19">
        <v>0.036</v>
      </c>
      <c r="D12" s="23">
        <f t="shared" si="0"/>
        <v>0.0335</v>
      </c>
      <c r="E12" s="24">
        <f t="shared" si="1"/>
        <v>0.0305</v>
      </c>
      <c r="F12" s="25">
        <v>5.427799</v>
      </c>
      <c r="G12" s="24">
        <v>1.5</v>
      </c>
      <c r="H12" s="21">
        <v>8.1416985</v>
      </c>
    </row>
    <row r="13" s="57" customFormat="1" spans="1:8">
      <c r="A13" s="14"/>
      <c r="B13" s="27">
        <v>0.039</v>
      </c>
      <c r="C13" s="27">
        <v>0.038</v>
      </c>
      <c r="D13" s="27">
        <v>0.0385</v>
      </c>
      <c r="E13" s="27">
        <v>0.0355</v>
      </c>
      <c r="F13" s="27">
        <v>6.2976</v>
      </c>
      <c r="G13" s="27">
        <v>1.5</v>
      </c>
      <c r="H13" s="13">
        <v>9.446346</v>
      </c>
    </row>
    <row r="14" s="57" customFormat="1" spans="1:8">
      <c r="A14" s="14"/>
      <c r="B14" s="26">
        <v>0.013</v>
      </c>
      <c r="C14" s="26">
        <v>0.019</v>
      </c>
      <c r="D14" s="26">
        <f t="shared" ref="D14:D27" si="2">(B14+C14)/2</f>
        <v>0.016</v>
      </c>
      <c r="E14" s="27">
        <f t="shared" ref="E14:E27" si="3">D14-0.003</f>
        <v>0.013</v>
      </c>
      <c r="F14" s="28">
        <v>2.222615</v>
      </c>
      <c r="G14" s="27">
        <v>1.5</v>
      </c>
      <c r="H14" s="13">
        <v>3.3339225</v>
      </c>
    </row>
    <row r="15" s="57" customFormat="1" spans="1:8">
      <c r="A15" s="14"/>
      <c r="B15" s="26">
        <v>0.028</v>
      </c>
      <c r="C15" s="26">
        <v>0.031</v>
      </c>
      <c r="D15" s="26">
        <f t="shared" si="2"/>
        <v>0.0295</v>
      </c>
      <c r="E15" s="27">
        <f t="shared" si="3"/>
        <v>0.0265</v>
      </c>
      <c r="F15" s="28">
        <v>4.71792</v>
      </c>
      <c r="G15" s="27">
        <v>1.5</v>
      </c>
      <c r="H15" s="13">
        <v>7.07688</v>
      </c>
    </row>
    <row r="16" s="57" customFormat="1" spans="1:8">
      <c r="A16" s="14"/>
      <c r="B16" s="26">
        <v>0.074</v>
      </c>
      <c r="C16" s="11">
        <v>0.039</v>
      </c>
      <c r="D16" s="26">
        <f t="shared" si="2"/>
        <v>0.0565</v>
      </c>
      <c r="E16" s="27">
        <f t="shared" si="3"/>
        <v>0.0535</v>
      </c>
      <c r="F16" s="28">
        <v>9.659031</v>
      </c>
      <c r="G16" s="27">
        <v>1.5</v>
      </c>
      <c r="H16" s="13">
        <v>14.4885465</v>
      </c>
    </row>
    <row r="17" s="57" customFormat="1" spans="1:8">
      <c r="A17" s="14"/>
      <c r="B17" s="11">
        <v>0.076</v>
      </c>
      <c r="C17" s="11">
        <v>0.033</v>
      </c>
      <c r="D17" s="26">
        <f t="shared" si="2"/>
        <v>0.0545</v>
      </c>
      <c r="E17" s="27">
        <f t="shared" si="3"/>
        <v>0.0515</v>
      </c>
      <c r="F17" s="28">
        <v>9.132725</v>
      </c>
      <c r="G17" s="27">
        <v>1.5</v>
      </c>
      <c r="H17" s="13">
        <v>13.6990875</v>
      </c>
    </row>
    <row r="18" s="57" customFormat="1" spans="1:8">
      <c r="A18" s="14"/>
      <c r="B18" s="11">
        <v>0.044</v>
      </c>
      <c r="C18" s="11">
        <v>0.037</v>
      </c>
      <c r="D18" s="26">
        <f t="shared" si="2"/>
        <v>0.0405</v>
      </c>
      <c r="E18" s="27">
        <f t="shared" si="3"/>
        <v>0.0375</v>
      </c>
      <c r="F18" s="28">
        <v>6.755195</v>
      </c>
      <c r="G18" s="27">
        <v>1.5</v>
      </c>
      <c r="H18" s="13">
        <v>10.1327925</v>
      </c>
    </row>
    <row r="19" s="57" customFormat="1" spans="1:8">
      <c r="A19" s="14"/>
      <c r="B19" s="26">
        <v>0.018</v>
      </c>
      <c r="C19" s="26">
        <v>0.011</v>
      </c>
      <c r="D19" s="26">
        <f t="shared" si="2"/>
        <v>0.0145</v>
      </c>
      <c r="E19" s="27">
        <f t="shared" si="3"/>
        <v>0.0115</v>
      </c>
      <c r="F19" s="28">
        <v>2.133185</v>
      </c>
      <c r="G19" s="27">
        <v>1.5</v>
      </c>
      <c r="H19" s="13">
        <v>3.1997775</v>
      </c>
    </row>
    <row r="20" s="57" customFormat="1" spans="1:8">
      <c r="A20" s="14"/>
      <c r="B20" s="11">
        <v>0.024</v>
      </c>
      <c r="C20" s="11">
        <v>0.034</v>
      </c>
      <c r="D20" s="26">
        <f t="shared" si="2"/>
        <v>0.029</v>
      </c>
      <c r="E20" s="27">
        <f t="shared" si="3"/>
        <v>0.026</v>
      </c>
      <c r="F20" s="28">
        <v>4.62909</v>
      </c>
      <c r="G20" s="27">
        <v>1.5</v>
      </c>
      <c r="H20" s="13">
        <v>6.943635</v>
      </c>
    </row>
    <row r="21" s="57" customFormat="1" spans="1:8">
      <c r="A21" s="14"/>
      <c r="B21" s="11">
        <v>0.041</v>
      </c>
      <c r="C21" s="11">
        <v>0.027</v>
      </c>
      <c r="D21" s="26">
        <f t="shared" si="2"/>
        <v>0.034</v>
      </c>
      <c r="E21" s="27">
        <f t="shared" si="3"/>
        <v>0.031</v>
      </c>
      <c r="F21" s="28">
        <v>5.605058</v>
      </c>
      <c r="G21" s="27">
        <v>1.5</v>
      </c>
      <c r="H21" s="13">
        <v>8.407587</v>
      </c>
    </row>
    <row r="22" s="57" customFormat="1" spans="1:8">
      <c r="A22" s="15"/>
      <c r="B22" s="16">
        <v>0.029</v>
      </c>
      <c r="C22" s="16">
        <v>0.053</v>
      </c>
      <c r="D22" s="29">
        <f t="shared" si="2"/>
        <v>0.041</v>
      </c>
      <c r="E22" s="22">
        <f t="shared" si="3"/>
        <v>0.038</v>
      </c>
      <c r="F22" s="30">
        <v>5.161752</v>
      </c>
      <c r="G22" s="22">
        <v>1.5</v>
      </c>
      <c r="H22" s="18">
        <v>10.1327925</v>
      </c>
    </row>
    <row r="23" s="57" customFormat="1" spans="1:8">
      <c r="A23" s="10" t="s">
        <v>28</v>
      </c>
      <c r="B23" s="23">
        <v>0.13</v>
      </c>
      <c r="C23" s="23">
        <v>0.098</v>
      </c>
      <c r="D23" s="23">
        <f t="shared" si="2"/>
        <v>0.114</v>
      </c>
      <c r="E23" s="24">
        <f t="shared" si="3"/>
        <v>0.111</v>
      </c>
      <c r="F23" s="25">
        <v>19.437514</v>
      </c>
      <c r="G23" s="24">
        <v>1.5</v>
      </c>
      <c r="H23" s="21">
        <v>29.156271</v>
      </c>
    </row>
    <row r="24" s="57" customFormat="1" spans="1:8">
      <c r="A24" s="14"/>
      <c r="B24" s="26">
        <v>0.031</v>
      </c>
      <c r="C24" s="26">
        <v>0.02</v>
      </c>
      <c r="D24" s="26">
        <f t="shared" si="2"/>
        <v>0.0255</v>
      </c>
      <c r="E24" s="27">
        <f t="shared" si="3"/>
        <v>0.0225</v>
      </c>
      <c r="F24" s="28">
        <v>4.006685</v>
      </c>
      <c r="G24" s="27">
        <v>1.5</v>
      </c>
      <c r="H24" s="13">
        <v>6.0100275</v>
      </c>
    </row>
    <row r="25" s="57" customFormat="1" spans="1:8">
      <c r="A25" s="14"/>
      <c r="B25" s="26">
        <v>0.064</v>
      </c>
      <c r="C25" s="11">
        <v>0.131</v>
      </c>
      <c r="D25" s="26">
        <f t="shared" si="2"/>
        <v>0.0975</v>
      </c>
      <c r="E25" s="27">
        <f t="shared" si="3"/>
        <v>0.0945</v>
      </c>
      <c r="F25" s="28">
        <v>16.521491</v>
      </c>
      <c r="G25" s="27">
        <v>1.5</v>
      </c>
      <c r="H25" s="13">
        <v>24.7822365</v>
      </c>
    </row>
    <row r="26" s="57" customFormat="1" spans="1:8">
      <c r="A26" s="14"/>
      <c r="B26" s="26">
        <v>0.015</v>
      </c>
      <c r="C26" s="11">
        <v>0.018</v>
      </c>
      <c r="D26" s="26">
        <f t="shared" si="2"/>
        <v>0.0165</v>
      </c>
      <c r="E26" s="27">
        <f t="shared" si="3"/>
        <v>0.0135</v>
      </c>
      <c r="F26" s="28">
        <v>2.401409</v>
      </c>
      <c r="G26" s="27">
        <v>1.5</v>
      </c>
      <c r="H26" s="13">
        <v>3.6021135</v>
      </c>
    </row>
    <row r="27" s="57" customFormat="1" spans="1:8">
      <c r="A27" s="14"/>
      <c r="B27" s="11">
        <v>0.029</v>
      </c>
      <c r="C27" s="11">
        <v>0.035</v>
      </c>
      <c r="D27" s="26">
        <f t="shared" si="2"/>
        <v>0.032</v>
      </c>
      <c r="E27" s="27">
        <f t="shared" si="3"/>
        <v>0.029</v>
      </c>
      <c r="F27" s="28">
        <v>5.161752</v>
      </c>
      <c r="G27" s="27">
        <v>1.5</v>
      </c>
      <c r="H27" s="13">
        <v>7.742628</v>
      </c>
    </row>
    <row r="28" s="57" customFormat="1" spans="1:8">
      <c r="A28" s="14"/>
      <c r="B28" s="27">
        <v>0.109</v>
      </c>
      <c r="C28" s="27">
        <v>0.108</v>
      </c>
      <c r="D28" s="27">
        <v>0.1085</v>
      </c>
      <c r="E28" s="27">
        <v>0.1055</v>
      </c>
      <c r="F28" s="27">
        <v>18.3524</v>
      </c>
      <c r="G28" s="27">
        <v>1.5</v>
      </c>
      <c r="H28" s="13">
        <v>27.5285695</v>
      </c>
    </row>
    <row r="29" s="57" customFormat="1" spans="1:8">
      <c r="A29" s="14"/>
      <c r="B29" s="11">
        <v>0.027</v>
      </c>
      <c r="C29" s="11">
        <v>0.047</v>
      </c>
      <c r="D29" s="26">
        <f t="shared" ref="D29:D33" si="4">(B29+C29)/2</f>
        <v>0.037</v>
      </c>
      <c r="E29" s="27">
        <f t="shared" ref="E29:E33" si="5">D29-0.003</f>
        <v>0.034</v>
      </c>
      <c r="F29" s="28">
        <v>6.047837</v>
      </c>
      <c r="G29" s="27">
        <v>1.5</v>
      </c>
      <c r="H29" s="13">
        <v>9.0717555</v>
      </c>
    </row>
    <row r="30" s="57" customFormat="1" spans="1:8">
      <c r="A30" s="14"/>
      <c r="B30" s="26">
        <v>0.096</v>
      </c>
      <c r="C30" s="26">
        <v>0.065</v>
      </c>
      <c r="D30" s="26">
        <f t="shared" si="4"/>
        <v>0.0805</v>
      </c>
      <c r="E30" s="27">
        <f t="shared" si="5"/>
        <v>0.0775</v>
      </c>
      <c r="F30" s="28">
        <v>13.669912</v>
      </c>
      <c r="G30" s="27">
        <v>1.5</v>
      </c>
      <c r="H30" s="13">
        <v>20.504868</v>
      </c>
    </row>
    <row r="31" s="57" customFormat="1" spans="1:8">
      <c r="A31" s="15"/>
      <c r="B31" s="29">
        <v>0.156</v>
      </c>
      <c r="C31" s="29">
        <v>0.185</v>
      </c>
      <c r="D31" s="29">
        <f t="shared" si="4"/>
        <v>0.1705</v>
      </c>
      <c r="E31" s="22">
        <f t="shared" si="5"/>
        <v>0.1675</v>
      </c>
      <c r="F31" s="30">
        <v>28.975015</v>
      </c>
      <c r="G31" s="22">
        <v>1.5</v>
      </c>
      <c r="H31" s="18">
        <v>43.4625225</v>
      </c>
    </row>
    <row r="32" s="57" customFormat="1" spans="1:8">
      <c r="A32" s="10" t="s">
        <v>17</v>
      </c>
      <c r="B32" s="23">
        <v>0.012</v>
      </c>
      <c r="C32" s="23">
        <v>0.022</v>
      </c>
      <c r="D32" s="23">
        <f t="shared" si="4"/>
        <v>0.017</v>
      </c>
      <c r="E32" s="24">
        <f t="shared" si="5"/>
        <v>0.014</v>
      </c>
      <c r="F32" s="25">
        <v>2.490773</v>
      </c>
      <c r="G32" s="24">
        <v>1.5</v>
      </c>
      <c r="H32" s="21">
        <v>3.7361595</v>
      </c>
    </row>
    <row r="33" s="57" customFormat="1" spans="1:8">
      <c r="A33" s="14"/>
      <c r="B33" s="26">
        <v>0.026</v>
      </c>
      <c r="C33" s="26">
        <v>0.012</v>
      </c>
      <c r="D33" s="26">
        <f t="shared" si="4"/>
        <v>0.019</v>
      </c>
      <c r="E33" s="27">
        <f t="shared" si="5"/>
        <v>0.016</v>
      </c>
      <c r="F33" s="28">
        <v>2.848016</v>
      </c>
      <c r="G33" s="27">
        <v>1.5</v>
      </c>
      <c r="H33" s="13">
        <v>4.272024</v>
      </c>
    </row>
    <row r="34" s="57" customFormat="1" spans="1:8">
      <c r="A34" s="15"/>
      <c r="B34" s="22">
        <v>0.012</v>
      </c>
      <c r="C34" s="22">
        <v>0.012</v>
      </c>
      <c r="D34" s="22">
        <v>0.0119</v>
      </c>
      <c r="E34" s="22">
        <v>0.0089</v>
      </c>
      <c r="F34" s="22">
        <v>1.5733</v>
      </c>
      <c r="G34" s="22">
        <v>1.5</v>
      </c>
      <c r="H34" s="18">
        <v>2.356481</v>
      </c>
    </row>
    <row r="35" s="57" customFormat="1" spans="1:8">
      <c r="A35" s="58"/>
      <c r="D35" s="59"/>
      <c r="E35" s="59"/>
      <c r="F35" s="59"/>
      <c r="G35" s="59"/>
      <c r="H35" s="59"/>
    </row>
  </sheetData>
  <mergeCells count="5">
    <mergeCell ref="A3:A7"/>
    <mergeCell ref="A8:A11"/>
    <mergeCell ref="A12:A22"/>
    <mergeCell ref="A23:A31"/>
    <mergeCell ref="A32:A3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J24" sqref="J24"/>
    </sheetView>
  </sheetViews>
  <sheetFormatPr defaultColWidth="8.72727272727273" defaultRowHeight="14" outlineLevelCol="7"/>
  <sheetData>
    <row r="1" ht="16.5" spans="1:8">
      <c r="A1" s="55" t="s">
        <v>29</v>
      </c>
      <c r="B1" s="55"/>
      <c r="C1" s="55"/>
      <c r="D1" s="55"/>
      <c r="E1" s="55"/>
      <c r="F1" s="55"/>
      <c r="G1" s="55"/>
      <c r="H1" s="55"/>
    </row>
    <row r="2" ht="16.5" spans="1:8">
      <c r="A2" s="56"/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29</v>
      </c>
    </row>
    <row r="3" ht="14.5" spans="1:8">
      <c r="A3" s="10" t="s">
        <v>2</v>
      </c>
      <c r="B3" s="19">
        <v>0.424</v>
      </c>
      <c r="C3" s="19">
        <v>0.408</v>
      </c>
      <c r="D3" s="20">
        <f t="shared" ref="D3:D28" si="0">(B3+C3)/2</f>
        <v>0.416</v>
      </c>
      <c r="E3" s="20">
        <f t="shared" ref="E3:E12" si="1">D3-0.003</f>
        <v>0.413</v>
      </c>
      <c r="F3" s="20">
        <v>59.382558</v>
      </c>
      <c r="G3" s="19">
        <v>3</v>
      </c>
      <c r="H3" s="21">
        <v>178.147674</v>
      </c>
    </row>
    <row r="4" ht="14.5" spans="1:8">
      <c r="A4" s="14"/>
      <c r="B4" s="11">
        <v>0.35</v>
      </c>
      <c r="C4" s="11">
        <v>0.328</v>
      </c>
      <c r="D4" s="12">
        <f t="shared" si="0"/>
        <v>0.339</v>
      </c>
      <c r="E4" s="12">
        <f t="shared" si="1"/>
        <v>0.336</v>
      </c>
      <c r="F4" s="12">
        <v>49.05307</v>
      </c>
      <c r="G4" s="11">
        <v>3</v>
      </c>
      <c r="H4" s="13">
        <v>147.15921</v>
      </c>
    </row>
    <row r="5" ht="14.5" spans="1:8">
      <c r="A5" s="14"/>
      <c r="B5" s="11">
        <v>0.599</v>
      </c>
      <c r="C5" s="11">
        <v>0.593</v>
      </c>
      <c r="D5" s="12">
        <f t="shared" si="0"/>
        <v>0.596</v>
      </c>
      <c r="E5" s="12">
        <f t="shared" si="1"/>
        <v>0.593</v>
      </c>
      <c r="F5" s="12">
        <v>83.803983</v>
      </c>
      <c r="G5" s="11">
        <v>3</v>
      </c>
      <c r="H5" s="13">
        <v>251.411949</v>
      </c>
    </row>
    <row r="6" ht="14.5" spans="1:8">
      <c r="A6" s="14"/>
      <c r="B6" s="11">
        <v>0.11</v>
      </c>
      <c r="C6" s="11">
        <v>0.107</v>
      </c>
      <c r="D6" s="12">
        <f t="shared" si="0"/>
        <v>0.1085</v>
      </c>
      <c r="E6" s="12">
        <f t="shared" si="1"/>
        <v>0.1055</v>
      </c>
      <c r="F6" s="12">
        <v>16.83194</v>
      </c>
      <c r="G6" s="11">
        <v>3</v>
      </c>
      <c r="H6" s="13">
        <v>50.49582</v>
      </c>
    </row>
    <row r="7" ht="14.5" spans="1:8">
      <c r="A7" s="14"/>
      <c r="B7" s="11">
        <v>0.169</v>
      </c>
      <c r="C7" s="11">
        <v>0.171</v>
      </c>
      <c r="D7" s="12">
        <f t="shared" si="0"/>
        <v>0.17</v>
      </c>
      <c r="E7" s="12">
        <f t="shared" si="1"/>
        <v>0.167</v>
      </c>
      <c r="F7" s="12">
        <v>25.849909</v>
      </c>
      <c r="G7" s="11">
        <v>3</v>
      </c>
      <c r="H7" s="13">
        <v>77.549727</v>
      </c>
    </row>
    <row r="8" ht="14.5" spans="1:8">
      <c r="A8" s="15"/>
      <c r="B8" s="16">
        <v>0.169</v>
      </c>
      <c r="C8" s="16">
        <v>0.144</v>
      </c>
      <c r="D8" s="17">
        <f t="shared" si="0"/>
        <v>0.1565</v>
      </c>
      <c r="E8" s="17">
        <f t="shared" si="1"/>
        <v>0.1535</v>
      </c>
      <c r="F8" s="17">
        <v>23.979415</v>
      </c>
      <c r="G8" s="16">
        <v>3</v>
      </c>
      <c r="H8" s="18">
        <v>71.938245</v>
      </c>
    </row>
    <row r="9" ht="14.5" spans="1:8">
      <c r="A9" s="10" t="s">
        <v>26</v>
      </c>
      <c r="B9" s="19">
        <v>0.097</v>
      </c>
      <c r="C9" s="19">
        <v>0.117</v>
      </c>
      <c r="D9" s="20">
        <f t="shared" si="0"/>
        <v>0.107</v>
      </c>
      <c r="E9" s="20">
        <f t="shared" si="1"/>
        <v>0.104</v>
      </c>
      <c r="F9" s="20">
        <v>16.523174</v>
      </c>
      <c r="G9" s="19">
        <v>3</v>
      </c>
      <c r="H9" s="21">
        <v>49.569522</v>
      </c>
    </row>
    <row r="10" ht="14.5" spans="1:8">
      <c r="A10" s="14"/>
      <c r="B10" s="11">
        <v>0.096</v>
      </c>
      <c r="C10" s="11">
        <v>0.086</v>
      </c>
      <c r="D10" s="12">
        <f t="shared" si="0"/>
        <v>0.091</v>
      </c>
      <c r="E10" s="12">
        <f t="shared" si="1"/>
        <v>0.088</v>
      </c>
      <c r="F10" s="12">
        <v>14.009086</v>
      </c>
      <c r="G10" s="11">
        <v>3</v>
      </c>
      <c r="H10" s="13">
        <v>42.027258</v>
      </c>
    </row>
    <row r="11" ht="14.5" spans="1:8">
      <c r="A11" s="14"/>
      <c r="B11" s="11">
        <v>0.057</v>
      </c>
      <c r="C11" s="11">
        <v>0.053</v>
      </c>
      <c r="D11" s="12">
        <f t="shared" si="0"/>
        <v>0.055</v>
      </c>
      <c r="E11" s="12">
        <f t="shared" si="1"/>
        <v>0.052</v>
      </c>
      <c r="F11" s="12">
        <v>7.931232</v>
      </c>
      <c r="G11" s="11">
        <v>3</v>
      </c>
      <c r="H11" s="13">
        <v>23.793696</v>
      </c>
    </row>
    <row r="12" ht="14.5" spans="1:8">
      <c r="A12" s="15"/>
      <c r="B12" s="16">
        <v>0.043</v>
      </c>
      <c r="C12" s="16">
        <v>0.036</v>
      </c>
      <c r="D12" s="17">
        <f t="shared" si="0"/>
        <v>0.0395</v>
      </c>
      <c r="E12" s="17">
        <f t="shared" si="1"/>
        <v>0.0365</v>
      </c>
      <c r="F12" s="17">
        <v>5.081997</v>
      </c>
      <c r="G12" s="16">
        <v>3</v>
      </c>
      <c r="H12" s="18">
        <v>15.245991</v>
      </c>
    </row>
    <row r="13" ht="14.5" spans="1:8">
      <c r="A13" s="10" t="s">
        <v>27</v>
      </c>
      <c r="B13" s="19">
        <v>0.738</v>
      </c>
      <c r="C13" s="19">
        <v>0.716</v>
      </c>
      <c r="D13" s="20">
        <f t="shared" si="0"/>
        <v>0.727</v>
      </c>
      <c r="E13" s="20">
        <f t="shared" ref="E13:E20" si="2">D13-0</f>
        <v>0.727</v>
      </c>
      <c r="F13" s="25">
        <v>51.196997</v>
      </c>
      <c r="G13" s="19">
        <v>100</v>
      </c>
      <c r="H13" s="21">
        <v>5119.6997</v>
      </c>
    </row>
    <row r="14" ht="14.5" spans="1:8">
      <c r="A14" s="14"/>
      <c r="B14" s="11">
        <v>1.327</v>
      </c>
      <c r="C14" s="11">
        <v>1.244</v>
      </c>
      <c r="D14" s="12">
        <f t="shared" si="0"/>
        <v>1.2855</v>
      </c>
      <c r="E14" s="12">
        <f>D14-0.003</f>
        <v>1.2825</v>
      </c>
      <c r="F14" s="12">
        <v>192.887705</v>
      </c>
      <c r="G14" s="11">
        <v>3</v>
      </c>
      <c r="H14" s="13">
        <v>578.663115</v>
      </c>
    </row>
    <row r="15" ht="14.5" spans="1:8">
      <c r="A15" s="14"/>
      <c r="B15" s="11">
        <v>0.485</v>
      </c>
      <c r="C15" s="11">
        <v>0.472</v>
      </c>
      <c r="D15" s="12">
        <f t="shared" si="0"/>
        <v>0.4785</v>
      </c>
      <c r="E15" s="12">
        <f t="shared" si="2"/>
        <v>0.4785</v>
      </c>
      <c r="F15" s="28">
        <v>34.089538</v>
      </c>
      <c r="G15" s="11">
        <v>100</v>
      </c>
      <c r="H15" s="13">
        <v>3408.9538</v>
      </c>
    </row>
    <row r="16" ht="14.5" spans="1:8">
      <c r="A16" s="14"/>
      <c r="B16" s="11">
        <v>0.725</v>
      </c>
      <c r="C16" s="11">
        <v>0.773</v>
      </c>
      <c r="D16" s="12">
        <f t="shared" si="0"/>
        <v>0.749</v>
      </c>
      <c r="E16" s="12">
        <f>D16-0.003</f>
        <v>0.746</v>
      </c>
      <c r="F16" s="12">
        <v>105.369928</v>
      </c>
      <c r="G16" s="11">
        <v>3</v>
      </c>
      <c r="H16" s="13">
        <v>316.109784</v>
      </c>
    </row>
    <row r="17" ht="14.5" spans="1:8">
      <c r="A17" s="14"/>
      <c r="B17" s="11">
        <v>0.396</v>
      </c>
      <c r="C17" s="11">
        <v>0.419</v>
      </c>
      <c r="D17" s="12">
        <f t="shared" si="0"/>
        <v>0.4075</v>
      </c>
      <c r="E17" s="12">
        <f t="shared" si="2"/>
        <v>0.4075</v>
      </c>
      <c r="F17" s="28">
        <v>29.220554</v>
      </c>
      <c r="G17" s="11">
        <v>100</v>
      </c>
      <c r="H17" s="13">
        <v>2922.0554</v>
      </c>
    </row>
    <row r="18" ht="14.5" spans="1:8">
      <c r="A18" s="14"/>
      <c r="B18" s="11">
        <v>0.451</v>
      </c>
      <c r="C18" s="11">
        <v>0.436</v>
      </c>
      <c r="D18" s="12">
        <f t="shared" si="0"/>
        <v>0.4435</v>
      </c>
      <c r="E18" s="12">
        <f t="shared" si="2"/>
        <v>0.4435</v>
      </c>
      <c r="F18" s="28">
        <v>31.690474</v>
      </c>
      <c r="G18" s="11">
        <v>100</v>
      </c>
      <c r="H18" s="13">
        <v>3169.0474</v>
      </c>
    </row>
    <row r="19" ht="14.5" spans="1:8">
      <c r="A19" s="14"/>
      <c r="B19" s="11">
        <v>0.437</v>
      </c>
      <c r="C19" s="11">
        <v>0.437</v>
      </c>
      <c r="D19" s="12">
        <f t="shared" si="0"/>
        <v>0.437</v>
      </c>
      <c r="E19" s="12">
        <f t="shared" si="2"/>
        <v>0.437</v>
      </c>
      <c r="F19" s="28">
        <v>31.210481</v>
      </c>
      <c r="G19" s="11">
        <v>100</v>
      </c>
      <c r="H19" s="13">
        <v>3121.0481</v>
      </c>
    </row>
    <row r="20" ht="14.5" spans="1:8">
      <c r="A20" s="15"/>
      <c r="B20" s="16">
        <v>0.915</v>
      </c>
      <c r="C20" s="16">
        <v>0.825</v>
      </c>
      <c r="D20" s="17">
        <f t="shared" si="0"/>
        <v>0.87</v>
      </c>
      <c r="E20" s="17">
        <f t="shared" si="2"/>
        <v>0.87</v>
      </c>
      <c r="F20" s="30">
        <v>61.27816</v>
      </c>
      <c r="G20" s="16">
        <v>100</v>
      </c>
      <c r="H20" s="18">
        <v>6127.816</v>
      </c>
    </row>
    <row r="21" ht="14.5" spans="1:8">
      <c r="A21" s="10" t="s">
        <v>28</v>
      </c>
      <c r="B21" s="19">
        <v>1.352</v>
      </c>
      <c r="C21" s="19">
        <v>1.33</v>
      </c>
      <c r="D21" s="20">
        <f t="shared" si="0"/>
        <v>1.341</v>
      </c>
      <c r="E21" s="20">
        <f t="shared" ref="E21:E27" si="3">D21-0.003</f>
        <v>1.338</v>
      </c>
      <c r="F21" s="20">
        <v>203.360514</v>
      </c>
      <c r="G21" s="19">
        <v>3</v>
      </c>
      <c r="H21" s="21">
        <v>610.081542</v>
      </c>
    </row>
    <row r="22" ht="14.5" spans="1:8">
      <c r="A22" s="14"/>
      <c r="B22" s="11">
        <v>0.449</v>
      </c>
      <c r="C22" s="11">
        <v>0.436</v>
      </c>
      <c r="D22" s="12">
        <f t="shared" si="0"/>
        <v>0.4425</v>
      </c>
      <c r="E22" s="12">
        <f t="shared" ref="E22:E25" si="4">D22-0</f>
        <v>0.4425</v>
      </c>
      <c r="F22" s="28">
        <v>31.62191</v>
      </c>
      <c r="G22" s="11">
        <v>100</v>
      </c>
      <c r="H22" s="13">
        <v>3162.191</v>
      </c>
    </row>
    <row r="23" ht="14.5" spans="1:8">
      <c r="A23" s="14"/>
      <c r="B23" s="11">
        <v>0.694</v>
      </c>
      <c r="C23" s="11">
        <v>0.735</v>
      </c>
      <c r="D23" s="12">
        <f t="shared" si="0"/>
        <v>0.7145</v>
      </c>
      <c r="E23" s="12">
        <f t="shared" si="3"/>
        <v>0.7115</v>
      </c>
      <c r="F23" s="12">
        <v>100.489548</v>
      </c>
      <c r="G23" s="11">
        <v>3</v>
      </c>
      <c r="H23" s="13">
        <v>301.468644</v>
      </c>
    </row>
    <row r="24" ht="14.5" spans="1:8">
      <c r="A24" s="14"/>
      <c r="B24" s="11">
        <v>0.389</v>
      </c>
      <c r="C24" s="11">
        <v>0.381</v>
      </c>
      <c r="D24" s="12">
        <f t="shared" si="0"/>
        <v>0.385</v>
      </c>
      <c r="E24" s="12">
        <f t="shared" si="4"/>
        <v>0.385</v>
      </c>
      <c r="F24" s="28">
        <v>27.63997</v>
      </c>
      <c r="G24" s="11">
        <v>100</v>
      </c>
      <c r="H24" s="13">
        <v>2763.997</v>
      </c>
    </row>
    <row r="25" ht="14.5" spans="1:8">
      <c r="A25" s="14"/>
      <c r="B25" s="11">
        <v>0.476</v>
      </c>
      <c r="C25" s="11">
        <v>0.407</v>
      </c>
      <c r="D25" s="12">
        <f t="shared" si="0"/>
        <v>0.4415</v>
      </c>
      <c r="E25" s="12">
        <f t="shared" si="4"/>
        <v>0.4415</v>
      </c>
      <c r="F25" s="28">
        <v>31.553343</v>
      </c>
      <c r="G25" s="11">
        <v>100</v>
      </c>
      <c r="H25" s="13">
        <v>3155.3343</v>
      </c>
    </row>
    <row r="26" ht="14.5" spans="1:8">
      <c r="A26" s="14"/>
      <c r="B26" s="11">
        <v>1.15</v>
      </c>
      <c r="C26" s="11">
        <v>1.197</v>
      </c>
      <c r="D26" s="12">
        <f t="shared" si="0"/>
        <v>1.1735</v>
      </c>
      <c r="E26" s="12">
        <f t="shared" si="3"/>
        <v>1.1705</v>
      </c>
      <c r="F26" s="12">
        <v>172.60133</v>
      </c>
      <c r="G26" s="11">
        <v>3</v>
      </c>
      <c r="H26" s="13">
        <v>517.80399</v>
      </c>
    </row>
    <row r="27" ht="14.5" spans="1:8">
      <c r="A27" s="15"/>
      <c r="B27" s="16">
        <v>1.504</v>
      </c>
      <c r="C27" s="16">
        <v>1.51</v>
      </c>
      <c r="D27" s="17">
        <f t="shared" si="0"/>
        <v>1.507</v>
      </c>
      <c r="E27" s="17">
        <f t="shared" si="3"/>
        <v>1.504</v>
      </c>
      <c r="F27" s="17">
        <v>237.344989</v>
      </c>
      <c r="G27" s="16">
        <v>3</v>
      </c>
      <c r="H27" s="18">
        <v>712.034967</v>
      </c>
    </row>
    <row r="28" ht="14.5" spans="1:8">
      <c r="A28" s="10" t="s">
        <v>17</v>
      </c>
      <c r="B28" s="19">
        <v>1.821</v>
      </c>
      <c r="C28" s="19">
        <v>1.835</v>
      </c>
      <c r="D28" s="20">
        <f t="shared" si="0"/>
        <v>1.828</v>
      </c>
      <c r="E28" s="20">
        <f>D28-0</f>
        <v>1.828</v>
      </c>
      <c r="F28" s="25">
        <v>137.897018</v>
      </c>
      <c r="G28" s="19">
        <v>100</v>
      </c>
      <c r="H28" s="21">
        <v>13789.7018</v>
      </c>
    </row>
    <row r="29" ht="14.5" spans="1:8">
      <c r="A29" s="14"/>
      <c r="B29" s="27">
        <v>1.801</v>
      </c>
      <c r="C29" s="27">
        <v>1.801</v>
      </c>
      <c r="D29" s="27">
        <v>1.801</v>
      </c>
      <c r="E29" s="27">
        <v>1.801</v>
      </c>
      <c r="F29" s="27">
        <v>135.39182</v>
      </c>
      <c r="G29" s="27">
        <v>100</v>
      </c>
      <c r="H29" s="13">
        <v>13539.182</v>
      </c>
    </row>
    <row r="30" ht="14.5" spans="1:8">
      <c r="A30" s="15"/>
      <c r="B30" s="22">
        <v>1.475</v>
      </c>
      <c r="C30" s="22">
        <v>1.465</v>
      </c>
      <c r="D30" s="30">
        <v>1.47</v>
      </c>
      <c r="E30" s="30">
        <v>1.47</v>
      </c>
      <c r="F30" s="22">
        <v>106.929451</v>
      </c>
      <c r="G30" s="22">
        <v>100</v>
      </c>
      <c r="H30" s="18">
        <v>10692.9451</v>
      </c>
    </row>
  </sheetData>
  <mergeCells count="6">
    <mergeCell ref="A1:H1"/>
    <mergeCell ref="A3:A8"/>
    <mergeCell ref="A9:A12"/>
    <mergeCell ref="A13:A20"/>
    <mergeCell ref="A21:A27"/>
    <mergeCell ref="A28:A3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L25" sqref="L25"/>
    </sheetView>
  </sheetViews>
  <sheetFormatPr defaultColWidth="8.72727272727273" defaultRowHeight="14" outlineLevelCol="7"/>
  <sheetData>
    <row r="1" ht="14.5" spans="1:8">
      <c r="A1" s="7" t="s">
        <v>30</v>
      </c>
      <c r="B1" s="7"/>
      <c r="C1" s="7"/>
      <c r="D1" s="7"/>
      <c r="E1" s="7"/>
      <c r="F1" s="7"/>
      <c r="G1" s="7"/>
      <c r="H1" s="7"/>
    </row>
    <row r="2" ht="14.5" spans="1:8">
      <c r="A2" s="8"/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30</v>
      </c>
    </row>
    <row r="3" ht="14.5" spans="1:8">
      <c r="A3" s="10" t="s">
        <v>2</v>
      </c>
      <c r="B3" s="19">
        <v>0.242</v>
      </c>
      <c r="C3" s="19">
        <v>0.222</v>
      </c>
      <c r="D3" s="23">
        <f>('[1]Human IL-10'!C4+'[1]Human IL-10'!D4)/2</f>
        <v>0.232</v>
      </c>
      <c r="E3" s="24">
        <f t="shared" ref="E3:E28" si="0">D3-0.004</f>
        <v>0.228</v>
      </c>
      <c r="F3" s="25">
        <v>46.548469</v>
      </c>
      <c r="G3" s="24">
        <v>1.5</v>
      </c>
      <c r="H3" s="21">
        <v>69.8227035</v>
      </c>
    </row>
    <row r="4" ht="14.5" spans="1:8">
      <c r="A4" s="14"/>
      <c r="B4" s="11">
        <v>0.154</v>
      </c>
      <c r="C4" s="11">
        <v>0.147</v>
      </c>
      <c r="D4" s="26">
        <f t="shared" ref="D4:D28" si="1">(B4+C4)/2</f>
        <v>0.1505</v>
      </c>
      <c r="E4" s="27">
        <f t="shared" si="0"/>
        <v>0.1465</v>
      </c>
      <c r="F4" s="28">
        <v>30.784195</v>
      </c>
      <c r="G4" s="27">
        <v>1.5</v>
      </c>
      <c r="H4" s="13">
        <v>46.1762925</v>
      </c>
    </row>
    <row r="5" ht="14.5" spans="1:8">
      <c r="A5" s="14"/>
      <c r="B5" s="11">
        <v>0.102</v>
      </c>
      <c r="C5" s="11">
        <v>0.097</v>
      </c>
      <c r="D5" s="26">
        <f t="shared" si="1"/>
        <v>0.0995</v>
      </c>
      <c r="E5" s="27">
        <f t="shared" si="0"/>
        <v>0.0955</v>
      </c>
      <c r="F5" s="28">
        <v>20.795266</v>
      </c>
      <c r="G5" s="27">
        <v>1.5</v>
      </c>
      <c r="H5" s="13">
        <v>31.192899</v>
      </c>
    </row>
    <row r="6" ht="14.5" spans="1:8">
      <c r="A6" s="14"/>
      <c r="B6" s="11">
        <v>0.078</v>
      </c>
      <c r="C6" s="11">
        <v>0.081</v>
      </c>
      <c r="D6" s="26">
        <f t="shared" si="1"/>
        <v>0.0795</v>
      </c>
      <c r="E6" s="27">
        <f t="shared" si="0"/>
        <v>0.0755</v>
      </c>
      <c r="F6" s="28">
        <v>16.828662</v>
      </c>
      <c r="G6" s="27">
        <v>1.5</v>
      </c>
      <c r="H6" s="13">
        <v>25.242993</v>
      </c>
    </row>
    <row r="7" ht="14.5" spans="1:8">
      <c r="A7" s="15"/>
      <c r="B7" s="16">
        <v>0.165</v>
      </c>
      <c r="C7" s="16">
        <v>0.174</v>
      </c>
      <c r="D7" s="29">
        <f t="shared" si="1"/>
        <v>0.1695</v>
      </c>
      <c r="E7" s="22">
        <f t="shared" si="0"/>
        <v>0.1655</v>
      </c>
      <c r="F7" s="30">
        <v>34.474863</v>
      </c>
      <c r="G7" s="22">
        <v>1.5</v>
      </c>
      <c r="H7" s="18">
        <v>51.7122945</v>
      </c>
    </row>
    <row r="8" ht="14.5" spans="1:8">
      <c r="A8" s="10" t="s">
        <v>26</v>
      </c>
      <c r="B8" s="19">
        <v>0.109</v>
      </c>
      <c r="C8" s="19">
        <v>0.094</v>
      </c>
      <c r="D8" s="23">
        <f t="shared" si="1"/>
        <v>0.1015</v>
      </c>
      <c r="E8" s="24">
        <f t="shared" si="0"/>
        <v>0.0975</v>
      </c>
      <c r="F8" s="25">
        <v>21.190027</v>
      </c>
      <c r="G8" s="24">
        <v>1.5</v>
      </c>
      <c r="H8" s="21">
        <v>31.7850405</v>
      </c>
    </row>
    <row r="9" ht="14.5" spans="1:8">
      <c r="A9" s="14"/>
      <c r="B9" s="11">
        <v>0.012</v>
      </c>
      <c r="C9" s="11">
        <v>0.017</v>
      </c>
      <c r="D9" s="26">
        <f t="shared" si="1"/>
        <v>0.0145</v>
      </c>
      <c r="E9" s="27">
        <f t="shared" si="0"/>
        <v>0.0105</v>
      </c>
      <c r="F9" s="28">
        <v>3.482717</v>
      </c>
      <c r="G9" s="27">
        <v>1.5</v>
      </c>
      <c r="H9" s="13">
        <v>5.2240755</v>
      </c>
    </row>
    <row r="10" ht="14.5" spans="1:8">
      <c r="A10" s="14"/>
      <c r="B10" s="11">
        <v>0.159</v>
      </c>
      <c r="C10" s="11">
        <v>0.156</v>
      </c>
      <c r="D10" s="26">
        <f t="shared" si="1"/>
        <v>0.1575</v>
      </c>
      <c r="E10" s="27">
        <f t="shared" si="0"/>
        <v>0.1535</v>
      </c>
      <c r="F10" s="28">
        <v>32.145398</v>
      </c>
      <c r="G10" s="27">
        <v>1.5</v>
      </c>
      <c r="H10" s="13">
        <v>48.218097</v>
      </c>
    </row>
    <row r="11" ht="14.5" spans="1:8">
      <c r="A11" s="15"/>
      <c r="B11" s="16">
        <v>0.013</v>
      </c>
      <c r="C11" s="16">
        <v>0.014</v>
      </c>
      <c r="D11" s="29">
        <f t="shared" si="1"/>
        <v>0.0135</v>
      </c>
      <c r="E11" s="22">
        <f t="shared" si="0"/>
        <v>0.0095</v>
      </c>
      <c r="F11" s="30">
        <v>3.265429</v>
      </c>
      <c r="G11" s="22">
        <v>1.5</v>
      </c>
      <c r="H11" s="18">
        <v>4.8981435</v>
      </c>
    </row>
    <row r="12" ht="14.5" spans="1:8">
      <c r="A12" s="10" t="s">
        <v>27</v>
      </c>
      <c r="B12" s="19">
        <v>1.008</v>
      </c>
      <c r="C12" s="19">
        <v>0.959</v>
      </c>
      <c r="D12" s="23">
        <f t="shared" si="1"/>
        <v>0.9835</v>
      </c>
      <c r="E12" s="24">
        <f t="shared" si="0"/>
        <v>0.9795</v>
      </c>
      <c r="F12" s="25">
        <v>193.98657</v>
      </c>
      <c r="G12" s="24">
        <v>1.5</v>
      </c>
      <c r="H12" s="21">
        <v>290.979855</v>
      </c>
    </row>
    <row r="13" ht="14.5" spans="1:8">
      <c r="A13" s="14"/>
      <c r="B13" s="11">
        <v>1.354</v>
      </c>
      <c r="C13" s="11">
        <v>1.257</v>
      </c>
      <c r="D13" s="26">
        <f t="shared" si="1"/>
        <v>1.3055</v>
      </c>
      <c r="E13" s="27">
        <f t="shared" si="0"/>
        <v>1.3015</v>
      </c>
      <c r="F13" s="28">
        <v>261.216977</v>
      </c>
      <c r="G13" s="27">
        <v>1.5</v>
      </c>
      <c r="H13" s="13">
        <v>391.8254655</v>
      </c>
    </row>
    <row r="14" ht="14.5" spans="1:8">
      <c r="A14" s="14"/>
      <c r="B14" s="11">
        <v>0.294</v>
      </c>
      <c r="C14" s="11">
        <v>0.288</v>
      </c>
      <c r="D14" s="26">
        <f t="shared" si="1"/>
        <v>0.291</v>
      </c>
      <c r="E14" s="27">
        <f t="shared" si="0"/>
        <v>0.287</v>
      </c>
      <c r="F14" s="28">
        <v>57.896483</v>
      </c>
      <c r="G14" s="27">
        <v>1.5</v>
      </c>
      <c r="H14" s="13">
        <v>86.8447245</v>
      </c>
    </row>
    <row r="15" ht="14.5" spans="1:8">
      <c r="A15" s="14"/>
      <c r="B15" s="11">
        <v>1.246</v>
      </c>
      <c r="C15" s="11">
        <v>1.261</v>
      </c>
      <c r="D15" s="26">
        <f t="shared" si="1"/>
        <v>1.2535</v>
      </c>
      <c r="E15" s="27">
        <f t="shared" si="0"/>
        <v>1.2495</v>
      </c>
      <c r="F15" s="28">
        <v>250.140179</v>
      </c>
      <c r="G15" s="27">
        <v>1.5</v>
      </c>
      <c r="H15" s="13">
        <v>375.2102685</v>
      </c>
    </row>
    <row r="16" ht="14.5" spans="1:8">
      <c r="A16" s="14"/>
      <c r="B16" s="11">
        <v>0.025</v>
      </c>
      <c r="C16" s="11">
        <v>0.042</v>
      </c>
      <c r="D16" s="26">
        <f t="shared" si="1"/>
        <v>0.0335</v>
      </c>
      <c r="E16" s="27">
        <f t="shared" si="0"/>
        <v>0.0295</v>
      </c>
      <c r="F16" s="28">
        <v>7.502491</v>
      </c>
      <c r="G16" s="27">
        <v>1.5</v>
      </c>
      <c r="H16" s="13">
        <v>11.2537365</v>
      </c>
    </row>
    <row r="17" ht="14.5" spans="1:8">
      <c r="A17" s="14"/>
      <c r="B17" s="11">
        <v>0.281</v>
      </c>
      <c r="C17" s="11">
        <v>0.218</v>
      </c>
      <c r="D17" s="26">
        <f t="shared" si="1"/>
        <v>0.2495</v>
      </c>
      <c r="E17" s="27">
        <f t="shared" si="0"/>
        <v>0.2455</v>
      </c>
      <c r="F17" s="28">
        <v>49.917405</v>
      </c>
      <c r="G17" s="27">
        <v>1.5</v>
      </c>
      <c r="H17" s="13">
        <v>74.8761075</v>
      </c>
    </row>
    <row r="18" ht="14.5" spans="1:8">
      <c r="A18" s="14"/>
      <c r="B18" s="11">
        <v>0.835</v>
      </c>
      <c r="C18" s="11">
        <v>0.78</v>
      </c>
      <c r="D18" s="26">
        <f t="shared" si="1"/>
        <v>0.8075</v>
      </c>
      <c r="E18" s="27">
        <f t="shared" si="0"/>
        <v>0.8035</v>
      </c>
      <c r="F18" s="28">
        <v>158.489756</v>
      </c>
      <c r="G18" s="27">
        <v>1.5</v>
      </c>
      <c r="H18" s="13">
        <v>237.734634</v>
      </c>
    </row>
    <row r="19" ht="14.5" spans="1:8">
      <c r="A19" s="14"/>
      <c r="B19" s="11">
        <v>0.86</v>
      </c>
      <c r="C19" s="11">
        <v>0.764</v>
      </c>
      <c r="D19" s="26">
        <f t="shared" si="1"/>
        <v>0.812</v>
      </c>
      <c r="E19" s="27">
        <f t="shared" si="0"/>
        <v>0.808</v>
      </c>
      <c r="F19" s="28">
        <v>159.387621</v>
      </c>
      <c r="G19" s="27">
        <v>1.5</v>
      </c>
      <c r="H19" s="13">
        <v>239.0814315</v>
      </c>
    </row>
    <row r="20" ht="14.5" spans="1:8">
      <c r="A20" s="14"/>
      <c r="B20" s="11">
        <v>1.094</v>
      </c>
      <c r="C20" s="11">
        <v>1.054</v>
      </c>
      <c r="D20" s="26">
        <f t="shared" si="1"/>
        <v>1.074</v>
      </c>
      <c r="E20" s="27">
        <f t="shared" si="0"/>
        <v>1.07</v>
      </c>
      <c r="F20" s="28">
        <v>212.565403</v>
      </c>
      <c r="G20" s="27">
        <v>1.5</v>
      </c>
      <c r="H20" s="13">
        <v>318.8481045</v>
      </c>
    </row>
    <row r="21" ht="14.5" spans="1:8">
      <c r="A21" s="15"/>
      <c r="B21" s="16">
        <v>0.316</v>
      </c>
      <c r="C21" s="16">
        <v>0.306</v>
      </c>
      <c r="D21" s="29">
        <f t="shared" si="1"/>
        <v>0.311</v>
      </c>
      <c r="E21" s="22">
        <f t="shared" si="0"/>
        <v>0.307</v>
      </c>
      <c r="F21" s="30">
        <v>61.739254</v>
      </c>
      <c r="G21" s="22">
        <v>1.5</v>
      </c>
      <c r="H21" s="18">
        <v>92.608881</v>
      </c>
    </row>
    <row r="22" ht="14.5" spans="1:8">
      <c r="A22" s="10" t="s">
        <v>28</v>
      </c>
      <c r="B22" s="19">
        <v>0.103</v>
      </c>
      <c r="C22" s="19">
        <v>0.125</v>
      </c>
      <c r="D22" s="23">
        <f t="shared" si="1"/>
        <v>0.114</v>
      </c>
      <c r="E22" s="24">
        <f t="shared" si="0"/>
        <v>0.11</v>
      </c>
      <c r="F22" s="25">
        <v>23.650708</v>
      </c>
      <c r="G22" s="24">
        <v>1.5</v>
      </c>
      <c r="H22" s="21">
        <v>35.476062</v>
      </c>
    </row>
    <row r="23" ht="14.5" spans="1:8">
      <c r="A23" s="14"/>
      <c r="B23" s="11">
        <v>0.037</v>
      </c>
      <c r="C23" s="11">
        <v>0.035</v>
      </c>
      <c r="D23" s="26">
        <f t="shared" si="1"/>
        <v>0.036</v>
      </c>
      <c r="E23" s="27">
        <f t="shared" si="0"/>
        <v>0.032</v>
      </c>
      <c r="F23" s="28">
        <v>8.02066</v>
      </c>
      <c r="G23" s="27">
        <v>1.5</v>
      </c>
      <c r="H23" s="13">
        <v>12.03099</v>
      </c>
    </row>
    <row r="24" ht="14.5" spans="1:8">
      <c r="A24" s="14"/>
      <c r="B24" s="11">
        <v>0.109</v>
      </c>
      <c r="C24" s="11">
        <v>0.108</v>
      </c>
      <c r="D24" s="26">
        <f t="shared" si="1"/>
        <v>0.1085</v>
      </c>
      <c r="E24" s="27">
        <f t="shared" si="0"/>
        <v>0.1045</v>
      </c>
      <c r="F24" s="28">
        <v>22.569345</v>
      </c>
      <c r="G24" s="27">
        <v>1.5</v>
      </c>
      <c r="H24" s="13">
        <v>33.8540175</v>
      </c>
    </row>
    <row r="25" ht="14.5" spans="1:8">
      <c r="A25" s="14"/>
      <c r="B25" s="11">
        <v>0.043</v>
      </c>
      <c r="C25" s="11">
        <v>0.052</v>
      </c>
      <c r="D25" s="26">
        <f t="shared" si="1"/>
        <v>0.0475</v>
      </c>
      <c r="E25" s="27">
        <f t="shared" si="0"/>
        <v>0.0435</v>
      </c>
      <c r="F25" s="28">
        <v>10.382897</v>
      </c>
      <c r="G25" s="27">
        <v>1.5</v>
      </c>
      <c r="H25" s="13">
        <v>15.5743455</v>
      </c>
    </row>
    <row r="26" ht="14.5" spans="1:8">
      <c r="A26" s="14"/>
      <c r="B26" s="11">
        <v>0.082</v>
      </c>
      <c r="C26" s="11">
        <v>0.083</v>
      </c>
      <c r="D26" s="26">
        <f t="shared" si="1"/>
        <v>0.0825</v>
      </c>
      <c r="E26" s="27">
        <f t="shared" si="0"/>
        <v>0.0785</v>
      </c>
      <c r="F26" s="28">
        <v>17.426085</v>
      </c>
      <c r="G26" s="27">
        <v>1.5</v>
      </c>
      <c r="H26" s="13">
        <v>26.1391275</v>
      </c>
    </row>
    <row r="27" ht="14.5" spans="1:8">
      <c r="A27" s="15"/>
      <c r="B27" s="16">
        <v>0.122</v>
      </c>
      <c r="C27" s="16">
        <v>0.125</v>
      </c>
      <c r="D27" s="29">
        <f t="shared" si="1"/>
        <v>0.1235</v>
      </c>
      <c r="E27" s="22">
        <f t="shared" si="0"/>
        <v>0.1195</v>
      </c>
      <c r="F27" s="30">
        <v>25.514053</v>
      </c>
      <c r="G27" s="22">
        <v>1.5</v>
      </c>
      <c r="H27" s="18">
        <v>38.2710795</v>
      </c>
    </row>
    <row r="28" ht="14.5" spans="1:8">
      <c r="A28" s="10" t="s">
        <v>17</v>
      </c>
      <c r="B28" s="19">
        <v>1.971</v>
      </c>
      <c r="C28" s="19">
        <v>1.933</v>
      </c>
      <c r="D28" s="23">
        <f t="shared" si="1"/>
        <v>1.952</v>
      </c>
      <c r="E28" s="24">
        <f t="shared" si="0"/>
        <v>1.948</v>
      </c>
      <c r="F28" s="25">
        <v>407.232027</v>
      </c>
      <c r="G28" s="24">
        <v>1.5</v>
      </c>
      <c r="H28" s="21">
        <v>610.8480405</v>
      </c>
    </row>
    <row r="29" ht="14.5" spans="1:8">
      <c r="A29" s="14"/>
      <c r="B29" s="27">
        <v>1.032</v>
      </c>
      <c r="C29" s="27">
        <v>1.031</v>
      </c>
      <c r="D29" s="27">
        <v>1.0316</v>
      </c>
      <c r="E29" s="27">
        <v>2.0592</v>
      </c>
      <c r="F29" s="27">
        <v>434.0869</v>
      </c>
      <c r="G29" s="27">
        <v>1.5</v>
      </c>
      <c r="H29" s="13">
        <v>651.1304205</v>
      </c>
    </row>
    <row r="30" ht="14.5" spans="1:8">
      <c r="A30" s="15"/>
      <c r="B30" s="22">
        <v>1.901</v>
      </c>
      <c r="C30" s="22">
        <v>1.9</v>
      </c>
      <c r="D30" s="22">
        <v>1.9007</v>
      </c>
      <c r="E30" s="22">
        <v>1.8967</v>
      </c>
      <c r="F30" s="22">
        <v>395.0417</v>
      </c>
      <c r="G30" s="22">
        <v>1.5</v>
      </c>
      <c r="H30" s="18">
        <v>592.5625265</v>
      </c>
    </row>
  </sheetData>
  <mergeCells count="6">
    <mergeCell ref="A1:H1"/>
    <mergeCell ref="A3:A7"/>
    <mergeCell ref="A8:A11"/>
    <mergeCell ref="A12:A21"/>
    <mergeCell ref="A22:A27"/>
    <mergeCell ref="A28:A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J30" sqref="J30"/>
    </sheetView>
  </sheetViews>
  <sheetFormatPr defaultColWidth="8.72727272727273" defaultRowHeight="14" outlineLevelCol="7"/>
  <sheetData>
    <row r="1" ht="14.5" spans="1:8">
      <c r="A1" s="34" t="s">
        <v>31</v>
      </c>
      <c r="B1" s="34"/>
      <c r="C1" s="34"/>
      <c r="D1" s="34"/>
      <c r="E1" s="34"/>
      <c r="F1" s="34"/>
      <c r="G1" s="34"/>
      <c r="H1" s="34"/>
    </row>
    <row r="2" ht="14.5" spans="1:8">
      <c r="A2" s="9"/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31</v>
      </c>
    </row>
    <row r="3" ht="14.5" spans="1:8">
      <c r="A3" s="10" t="s">
        <v>2</v>
      </c>
      <c r="B3" s="35">
        <v>0.027</v>
      </c>
      <c r="C3" s="35">
        <v>0.028</v>
      </c>
      <c r="D3" s="36">
        <f t="shared" ref="D3:D12" si="0">(B3+C3)/2</f>
        <v>0.0275</v>
      </c>
      <c r="E3" s="36">
        <f t="shared" ref="E3:E12" si="1">D3-0.019</f>
        <v>0.0085</v>
      </c>
      <c r="F3" s="37">
        <v>9.929878</v>
      </c>
      <c r="G3" s="36">
        <v>1.5</v>
      </c>
      <c r="H3" s="38">
        <v>14.894817</v>
      </c>
    </row>
    <row r="4" ht="14.5" spans="1:8">
      <c r="A4" s="14"/>
      <c r="B4" s="39">
        <v>0.025</v>
      </c>
      <c r="C4" s="39">
        <v>0.024</v>
      </c>
      <c r="D4" s="40">
        <f t="shared" si="0"/>
        <v>0.0245</v>
      </c>
      <c r="E4" s="40">
        <f t="shared" si="1"/>
        <v>0.0055</v>
      </c>
      <c r="F4" s="41">
        <v>8.119331</v>
      </c>
      <c r="G4" s="40">
        <v>1.5</v>
      </c>
      <c r="H4" s="42">
        <v>12.1789965</v>
      </c>
    </row>
    <row r="5" ht="14.5" spans="1:8">
      <c r="A5" s="14"/>
      <c r="B5" s="39">
        <v>0.025</v>
      </c>
      <c r="C5" s="39">
        <v>0.026</v>
      </c>
      <c r="D5" s="40">
        <f t="shared" si="0"/>
        <v>0.0255</v>
      </c>
      <c r="E5" s="40">
        <f t="shared" si="1"/>
        <v>0.0065</v>
      </c>
      <c r="F5" s="41">
        <v>8.722036</v>
      </c>
      <c r="G5" s="40">
        <v>1.5</v>
      </c>
      <c r="H5" s="42">
        <v>13.083054</v>
      </c>
    </row>
    <row r="6" ht="14.5" spans="1:8">
      <c r="A6" s="14"/>
      <c r="B6" s="39">
        <v>0.025</v>
      </c>
      <c r="C6" s="39">
        <v>0.024</v>
      </c>
      <c r="D6" s="40">
        <f t="shared" si="0"/>
        <v>0.0245</v>
      </c>
      <c r="E6" s="40">
        <f t="shared" si="1"/>
        <v>0.0055</v>
      </c>
      <c r="F6" s="41">
        <v>8.119331</v>
      </c>
      <c r="G6" s="40">
        <v>1.5</v>
      </c>
      <c r="H6" s="42">
        <v>9.9246405</v>
      </c>
    </row>
    <row r="7" ht="14.5" spans="1:8">
      <c r="A7" s="14"/>
      <c r="B7" s="39">
        <v>0.024</v>
      </c>
      <c r="C7" s="39">
        <v>0.025</v>
      </c>
      <c r="D7" s="40">
        <f t="shared" si="0"/>
        <v>0.0245</v>
      </c>
      <c r="E7" s="40">
        <f t="shared" si="1"/>
        <v>0.0055</v>
      </c>
      <c r="F7" s="41">
        <v>8.119331</v>
      </c>
      <c r="G7" s="40">
        <v>1.5</v>
      </c>
      <c r="H7" s="42">
        <v>12.1789965</v>
      </c>
    </row>
    <row r="8" ht="14.5" spans="1:8">
      <c r="A8" s="14"/>
      <c r="B8" s="39">
        <v>0.023</v>
      </c>
      <c r="C8" s="39">
        <v>0.024</v>
      </c>
      <c r="D8" s="40">
        <f t="shared" si="0"/>
        <v>0.0235</v>
      </c>
      <c r="E8" s="40">
        <f t="shared" si="1"/>
        <v>0.0045</v>
      </c>
      <c r="F8" s="41">
        <v>7.517486</v>
      </c>
      <c r="G8" s="40">
        <v>1.5</v>
      </c>
      <c r="H8" s="42">
        <v>11.276229</v>
      </c>
    </row>
    <row r="9" ht="14.5" spans="1:8">
      <c r="A9" s="15"/>
      <c r="B9" s="43">
        <v>0.025</v>
      </c>
      <c r="C9" s="43">
        <v>0.026</v>
      </c>
      <c r="D9" s="44">
        <f t="shared" si="0"/>
        <v>0.0255</v>
      </c>
      <c r="E9" s="44">
        <f t="shared" si="1"/>
        <v>0.0065</v>
      </c>
      <c r="F9" s="45">
        <v>8.722036</v>
      </c>
      <c r="G9" s="44">
        <v>1.5</v>
      </c>
      <c r="H9" s="46">
        <v>13.083054</v>
      </c>
    </row>
    <row r="10" ht="14.5" spans="1:8">
      <c r="A10" s="10" t="s">
        <v>26</v>
      </c>
      <c r="B10" s="35">
        <v>0.029</v>
      </c>
      <c r="C10" s="35">
        <v>0.03</v>
      </c>
      <c r="D10" s="36">
        <f t="shared" si="0"/>
        <v>0.0295</v>
      </c>
      <c r="E10" s="36">
        <f t="shared" si="1"/>
        <v>0.0105</v>
      </c>
      <c r="F10" s="37">
        <v>11.140762</v>
      </c>
      <c r="G10" s="36">
        <v>5</v>
      </c>
      <c r="H10" s="38">
        <v>16.711143</v>
      </c>
    </row>
    <row r="11" ht="14.5" spans="1:8">
      <c r="A11" s="14"/>
      <c r="B11" s="39">
        <v>0.028</v>
      </c>
      <c r="C11" s="39">
        <v>0.028</v>
      </c>
      <c r="D11" s="40">
        <f t="shared" si="0"/>
        <v>0.028</v>
      </c>
      <c r="E11" s="40">
        <f t="shared" si="1"/>
        <v>0.009</v>
      </c>
      <c r="F11" s="41">
        <v>10.232322</v>
      </c>
      <c r="G11" s="40">
        <v>1.5</v>
      </c>
      <c r="H11" s="42">
        <v>15.348483</v>
      </c>
    </row>
    <row r="12" ht="14.5" spans="1:8">
      <c r="A12" s="14"/>
      <c r="B12" s="39">
        <v>0.027</v>
      </c>
      <c r="C12" s="39">
        <v>0.028</v>
      </c>
      <c r="D12" s="40">
        <f t="shared" si="0"/>
        <v>0.0275</v>
      </c>
      <c r="E12" s="40">
        <f t="shared" si="1"/>
        <v>0.0085</v>
      </c>
      <c r="F12" s="41">
        <v>9.929878</v>
      </c>
      <c r="G12" s="40">
        <v>1.5</v>
      </c>
      <c r="H12" s="42">
        <v>14.894817</v>
      </c>
    </row>
    <row r="13" ht="14.5" spans="1:8">
      <c r="A13" s="15"/>
      <c r="B13" s="43">
        <v>0.024</v>
      </c>
      <c r="C13" s="43">
        <v>0.026</v>
      </c>
      <c r="D13" s="44">
        <v>1.5</v>
      </c>
      <c r="E13" s="44">
        <v>1.5</v>
      </c>
      <c r="F13" s="44">
        <v>1.5</v>
      </c>
      <c r="G13" s="44">
        <v>1.5</v>
      </c>
      <c r="H13" s="46">
        <v>12.6308685</v>
      </c>
    </row>
    <row r="14" ht="14.5" spans="1:8">
      <c r="A14" s="10" t="s">
        <v>27</v>
      </c>
      <c r="B14" s="35">
        <v>0.041</v>
      </c>
      <c r="C14" s="35">
        <v>0.041</v>
      </c>
      <c r="D14" s="36">
        <f t="shared" ref="D14:D24" si="2">(B14+C14)/2</f>
        <v>0.041</v>
      </c>
      <c r="E14" s="36">
        <f t="shared" ref="E14:E24" si="3">D14-0.019</f>
        <v>0.022</v>
      </c>
      <c r="F14" s="37">
        <v>18.154525</v>
      </c>
      <c r="G14" s="36">
        <v>1.5</v>
      </c>
      <c r="H14" s="38">
        <v>27.2317875</v>
      </c>
    </row>
    <row r="15" ht="14.5" spans="1:8">
      <c r="A15" s="14"/>
      <c r="B15" s="39">
        <v>0.025</v>
      </c>
      <c r="C15" s="39">
        <v>0.024</v>
      </c>
      <c r="D15" s="40">
        <f t="shared" si="2"/>
        <v>0.0245</v>
      </c>
      <c r="E15" s="40">
        <f t="shared" si="3"/>
        <v>0.0055</v>
      </c>
      <c r="F15" s="41">
        <v>8.119331</v>
      </c>
      <c r="G15" s="40">
        <v>1.5</v>
      </c>
      <c r="H15" s="42">
        <v>12.1789965</v>
      </c>
    </row>
    <row r="16" ht="14.5" spans="1:8">
      <c r="A16" s="14"/>
      <c r="B16" s="39">
        <v>0.042</v>
      </c>
      <c r="C16" s="39">
        <v>0.037</v>
      </c>
      <c r="D16" s="40">
        <f t="shared" si="2"/>
        <v>0.0395</v>
      </c>
      <c r="E16" s="40">
        <f t="shared" si="3"/>
        <v>0.0205</v>
      </c>
      <c r="F16" s="41">
        <v>17.235163</v>
      </c>
      <c r="G16" s="40">
        <v>1.5</v>
      </c>
      <c r="H16" s="42">
        <v>25.8527445</v>
      </c>
    </row>
    <row r="17" ht="14.5" spans="1:8">
      <c r="A17" s="14"/>
      <c r="B17" s="39">
        <v>0.024</v>
      </c>
      <c r="C17" s="39">
        <v>0.023</v>
      </c>
      <c r="D17" s="40">
        <f t="shared" si="2"/>
        <v>0.0235</v>
      </c>
      <c r="E17" s="40">
        <f t="shared" si="3"/>
        <v>0.0045</v>
      </c>
      <c r="F17" s="41">
        <v>7.517486</v>
      </c>
      <c r="G17" s="40">
        <v>1.5</v>
      </c>
      <c r="H17" s="42">
        <v>11.276229</v>
      </c>
    </row>
    <row r="18" ht="14.5" spans="1:8">
      <c r="A18" s="14"/>
      <c r="B18" s="39">
        <v>0.026</v>
      </c>
      <c r="C18" s="39">
        <v>0.027</v>
      </c>
      <c r="D18" s="40">
        <f t="shared" si="2"/>
        <v>0.0265</v>
      </c>
      <c r="E18" s="40">
        <f t="shared" si="3"/>
        <v>0.0075</v>
      </c>
      <c r="F18" s="41">
        <v>9.325562</v>
      </c>
      <c r="G18" s="40">
        <v>1.5</v>
      </c>
      <c r="H18" s="42">
        <v>13.988343</v>
      </c>
    </row>
    <row r="19" ht="14.5" spans="1:8">
      <c r="A19" s="14"/>
      <c r="B19" s="39">
        <v>0.035</v>
      </c>
      <c r="C19" s="39">
        <v>0.036</v>
      </c>
      <c r="D19" s="40">
        <f t="shared" si="2"/>
        <v>0.0355</v>
      </c>
      <c r="E19" s="40">
        <f t="shared" si="3"/>
        <v>0.0165</v>
      </c>
      <c r="F19" s="41">
        <v>14.789909</v>
      </c>
      <c r="G19" s="40">
        <v>1.5</v>
      </c>
      <c r="H19" s="42">
        <v>22.1848635</v>
      </c>
    </row>
    <row r="20" ht="14.5" spans="1:8">
      <c r="A20" s="14"/>
      <c r="B20" s="39">
        <v>0.038</v>
      </c>
      <c r="C20" s="39">
        <v>0.039</v>
      </c>
      <c r="D20" s="40">
        <f t="shared" si="2"/>
        <v>0.0385</v>
      </c>
      <c r="E20" s="40">
        <f t="shared" si="3"/>
        <v>0.0195</v>
      </c>
      <c r="F20" s="41">
        <v>16.622968</v>
      </c>
      <c r="G20" s="40">
        <v>1.5</v>
      </c>
      <c r="H20" s="42">
        <v>24.934452</v>
      </c>
    </row>
    <row r="21" ht="14.5" spans="1:8">
      <c r="A21" s="14"/>
      <c r="B21" s="39">
        <v>0.038</v>
      </c>
      <c r="C21" s="39">
        <v>0.036</v>
      </c>
      <c r="D21" s="40">
        <f t="shared" si="2"/>
        <v>0.037</v>
      </c>
      <c r="E21" s="40">
        <f t="shared" si="3"/>
        <v>0.018</v>
      </c>
      <c r="F21" s="41">
        <v>15.705768</v>
      </c>
      <c r="G21" s="40">
        <v>1.5</v>
      </c>
      <c r="H21" s="42">
        <v>23.558652</v>
      </c>
    </row>
    <row r="22" ht="14.5" spans="1:8">
      <c r="A22" s="14"/>
      <c r="B22" s="39">
        <v>0.048</v>
      </c>
      <c r="C22" s="39">
        <v>0.05</v>
      </c>
      <c r="D22" s="40">
        <f t="shared" si="2"/>
        <v>0.049</v>
      </c>
      <c r="E22" s="40">
        <f t="shared" si="3"/>
        <v>0.03</v>
      </c>
      <c r="F22" s="41">
        <v>23.078428</v>
      </c>
      <c r="G22" s="40">
        <v>1.5</v>
      </c>
      <c r="H22" s="42">
        <v>34.617642</v>
      </c>
    </row>
    <row r="23" ht="14.5" spans="1:8">
      <c r="A23" s="14"/>
      <c r="B23" s="39">
        <v>0.029</v>
      </c>
      <c r="C23" s="39">
        <v>0.031</v>
      </c>
      <c r="D23" s="40">
        <f t="shared" si="2"/>
        <v>0.03</v>
      </c>
      <c r="E23" s="40">
        <f t="shared" si="3"/>
        <v>0.011</v>
      </c>
      <c r="F23" s="41">
        <v>11.443935</v>
      </c>
      <c r="G23" s="40">
        <v>1.5</v>
      </c>
      <c r="H23" s="42">
        <v>17.1659025</v>
      </c>
    </row>
    <row r="24" ht="14.5" spans="1:8">
      <c r="A24" s="15"/>
      <c r="B24" s="43">
        <v>0.033</v>
      </c>
      <c r="C24" s="43">
        <v>0.036</v>
      </c>
      <c r="D24" s="44">
        <f t="shared" si="2"/>
        <v>0.0345</v>
      </c>
      <c r="E24" s="44">
        <f t="shared" si="3"/>
        <v>0.0155</v>
      </c>
      <c r="F24" s="45">
        <v>14.180102</v>
      </c>
      <c r="G24" s="44">
        <v>1.5</v>
      </c>
      <c r="H24" s="46">
        <v>21.270153</v>
      </c>
    </row>
    <row r="25" ht="14.5" spans="1:8">
      <c r="A25" s="10" t="s">
        <v>28</v>
      </c>
      <c r="B25" s="36">
        <v>0.025</v>
      </c>
      <c r="C25" s="36">
        <v>0.027</v>
      </c>
      <c r="D25" s="36">
        <v>0.026</v>
      </c>
      <c r="E25" s="36">
        <v>0.007</v>
      </c>
      <c r="F25" s="36">
        <v>9.0391</v>
      </c>
      <c r="G25" s="36">
        <v>1.5</v>
      </c>
      <c r="H25" s="38">
        <v>13.558652</v>
      </c>
    </row>
    <row r="26" ht="14.5" spans="1:8">
      <c r="A26" s="14"/>
      <c r="B26" s="39">
        <v>0.028</v>
      </c>
      <c r="C26" s="39">
        <v>0.029</v>
      </c>
      <c r="D26" s="40">
        <f t="shared" ref="D26:D35" si="4">(B26+C26)/2</f>
        <v>0.0285</v>
      </c>
      <c r="E26" s="40">
        <f t="shared" ref="E26:E35" si="5">D26-0.019</f>
        <v>0.0095</v>
      </c>
      <c r="F26" s="41">
        <v>10.534953</v>
      </c>
      <c r="G26" s="40">
        <v>1.5</v>
      </c>
      <c r="H26" s="42">
        <v>15.8024295</v>
      </c>
    </row>
    <row r="27" ht="14.5" spans="1:8">
      <c r="A27" s="14"/>
      <c r="B27" s="39">
        <v>0.027</v>
      </c>
      <c r="C27" s="39">
        <v>0.029</v>
      </c>
      <c r="D27" s="40">
        <f t="shared" si="4"/>
        <v>0.028</v>
      </c>
      <c r="E27" s="40">
        <f t="shared" si="5"/>
        <v>0.009</v>
      </c>
      <c r="F27" s="41">
        <v>10.232322</v>
      </c>
      <c r="G27" s="40">
        <v>1.5</v>
      </c>
      <c r="H27" s="42">
        <v>15.348483</v>
      </c>
    </row>
    <row r="28" ht="14.5" spans="1:8">
      <c r="A28" s="14"/>
      <c r="B28" s="39">
        <v>0.023</v>
      </c>
      <c r="C28" s="39">
        <v>0.027</v>
      </c>
      <c r="D28" s="40">
        <f t="shared" si="4"/>
        <v>0.025</v>
      </c>
      <c r="E28" s="40">
        <f t="shared" si="5"/>
        <v>0.006</v>
      </c>
      <c r="F28" s="41">
        <v>8.420579</v>
      </c>
      <c r="G28" s="40">
        <v>1.5</v>
      </c>
      <c r="H28" s="42">
        <v>12.6308685</v>
      </c>
    </row>
    <row r="29" ht="14.5" spans="1:8">
      <c r="A29" s="14"/>
      <c r="B29" s="39">
        <v>0.028</v>
      </c>
      <c r="C29" s="39">
        <v>0.029</v>
      </c>
      <c r="D29" s="40">
        <f t="shared" si="4"/>
        <v>0.0285</v>
      </c>
      <c r="E29" s="40">
        <f t="shared" si="5"/>
        <v>0.0095</v>
      </c>
      <c r="F29" s="41">
        <v>10.534953</v>
      </c>
      <c r="G29" s="40">
        <v>1.5</v>
      </c>
      <c r="H29" s="42">
        <v>15.8024295</v>
      </c>
    </row>
    <row r="30" ht="14.5" spans="1:8">
      <c r="A30" s="14"/>
      <c r="B30" s="39">
        <v>0.025</v>
      </c>
      <c r="C30" s="39">
        <v>0.024</v>
      </c>
      <c r="D30" s="40">
        <f t="shared" si="4"/>
        <v>0.0245</v>
      </c>
      <c r="E30" s="40">
        <f t="shared" si="5"/>
        <v>0.0055</v>
      </c>
      <c r="F30" s="41">
        <v>8.119331</v>
      </c>
      <c r="G30" s="40">
        <v>1.5</v>
      </c>
      <c r="H30" s="42">
        <v>12.1789965</v>
      </c>
    </row>
    <row r="31" ht="14.5" spans="1:8">
      <c r="A31" s="14"/>
      <c r="B31" s="39">
        <v>0.027</v>
      </c>
      <c r="C31" s="39">
        <v>0.028</v>
      </c>
      <c r="D31" s="40">
        <f t="shared" si="4"/>
        <v>0.0275</v>
      </c>
      <c r="E31" s="40">
        <f t="shared" si="5"/>
        <v>0.0085</v>
      </c>
      <c r="F31" s="41">
        <v>9.929878</v>
      </c>
      <c r="G31" s="40">
        <v>1.5</v>
      </c>
      <c r="H31" s="42">
        <v>14.894817</v>
      </c>
    </row>
    <row r="32" ht="14.5" spans="1:8">
      <c r="A32" s="14"/>
      <c r="B32" s="39">
        <v>0.027</v>
      </c>
      <c r="C32" s="39">
        <v>0.026</v>
      </c>
      <c r="D32" s="40">
        <f t="shared" si="4"/>
        <v>0.0265</v>
      </c>
      <c r="E32" s="40">
        <f t="shared" si="5"/>
        <v>0.0075</v>
      </c>
      <c r="F32" s="41">
        <v>9.325562</v>
      </c>
      <c r="G32" s="40">
        <v>1.5</v>
      </c>
      <c r="H32" s="42">
        <v>13.988343</v>
      </c>
    </row>
    <row r="33" ht="14.5" spans="1:8">
      <c r="A33" s="15"/>
      <c r="B33" s="43">
        <v>0.033</v>
      </c>
      <c r="C33" s="43">
        <v>0.033</v>
      </c>
      <c r="D33" s="44">
        <f t="shared" si="4"/>
        <v>0.033</v>
      </c>
      <c r="E33" s="44">
        <f t="shared" si="5"/>
        <v>0.014</v>
      </c>
      <c r="F33" s="45">
        <v>13.26657</v>
      </c>
      <c r="G33" s="44">
        <v>1.5</v>
      </c>
      <c r="H33" s="46">
        <v>19.899855</v>
      </c>
    </row>
    <row r="34" ht="14.5" spans="1:8">
      <c r="A34" s="31" t="s">
        <v>17</v>
      </c>
      <c r="B34" s="35">
        <v>0.038</v>
      </c>
      <c r="C34" s="35">
        <v>0.039</v>
      </c>
      <c r="D34" s="47">
        <f t="shared" si="4"/>
        <v>0.0385</v>
      </c>
      <c r="E34" s="47">
        <f t="shared" si="5"/>
        <v>0.0195</v>
      </c>
      <c r="F34" s="48">
        <v>16.622968</v>
      </c>
      <c r="G34" s="47">
        <v>1.5</v>
      </c>
      <c r="H34" s="49">
        <v>24.934452</v>
      </c>
    </row>
    <row r="35" ht="14.5" spans="1:8">
      <c r="A35" s="32"/>
      <c r="B35" s="39">
        <v>0.033</v>
      </c>
      <c r="C35" s="39">
        <v>0.034</v>
      </c>
      <c r="D35" s="50">
        <f t="shared" si="4"/>
        <v>0.0335</v>
      </c>
      <c r="E35" s="50">
        <f t="shared" si="5"/>
        <v>0.0145</v>
      </c>
      <c r="F35" s="51">
        <v>13.570921</v>
      </c>
      <c r="G35" s="50">
        <v>1.5</v>
      </c>
      <c r="H35" s="52">
        <v>20.3563815</v>
      </c>
    </row>
    <row r="36" ht="14.5" spans="1:8">
      <c r="A36" s="33"/>
      <c r="B36" s="53">
        <v>0.024</v>
      </c>
      <c r="C36" s="53">
        <v>0.023</v>
      </c>
      <c r="D36" s="53">
        <v>0.0286</v>
      </c>
      <c r="E36" s="53">
        <v>0.0096</v>
      </c>
      <c r="F36" s="53">
        <v>10.5977</v>
      </c>
      <c r="G36" s="53">
        <v>1.5</v>
      </c>
      <c r="H36" s="54">
        <v>15.8965965</v>
      </c>
    </row>
  </sheetData>
  <mergeCells count="6">
    <mergeCell ref="A1:H1"/>
    <mergeCell ref="A3:A9"/>
    <mergeCell ref="A10:A13"/>
    <mergeCell ref="A14:A24"/>
    <mergeCell ref="A25:A33"/>
    <mergeCell ref="A34:A3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J24" sqref="J24"/>
    </sheetView>
  </sheetViews>
  <sheetFormatPr defaultColWidth="8.72727272727273" defaultRowHeight="14" outlineLevelCol="7"/>
  <sheetData>
    <row r="1" ht="14.5" spans="1:8">
      <c r="A1" s="7" t="s">
        <v>32</v>
      </c>
      <c r="B1" s="7"/>
      <c r="C1" s="7"/>
      <c r="D1" s="7"/>
      <c r="E1" s="7"/>
      <c r="F1" s="7"/>
      <c r="G1" s="7"/>
      <c r="H1" s="7"/>
    </row>
    <row r="2" ht="14.5" spans="1:8">
      <c r="A2" s="9"/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32</v>
      </c>
    </row>
    <row r="3" ht="14.5" spans="1:8">
      <c r="A3" s="10" t="s">
        <v>2</v>
      </c>
      <c r="B3" s="19">
        <v>0.078</v>
      </c>
      <c r="C3" s="19">
        <v>0.077</v>
      </c>
      <c r="D3" s="20">
        <f t="shared" ref="D3:D36" si="0">(B3+C3)/2</f>
        <v>0.0775</v>
      </c>
      <c r="E3" s="20">
        <f t="shared" ref="E3:E36" si="1">D3-0.003</f>
        <v>0.0745</v>
      </c>
      <c r="F3" s="25">
        <v>120.332657</v>
      </c>
      <c r="G3" s="19">
        <v>2</v>
      </c>
      <c r="H3" s="21">
        <v>240.665314</v>
      </c>
    </row>
    <row r="4" ht="14.5" spans="1:8">
      <c r="A4" s="14"/>
      <c r="B4" s="11">
        <v>0.07</v>
      </c>
      <c r="C4" s="11">
        <v>0.074</v>
      </c>
      <c r="D4" s="12">
        <f t="shared" si="0"/>
        <v>0.072</v>
      </c>
      <c r="E4" s="12">
        <f t="shared" si="1"/>
        <v>0.069</v>
      </c>
      <c r="F4" s="28">
        <v>111.379026</v>
      </c>
      <c r="G4" s="11">
        <v>2</v>
      </c>
      <c r="H4" s="13">
        <v>222.758052</v>
      </c>
    </row>
    <row r="5" ht="14.5" spans="1:8">
      <c r="A5" s="14"/>
      <c r="B5" s="11">
        <v>0.068</v>
      </c>
      <c r="C5" s="11">
        <v>0.067</v>
      </c>
      <c r="D5" s="12">
        <f t="shared" si="0"/>
        <v>0.0675</v>
      </c>
      <c r="E5" s="12">
        <f t="shared" si="1"/>
        <v>0.0645</v>
      </c>
      <c r="F5" s="28">
        <v>105.395818</v>
      </c>
      <c r="G5" s="11">
        <v>2</v>
      </c>
      <c r="H5" s="13">
        <v>210.791636</v>
      </c>
    </row>
    <row r="6" ht="14.5" spans="1:8">
      <c r="A6" s="14"/>
      <c r="B6" s="11">
        <v>0.068</v>
      </c>
      <c r="C6" s="11">
        <v>0.06</v>
      </c>
      <c r="D6" s="12">
        <f t="shared" si="0"/>
        <v>0.064</v>
      </c>
      <c r="E6" s="12">
        <f t="shared" si="1"/>
        <v>0.061</v>
      </c>
      <c r="F6" s="28">
        <v>99.401238</v>
      </c>
      <c r="G6" s="11">
        <v>2</v>
      </c>
      <c r="H6" s="13">
        <v>198.802476</v>
      </c>
    </row>
    <row r="7" ht="14.5" spans="1:8">
      <c r="A7" s="14"/>
      <c r="B7" s="11">
        <v>0.093</v>
      </c>
      <c r="C7" s="11">
        <v>0.09</v>
      </c>
      <c r="D7" s="12">
        <f t="shared" si="0"/>
        <v>0.0915</v>
      </c>
      <c r="E7" s="12">
        <f t="shared" si="1"/>
        <v>0.0885</v>
      </c>
      <c r="F7" s="28">
        <v>141.126725</v>
      </c>
      <c r="G7" s="11">
        <v>2</v>
      </c>
      <c r="H7" s="13">
        <v>282.25345</v>
      </c>
    </row>
    <row r="8" ht="14.5" spans="1:8">
      <c r="A8" s="14"/>
      <c r="B8" s="11">
        <v>0.073</v>
      </c>
      <c r="C8" s="11">
        <v>0.072</v>
      </c>
      <c r="D8" s="12">
        <f t="shared" si="0"/>
        <v>0.0725</v>
      </c>
      <c r="E8" s="12">
        <f t="shared" si="1"/>
        <v>0.0695</v>
      </c>
      <c r="F8" s="28">
        <v>112.873059</v>
      </c>
      <c r="G8" s="11">
        <v>2</v>
      </c>
      <c r="H8" s="13">
        <v>225.746118</v>
      </c>
    </row>
    <row r="9" ht="14.5" spans="1:8">
      <c r="A9" s="15"/>
      <c r="B9" s="16">
        <v>0.099</v>
      </c>
      <c r="C9" s="16">
        <v>0.095</v>
      </c>
      <c r="D9" s="17">
        <f t="shared" si="0"/>
        <v>0.097</v>
      </c>
      <c r="E9" s="17">
        <f t="shared" si="1"/>
        <v>0.094</v>
      </c>
      <c r="F9" s="30">
        <v>148.520402</v>
      </c>
      <c r="G9" s="16">
        <v>2</v>
      </c>
      <c r="H9" s="18">
        <v>297.040804</v>
      </c>
    </row>
    <row r="10" ht="14.5" spans="1:8">
      <c r="A10" s="10" t="s">
        <v>26</v>
      </c>
      <c r="B10" s="19">
        <v>0.063</v>
      </c>
      <c r="C10" s="19">
        <v>0.061</v>
      </c>
      <c r="D10" s="20">
        <f t="shared" si="0"/>
        <v>0.062</v>
      </c>
      <c r="E10" s="20">
        <f t="shared" si="1"/>
        <v>0.059</v>
      </c>
      <c r="F10" s="25">
        <v>96.399664</v>
      </c>
      <c r="G10" s="19">
        <v>2</v>
      </c>
      <c r="H10" s="21">
        <v>192.799328</v>
      </c>
    </row>
    <row r="11" ht="14.5" spans="1:8">
      <c r="A11" s="14"/>
      <c r="B11" s="11">
        <v>0.077</v>
      </c>
      <c r="C11" s="11">
        <v>0.076</v>
      </c>
      <c r="D11" s="12">
        <f t="shared" si="0"/>
        <v>0.0765</v>
      </c>
      <c r="E11" s="12">
        <f t="shared" si="1"/>
        <v>0.0735</v>
      </c>
      <c r="F11" s="28">
        <v>118.842142</v>
      </c>
      <c r="G11" s="11">
        <v>2</v>
      </c>
      <c r="H11" s="13">
        <v>237.684284</v>
      </c>
    </row>
    <row r="12" ht="14.5" spans="1:8">
      <c r="A12" s="14"/>
      <c r="B12" s="11">
        <v>0.089</v>
      </c>
      <c r="C12" s="11">
        <v>0.094</v>
      </c>
      <c r="D12" s="12">
        <f t="shared" si="0"/>
        <v>0.0915</v>
      </c>
      <c r="E12" s="12">
        <f t="shared" si="1"/>
        <v>0.0885</v>
      </c>
      <c r="F12" s="28">
        <v>141.126725</v>
      </c>
      <c r="G12" s="11">
        <v>2</v>
      </c>
      <c r="H12" s="13">
        <v>282.25345</v>
      </c>
    </row>
    <row r="13" ht="14.5" spans="1:8">
      <c r="A13" s="15"/>
      <c r="B13" s="16">
        <v>0.091</v>
      </c>
      <c r="C13" s="16">
        <v>0.093</v>
      </c>
      <c r="D13" s="17">
        <f t="shared" si="0"/>
        <v>0.092</v>
      </c>
      <c r="E13" s="17">
        <f t="shared" si="1"/>
        <v>0.089</v>
      </c>
      <c r="F13" s="30">
        <v>141.126725</v>
      </c>
      <c r="G13" s="16">
        <v>2</v>
      </c>
      <c r="H13" s="18">
        <v>282.25345</v>
      </c>
    </row>
    <row r="14" ht="14.5" spans="1:8">
      <c r="A14" s="10" t="s">
        <v>27</v>
      </c>
      <c r="B14" s="19">
        <v>0.066</v>
      </c>
      <c r="C14" s="19">
        <v>0.071</v>
      </c>
      <c r="D14" s="20">
        <f t="shared" si="0"/>
        <v>0.0685</v>
      </c>
      <c r="E14" s="20">
        <f t="shared" si="1"/>
        <v>0.0655</v>
      </c>
      <c r="F14" s="25">
        <v>106.892684</v>
      </c>
      <c r="G14" s="19">
        <v>2</v>
      </c>
      <c r="H14" s="21">
        <v>213.785368</v>
      </c>
    </row>
    <row r="15" ht="14.5" spans="1:8">
      <c r="A15" s="14"/>
      <c r="B15" s="11">
        <v>0.059</v>
      </c>
      <c r="C15" s="11">
        <v>0.063</v>
      </c>
      <c r="D15" s="12">
        <f t="shared" si="0"/>
        <v>0.061</v>
      </c>
      <c r="E15" s="12">
        <f t="shared" si="1"/>
        <v>0.058</v>
      </c>
      <c r="F15" s="28">
        <v>94.897802</v>
      </c>
      <c r="G15" s="11">
        <v>2</v>
      </c>
      <c r="H15" s="13">
        <v>189.795604</v>
      </c>
    </row>
    <row r="16" ht="14.5" spans="1:8">
      <c r="A16" s="14"/>
      <c r="B16" s="11">
        <v>0.067</v>
      </c>
      <c r="C16" s="11">
        <v>0.066</v>
      </c>
      <c r="D16" s="12">
        <f t="shared" si="0"/>
        <v>0.0665</v>
      </c>
      <c r="E16" s="12">
        <f t="shared" si="1"/>
        <v>0.0635</v>
      </c>
      <c r="F16" s="28">
        <v>103.898242</v>
      </c>
      <c r="G16" s="11">
        <v>2</v>
      </c>
      <c r="H16" s="13">
        <v>207.796484</v>
      </c>
    </row>
    <row r="17" ht="14.5" spans="1:8">
      <c r="A17" s="14"/>
      <c r="B17" s="11">
        <v>0.072</v>
      </c>
      <c r="C17" s="11">
        <v>0.069</v>
      </c>
      <c r="D17" s="12">
        <f t="shared" si="0"/>
        <v>0.0705</v>
      </c>
      <c r="E17" s="12">
        <f t="shared" si="1"/>
        <v>0.0675</v>
      </c>
      <c r="F17" s="28">
        <v>109.884287</v>
      </c>
      <c r="G17" s="11">
        <v>2</v>
      </c>
      <c r="H17" s="13">
        <v>219.768574</v>
      </c>
    </row>
    <row r="18" ht="14.5" spans="1:8">
      <c r="A18" s="14"/>
      <c r="B18" s="11">
        <v>0.085</v>
      </c>
      <c r="C18" s="11">
        <v>0.084</v>
      </c>
      <c r="D18" s="12">
        <f t="shared" si="0"/>
        <v>0.0845</v>
      </c>
      <c r="E18" s="12">
        <f t="shared" si="1"/>
        <v>0.0815</v>
      </c>
      <c r="F18" s="28">
        <v>130.746691</v>
      </c>
      <c r="G18" s="11">
        <v>2</v>
      </c>
      <c r="H18" s="13">
        <v>261.493382</v>
      </c>
    </row>
    <row r="19" ht="14.5" spans="1:8">
      <c r="A19" s="14"/>
      <c r="B19" s="11">
        <v>0.084</v>
      </c>
      <c r="C19" s="11">
        <v>0.082</v>
      </c>
      <c r="D19" s="12">
        <f t="shared" si="0"/>
        <v>0.083</v>
      </c>
      <c r="E19" s="12">
        <f t="shared" si="1"/>
        <v>0.08</v>
      </c>
      <c r="F19" s="28">
        <v>127.774736</v>
      </c>
      <c r="G19" s="11">
        <v>2</v>
      </c>
      <c r="H19" s="13">
        <v>255.549472</v>
      </c>
    </row>
    <row r="20" ht="14.5" spans="1:8">
      <c r="A20" s="14"/>
      <c r="B20" s="11">
        <v>0.088</v>
      </c>
      <c r="C20" s="11">
        <v>0.083</v>
      </c>
      <c r="D20" s="12">
        <f t="shared" si="0"/>
        <v>0.0855</v>
      </c>
      <c r="E20" s="12">
        <f t="shared" si="1"/>
        <v>0.0825</v>
      </c>
      <c r="F20" s="28">
        <v>132.231626</v>
      </c>
      <c r="G20" s="11">
        <v>2</v>
      </c>
      <c r="H20" s="13">
        <v>264.463252</v>
      </c>
    </row>
    <row r="21" ht="14.5" spans="1:8">
      <c r="A21" s="14"/>
      <c r="B21" s="11">
        <v>0.078</v>
      </c>
      <c r="C21" s="11">
        <v>0.078</v>
      </c>
      <c r="D21" s="12">
        <f t="shared" si="0"/>
        <v>0.078</v>
      </c>
      <c r="E21" s="12">
        <f t="shared" si="1"/>
        <v>0.075</v>
      </c>
      <c r="F21" s="28">
        <v>120.332657</v>
      </c>
      <c r="G21" s="11">
        <v>2</v>
      </c>
      <c r="H21" s="13">
        <v>240.665314</v>
      </c>
    </row>
    <row r="22" ht="14.5" spans="1:8">
      <c r="A22" s="14"/>
      <c r="B22" s="11">
        <v>0.061</v>
      </c>
      <c r="C22" s="11">
        <v>0.064</v>
      </c>
      <c r="D22" s="12">
        <f t="shared" si="0"/>
        <v>0.0625</v>
      </c>
      <c r="E22" s="12">
        <f t="shared" si="1"/>
        <v>0.0595</v>
      </c>
      <c r="F22" s="28">
        <v>97.900809</v>
      </c>
      <c r="G22" s="11">
        <v>2</v>
      </c>
      <c r="H22" s="13">
        <v>195.801618</v>
      </c>
    </row>
    <row r="23" ht="14.5" spans="1:8">
      <c r="A23" s="14"/>
      <c r="B23" s="11">
        <v>0.063</v>
      </c>
      <c r="C23" s="11">
        <v>0.06</v>
      </c>
      <c r="D23" s="12">
        <f t="shared" si="0"/>
        <v>0.0615</v>
      </c>
      <c r="E23" s="12">
        <f t="shared" si="1"/>
        <v>0.0585</v>
      </c>
      <c r="F23" s="28">
        <v>96.399664</v>
      </c>
      <c r="G23" s="11">
        <v>2</v>
      </c>
      <c r="H23" s="13">
        <v>192.799328</v>
      </c>
    </row>
    <row r="24" ht="14.5" spans="1:8">
      <c r="A24" s="14"/>
      <c r="B24" s="11">
        <v>0.079</v>
      </c>
      <c r="C24" s="11">
        <v>0.081</v>
      </c>
      <c r="D24" s="12">
        <f t="shared" si="0"/>
        <v>0.08</v>
      </c>
      <c r="E24" s="12">
        <f t="shared" si="1"/>
        <v>0.077</v>
      </c>
      <c r="F24" s="28">
        <v>123.311584</v>
      </c>
      <c r="G24" s="11">
        <v>2</v>
      </c>
      <c r="H24" s="13">
        <v>246.623168</v>
      </c>
    </row>
    <row r="25" ht="14.5" spans="1:8">
      <c r="A25" s="15"/>
      <c r="B25" s="16">
        <v>0.06</v>
      </c>
      <c r="C25" s="16">
        <v>0.063</v>
      </c>
      <c r="D25" s="17">
        <f t="shared" si="0"/>
        <v>0.0615</v>
      </c>
      <c r="E25" s="17">
        <f t="shared" si="1"/>
        <v>0.0585</v>
      </c>
      <c r="F25" s="30">
        <v>96.399664</v>
      </c>
      <c r="G25" s="16">
        <v>2</v>
      </c>
      <c r="H25" s="18">
        <v>192.799328</v>
      </c>
    </row>
    <row r="26" ht="14.5" spans="1:8">
      <c r="A26" s="10" t="s">
        <v>28</v>
      </c>
      <c r="B26" s="19">
        <v>0.089</v>
      </c>
      <c r="C26" s="19">
        <v>0.092</v>
      </c>
      <c r="D26" s="20">
        <f t="shared" si="0"/>
        <v>0.0905</v>
      </c>
      <c r="E26" s="20">
        <f t="shared" si="1"/>
        <v>0.0875</v>
      </c>
      <c r="F26" s="25">
        <v>139.645932</v>
      </c>
      <c r="G26" s="19">
        <v>2</v>
      </c>
      <c r="H26" s="21">
        <v>279.291864</v>
      </c>
    </row>
    <row r="27" ht="14.5" spans="1:8">
      <c r="A27" s="14"/>
      <c r="B27" s="11">
        <v>0.076</v>
      </c>
      <c r="C27" s="11">
        <v>0.081</v>
      </c>
      <c r="D27" s="12">
        <f t="shared" si="0"/>
        <v>0.0785</v>
      </c>
      <c r="E27" s="12">
        <f t="shared" si="1"/>
        <v>0.0755</v>
      </c>
      <c r="F27" s="28">
        <v>121.82247</v>
      </c>
      <c r="G27" s="11">
        <v>2</v>
      </c>
      <c r="H27" s="13">
        <v>243.64494</v>
      </c>
    </row>
    <row r="28" ht="14.5" spans="1:8">
      <c r="A28" s="14"/>
      <c r="B28" s="11">
        <v>0.11</v>
      </c>
      <c r="C28" s="11">
        <v>0.18</v>
      </c>
      <c r="D28" s="12">
        <f t="shared" si="0"/>
        <v>0.145</v>
      </c>
      <c r="E28" s="12">
        <f t="shared" si="1"/>
        <v>0.142</v>
      </c>
      <c r="F28" s="28">
        <v>218.648517</v>
      </c>
      <c r="G28" s="11">
        <v>2</v>
      </c>
      <c r="H28" s="13">
        <v>437.297034</v>
      </c>
    </row>
    <row r="29" ht="14.5" spans="1:8">
      <c r="A29" s="14"/>
      <c r="B29" s="11">
        <v>0.085</v>
      </c>
      <c r="C29" s="11">
        <v>0.089</v>
      </c>
      <c r="D29" s="12">
        <f t="shared" si="0"/>
        <v>0.087</v>
      </c>
      <c r="E29" s="12">
        <f t="shared" si="1"/>
        <v>0.084</v>
      </c>
      <c r="F29" s="28">
        <v>133.715869</v>
      </c>
      <c r="G29" s="11">
        <v>2</v>
      </c>
      <c r="H29" s="13">
        <v>267.431738</v>
      </c>
    </row>
    <row r="30" ht="14.5" spans="1:8">
      <c r="A30" s="14"/>
      <c r="B30" s="11">
        <v>0.121</v>
      </c>
      <c r="C30" s="11">
        <v>0.126</v>
      </c>
      <c r="D30" s="12">
        <f t="shared" si="0"/>
        <v>0.1235</v>
      </c>
      <c r="E30" s="12">
        <f t="shared" si="1"/>
        <v>0.1205</v>
      </c>
      <c r="F30" s="28">
        <v>188.154428</v>
      </c>
      <c r="G30" s="11">
        <v>2</v>
      </c>
      <c r="H30" s="13">
        <v>376.308856</v>
      </c>
    </row>
    <row r="31" ht="14.5" spans="1:8">
      <c r="A31" s="14"/>
      <c r="B31" s="11">
        <v>0.092</v>
      </c>
      <c r="C31" s="11">
        <v>0.09</v>
      </c>
      <c r="D31" s="12">
        <f t="shared" si="0"/>
        <v>0.091</v>
      </c>
      <c r="E31" s="12">
        <f t="shared" si="1"/>
        <v>0.088</v>
      </c>
      <c r="F31" s="28">
        <v>139.645932</v>
      </c>
      <c r="G31" s="11">
        <v>2</v>
      </c>
      <c r="H31" s="13">
        <v>279.291864</v>
      </c>
    </row>
    <row r="32" ht="14.5" spans="1:8">
      <c r="A32" s="14"/>
      <c r="B32" s="11">
        <v>0.064</v>
      </c>
      <c r="C32" s="11">
        <v>0.069</v>
      </c>
      <c r="D32" s="12">
        <f t="shared" si="0"/>
        <v>0.0665</v>
      </c>
      <c r="E32" s="12">
        <f t="shared" si="1"/>
        <v>0.0635</v>
      </c>
      <c r="F32" s="28">
        <v>103.898242</v>
      </c>
      <c r="G32" s="11">
        <v>2</v>
      </c>
      <c r="H32" s="13">
        <v>207.796484</v>
      </c>
    </row>
    <row r="33" ht="14.5" spans="1:8">
      <c r="A33" s="14"/>
      <c r="B33" s="11">
        <v>0.085</v>
      </c>
      <c r="C33" s="11">
        <v>0.084</v>
      </c>
      <c r="D33" s="12">
        <f t="shared" si="0"/>
        <v>0.0845</v>
      </c>
      <c r="E33" s="12">
        <f t="shared" si="1"/>
        <v>0.0815</v>
      </c>
      <c r="F33" s="28">
        <v>130.746691</v>
      </c>
      <c r="G33" s="11">
        <v>2</v>
      </c>
      <c r="H33" s="13">
        <v>261.493382</v>
      </c>
    </row>
    <row r="34" ht="14.5" spans="1:8">
      <c r="A34" s="15"/>
      <c r="B34" s="16">
        <v>0.088</v>
      </c>
      <c r="C34" s="16">
        <v>0.086</v>
      </c>
      <c r="D34" s="17">
        <f t="shared" si="0"/>
        <v>0.087</v>
      </c>
      <c r="E34" s="17">
        <f t="shared" si="1"/>
        <v>0.084</v>
      </c>
      <c r="F34" s="30">
        <v>133.715869</v>
      </c>
      <c r="G34" s="16">
        <v>2</v>
      </c>
      <c r="H34" s="18">
        <v>267.431738</v>
      </c>
    </row>
    <row r="35" ht="14.5" spans="1:8">
      <c r="A35" s="31" t="s">
        <v>17</v>
      </c>
      <c r="B35" s="19">
        <v>0.08</v>
      </c>
      <c r="C35" s="19">
        <v>0.085</v>
      </c>
      <c r="D35" s="20">
        <f t="shared" si="0"/>
        <v>0.0825</v>
      </c>
      <c r="E35" s="20">
        <f t="shared" si="1"/>
        <v>0.0795</v>
      </c>
      <c r="F35" s="25">
        <v>127.774736</v>
      </c>
      <c r="G35" s="19">
        <v>2</v>
      </c>
      <c r="H35" s="21">
        <v>255.549472</v>
      </c>
    </row>
    <row r="36" ht="14.5" spans="1:8">
      <c r="A36" s="32"/>
      <c r="B36" s="11">
        <v>0.085</v>
      </c>
      <c r="C36" s="11">
        <v>0.086</v>
      </c>
      <c r="D36" s="12">
        <f t="shared" si="0"/>
        <v>0.0855</v>
      </c>
      <c r="E36" s="12">
        <f t="shared" si="1"/>
        <v>0.0825</v>
      </c>
      <c r="F36" s="28">
        <v>132.231626</v>
      </c>
      <c r="G36" s="11">
        <v>2</v>
      </c>
      <c r="H36" s="13">
        <v>264.463252</v>
      </c>
    </row>
    <row r="37" ht="14.5" spans="1:8">
      <c r="A37" s="33"/>
      <c r="B37" s="22">
        <v>0.063</v>
      </c>
      <c r="C37" s="22">
        <v>0.067</v>
      </c>
      <c r="D37" s="22">
        <v>0.065</v>
      </c>
      <c r="E37" s="22">
        <v>0.062</v>
      </c>
      <c r="F37" s="22">
        <v>100.8132</v>
      </c>
      <c r="G37" s="22">
        <v>2</v>
      </c>
      <c r="H37" s="18">
        <v>201.626341</v>
      </c>
    </row>
  </sheetData>
  <mergeCells count="6">
    <mergeCell ref="A1:H1"/>
    <mergeCell ref="A3:A9"/>
    <mergeCell ref="A10:A13"/>
    <mergeCell ref="A14:A25"/>
    <mergeCell ref="A26:A34"/>
    <mergeCell ref="A35:A3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L29" sqref="L29"/>
    </sheetView>
  </sheetViews>
  <sheetFormatPr defaultColWidth="8.72727272727273" defaultRowHeight="14" outlineLevelCol="7"/>
  <sheetData>
    <row r="1" ht="14.5" spans="1:8">
      <c r="A1" s="7" t="s">
        <v>33</v>
      </c>
      <c r="B1" s="7"/>
      <c r="C1" s="7"/>
      <c r="D1" s="7"/>
      <c r="E1" s="7"/>
      <c r="F1" s="7"/>
      <c r="G1" s="7"/>
      <c r="H1" s="7"/>
    </row>
    <row r="2" ht="14.5" spans="1:8">
      <c r="A2" s="9"/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33</v>
      </c>
    </row>
    <row r="3" ht="14.5" spans="1:8">
      <c r="A3" s="10" t="s">
        <v>2</v>
      </c>
      <c r="B3" s="19">
        <v>0.036</v>
      </c>
      <c r="C3" s="19">
        <v>0.038</v>
      </c>
      <c r="D3" s="23">
        <f t="shared" ref="D3:D33" si="0">(B3+C3)/2</f>
        <v>0.037</v>
      </c>
      <c r="E3" s="24">
        <f t="shared" ref="E3:E33" si="1">D3-0.019</f>
        <v>0.018</v>
      </c>
      <c r="F3" s="25">
        <v>0.592305</v>
      </c>
      <c r="G3" s="24">
        <v>1.5</v>
      </c>
      <c r="H3" s="21">
        <v>0.8884575</v>
      </c>
    </row>
    <row r="4" ht="14.5" spans="1:8">
      <c r="A4" s="14"/>
      <c r="B4" s="11">
        <v>0.04</v>
      </c>
      <c r="C4" s="11">
        <v>0.038</v>
      </c>
      <c r="D4" s="26">
        <f t="shared" si="0"/>
        <v>0.039</v>
      </c>
      <c r="E4" s="27">
        <f t="shared" si="1"/>
        <v>0.02</v>
      </c>
      <c r="F4" s="28">
        <v>0.684465</v>
      </c>
      <c r="G4" s="27">
        <v>1.5</v>
      </c>
      <c r="H4" s="13">
        <v>1.0266975</v>
      </c>
    </row>
    <row r="5" ht="14.5" spans="1:8">
      <c r="A5" s="14"/>
      <c r="B5" s="11">
        <v>0.041</v>
      </c>
      <c r="C5" s="11">
        <v>0.04</v>
      </c>
      <c r="D5" s="26">
        <f t="shared" si="0"/>
        <v>0.0405</v>
      </c>
      <c r="E5" s="27">
        <f t="shared" si="1"/>
        <v>0.0215</v>
      </c>
      <c r="F5" s="28">
        <v>0.753785</v>
      </c>
      <c r="G5" s="27">
        <v>1.5</v>
      </c>
      <c r="H5" s="13">
        <v>1.1306775</v>
      </c>
    </row>
    <row r="6" ht="14.5" spans="1:8">
      <c r="A6" s="14"/>
      <c r="B6" s="11">
        <v>0.025</v>
      </c>
      <c r="C6" s="11">
        <v>0.025</v>
      </c>
      <c r="D6" s="26">
        <f t="shared" si="0"/>
        <v>0.025</v>
      </c>
      <c r="E6" s="27">
        <f t="shared" si="1"/>
        <v>0.006</v>
      </c>
      <c r="F6" s="28">
        <v>0.049881</v>
      </c>
      <c r="G6" s="27">
        <v>1.5</v>
      </c>
      <c r="H6" s="13">
        <v>0.0748215</v>
      </c>
    </row>
    <row r="7" ht="14.5" spans="1:8">
      <c r="A7" s="14"/>
      <c r="B7" s="11">
        <v>0.028</v>
      </c>
      <c r="C7" s="11">
        <v>0.029</v>
      </c>
      <c r="D7" s="26">
        <f t="shared" si="0"/>
        <v>0.0285</v>
      </c>
      <c r="E7" s="27">
        <f t="shared" si="1"/>
        <v>0.0095</v>
      </c>
      <c r="F7" s="28">
        <v>0.205241</v>
      </c>
      <c r="G7" s="27">
        <v>1.5</v>
      </c>
      <c r="H7" s="13">
        <v>0.3078615</v>
      </c>
    </row>
    <row r="8" ht="14.5" spans="1:8">
      <c r="A8" s="15"/>
      <c r="B8" s="16">
        <v>0.03</v>
      </c>
      <c r="C8" s="16">
        <v>0.03</v>
      </c>
      <c r="D8" s="29">
        <f t="shared" si="0"/>
        <v>0.03</v>
      </c>
      <c r="E8" s="22">
        <f t="shared" si="1"/>
        <v>0.011</v>
      </c>
      <c r="F8" s="30">
        <v>0.272828</v>
      </c>
      <c r="G8" s="22">
        <v>1.5</v>
      </c>
      <c r="H8" s="18">
        <v>0.409242</v>
      </c>
    </row>
    <row r="9" ht="14.5" spans="1:8">
      <c r="A9" s="10" t="s">
        <v>26</v>
      </c>
      <c r="B9" s="19">
        <v>0.04</v>
      </c>
      <c r="C9" s="19">
        <v>0.038</v>
      </c>
      <c r="D9" s="23">
        <f t="shared" si="0"/>
        <v>0.039</v>
      </c>
      <c r="E9" s="24">
        <f t="shared" si="1"/>
        <v>0.02</v>
      </c>
      <c r="F9" s="25">
        <v>0.684465</v>
      </c>
      <c r="G9" s="24">
        <v>1.5</v>
      </c>
      <c r="H9" s="21">
        <v>1.0266975</v>
      </c>
    </row>
    <row r="10" ht="14.5" spans="1:8">
      <c r="A10" s="14"/>
      <c r="B10" s="11">
        <v>0.029</v>
      </c>
      <c r="C10" s="11">
        <v>0.028</v>
      </c>
      <c r="D10" s="26">
        <f t="shared" si="0"/>
        <v>0.0285</v>
      </c>
      <c r="E10" s="27">
        <f t="shared" si="1"/>
        <v>0.0095</v>
      </c>
      <c r="F10" s="28">
        <v>0.205241</v>
      </c>
      <c r="G10" s="27">
        <v>1.5</v>
      </c>
      <c r="H10" s="13">
        <v>0.3078615</v>
      </c>
    </row>
    <row r="11" ht="14.5" spans="1:8">
      <c r="A11" s="14"/>
      <c r="B11" s="11">
        <v>0.026</v>
      </c>
      <c r="C11" s="11">
        <v>0.027</v>
      </c>
      <c r="D11" s="26">
        <f t="shared" si="0"/>
        <v>0.0265</v>
      </c>
      <c r="E11" s="27">
        <f t="shared" si="1"/>
        <v>0.0075</v>
      </c>
      <c r="F11" s="28">
        <v>0.115918</v>
      </c>
      <c r="G11" s="27">
        <v>1.5</v>
      </c>
      <c r="H11" s="13">
        <v>0.173877</v>
      </c>
    </row>
    <row r="12" ht="14.5" spans="1:8">
      <c r="A12" s="15"/>
      <c r="B12" s="16">
        <v>0.031</v>
      </c>
      <c r="C12" s="16">
        <v>0.03</v>
      </c>
      <c r="D12" s="29">
        <f t="shared" si="0"/>
        <v>0.0305</v>
      </c>
      <c r="E12" s="22">
        <f t="shared" si="1"/>
        <v>0.0115</v>
      </c>
      <c r="F12" s="30">
        <v>0.295444</v>
      </c>
      <c r="G12" s="22">
        <v>1.5</v>
      </c>
      <c r="H12" s="18">
        <v>0.443166</v>
      </c>
    </row>
    <row r="13" ht="14.5" spans="1:8">
      <c r="A13" s="10" t="s">
        <v>27</v>
      </c>
      <c r="B13" s="19">
        <v>0.038</v>
      </c>
      <c r="C13" s="19">
        <v>0.037</v>
      </c>
      <c r="D13" s="23">
        <f t="shared" si="0"/>
        <v>0.0375</v>
      </c>
      <c r="E13" s="24">
        <f t="shared" si="1"/>
        <v>0.0185</v>
      </c>
      <c r="F13" s="25">
        <v>0.615314</v>
      </c>
      <c r="G13" s="24">
        <v>1.5</v>
      </c>
      <c r="H13" s="21">
        <v>0.922971</v>
      </c>
    </row>
    <row r="14" ht="14.5" spans="1:8">
      <c r="A14" s="14"/>
      <c r="B14" s="11">
        <v>0.051</v>
      </c>
      <c r="C14" s="11">
        <v>0.053</v>
      </c>
      <c r="D14" s="26">
        <f t="shared" si="0"/>
        <v>0.052</v>
      </c>
      <c r="E14" s="27">
        <f t="shared" si="1"/>
        <v>0.033</v>
      </c>
      <c r="F14" s="28">
        <v>1.289832</v>
      </c>
      <c r="G14" s="27">
        <v>1.5</v>
      </c>
      <c r="H14" s="13">
        <v>1.934748</v>
      </c>
    </row>
    <row r="15" ht="14.5" spans="1:8">
      <c r="A15" s="14"/>
      <c r="B15" s="11">
        <v>0.05</v>
      </c>
      <c r="C15" s="11">
        <v>0.045</v>
      </c>
      <c r="D15" s="26">
        <f t="shared" si="0"/>
        <v>0.0475</v>
      </c>
      <c r="E15" s="27">
        <f t="shared" si="1"/>
        <v>0.0285</v>
      </c>
      <c r="F15" s="28">
        <v>1.079207</v>
      </c>
      <c r="G15" s="27">
        <v>1.5</v>
      </c>
      <c r="H15" s="13">
        <v>1.6188105</v>
      </c>
    </row>
    <row r="16" ht="14.5" spans="1:8">
      <c r="A16" s="14"/>
      <c r="B16" s="11">
        <v>0.036</v>
      </c>
      <c r="C16" s="11">
        <v>0.033</v>
      </c>
      <c r="D16" s="26">
        <f t="shared" si="0"/>
        <v>0.0345</v>
      </c>
      <c r="E16" s="27">
        <f t="shared" si="1"/>
        <v>0.0155</v>
      </c>
      <c r="F16" s="28">
        <v>0.477589</v>
      </c>
      <c r="G16" s="27">
        <v>1.5</v>
      </c>
      <c r="H16" s="13">
        <v>0.7163835</v>
      </c>
    </row>
    <row r="17" ht="14.5" spans="1:8">
      <c r="A17" s="14"/>
      <c r="B17" s="11">
        <v>0.031</v>
      </c>
      <c r="C17" s="11">
        <v>0.029</v>
      </c>
      <c r="D17" s="26">
        <f t="shared" si="0"/>
        <v>0.03</v>
      </c>
      <c r="E17" s="27">
        <f t="shared" si="1"/>
        <v>0.011</v>
      </c>
      <c r="F17" s="28">
        <v>0.272828</v>
      </c>
      <c r="G17" s="27">
        <v>1.5</v>
      </c>
      <c r="H17" s="13">
        <v>0.409242</v>
      </c>
    </row>
    <row r="18" ht="14.5" spans="1:8">
      <c r="A18" s="14"/>
      <c r="B18" s="11">
        <v>0.05</v>
      </c>
      <c r="C18" s="11">
        <v>0.051</v>
      </c>
      <c r="D18" s="26">
        <f t="shared" si="0"/>
        <v>0.0505</v>
      </c>
      <c r="E18" s="27">
        <f t="shared" si="1"/>
        <v>0.0315</v>
      </c>
      <c r="F18" s="28">
        <v>1.219513</v>
      </c>
      <c r="G18" s="27">
        <v>1.5</v>
      </c>
      <c r="H18" s="13">
        <v>1.8292695</v>
      </c>
    </row>
    <row r="19" ht="14.5" spans="1:8">
      <c r="A19" s="14"/>
      <c r="B19" s="11">
        <v>0.04</v>
      </c>
      <c r="C19" s="11">
        <v>0.039</v>
      </c>
      <c r="D19" s="26">
        <f t="shared" si="0"/>
        <v>0.0395</v>
      </c>
      <c r="E19" s="27">
        <f t="shared" si="1"/>
        <v>0.0205</v>
      </c>
      <c r="F19" s="28">
        <v>0.707553</v>
      </c>
      <c r="G19" s="27">
        <v>1.5</v>
      </c>
      <c r="H19" s="13">
        <v>1.0613295</v>
      </c>
    </row>
    <row r="20" ht="14.5" spans="1:8">
      <c r="A20" s="14"/>
      <c r="B20" s="11">
        <v>0.056</v>
      </c>
      <c r="C20" s="11">
        <v>0.054</v>
      </c>
      <c r="D20" s="26">
        <f t="shared" si="0"/>
        <v>0.055</v>
      </c>
      <c r="E20" s="27">
        <f t="shared" si="1"/>
        <v>0.036</v>
      </c>
      <c r="F20" s="28">
        <v>1.430782</v>
      </c>
      <c r="G20" s="27">
        <v>1.5</v>
      </c>
      <c r="H20" s="13">
        <v>2.146173</v>
      </c>
    </row>
    <row r="21" ht="14.5" spans="1:8">
      <c r="A21" s="14"/>
      <c r="B21" s="11">
        <v>0.062</v>
      </c>
      <c r="C21" s="11">
        <v>0.063</v>
      </c>
      <c r="D21" s="26">
        <f t="shared" si="0"/>
        <v>0.0625</v>
      </c>
      <c r="E21" s="27">
        <f t="shared" si="1"/>
        <v>0.0435</v>
      </c>
      <c r="F21" s="28">
        <v>1.78482</v>
      </c>
      <c r="G21" s="27">
        <v>1.5</v>
      </c>
      <c r="H21" s="13">
        <v>2.67723</v>
      </c>
    </row>
    <row r="22" ht="14.5" spans="1:8">
      <c r="A22" s="14"/>
      <c r="B22" s="11">
        <v>0.038</v>
      </c>
      <c r="C22" s="11">
        <v>0.036</v>
      </c>
      <c r="D22" s="26">
        <f t="shared" si="0"/>
        <v>0.037</v>
      </c>
      <c r="E22" s="27">
        <f t="shared" si="1"/>
        <v>0.018</v>
      </c>
      <c r="F22" s="28">
        <v>0.592305</v>
      </c>
      <c r="G22" s="27">
        <v>1.5</v>
      </c>
      <c r="H22" s="13">
        <v>0.8884575</v>
      </c>
    </row>
    <row r="23" ht="14.5" spans="1:8">
      <c r="A23" s="15"/>
      <c r="B23" s="16">
        <v>0.039</v>
      </c>
      <c r="C23" s="16">
        <v>0.036</v>
      </c>
      <c r="D23" s="29">
        <f t="shared" si="0"/>
        <v>0.0375</v>
      </c>
      <c r="E23" s="22">
        <f t="shared" si="1"/>
        <v>0.0185</v>
      </c>
      <c r="F23" s="30">
        <v>0.615314</v>
      </c>
      <c r="G23" s="22">
        <v>1.5</v>
      </c>
      <c r="H23" s="18">
        <v>0.922971</v>
      </c>
    </row>
    <row r="24" ht="14.5" spans="1:8">
      <c r="A24" s="10" t="s">
        <v>28</v>
      </c>
      <c r="B24" s="19">
        <v>0.039</v>
      </c>
      <c r="C24" s="19">
        <v>0.037</v>
      </c>
      <c r="D24" s="23">
        <f t="shared" si="0"/>
        <v>0.038</v>
      </c>
      <c r="E24" s="24">
        <f t="shared" si="1"/>
        <v>0.019</v>
      </c>
      <c r="F24" s="25">
        <v>0.638345</v>
      </c>
      <c r="G24" s="24">
        <v>1.5</v>
      </c>
      <c r="H24" s="21">
        <v>0.9575175</v>
      </c>
    </row>
    <row r="25" ht="14.5" spans="1:8">
      <c r="A25" s="14"/>
      <c r="B25" s="11">
        <v>0.029</v>
      </c>
      <c r="C25" s="11">
        <v>0.03</v>
      </c>
      <c r="D25" s="26">
        <f t="shared" si="0"/>
        <v>0.0295</v>
      </c>
      <c r="E25" s="27">
        <f t="shared" si="1"/>
        <v>0.0105</v>
      </c>
      <c r="F25" s="28">
        <v>0.250253</v>
      </c>
      <c r="G25" s="27">
        <v>1.5</v>
      </c>
      <c r="H25" s="13">
        <v>0.3753795</v>
      </c>
    </row>
    <row r="26" ht="14.5" spans="1:8">
      <c r="A26" s="14"/>
      <c r="B26" s="11">
        <v>0.039</v>
      </c>
      <c r="C26" s="11">
        <v>0.038</v>
      </c>
      <c r="D26" s="26">
        <f t="shared" si="0"/>
        <v>0.0385</v>
      </c>
      <c r="E26" s="27">
        <f t="shared" si="1"/>
        <v>0.0195</v>
      </c>
      <c r="F26" s="28">
        <v>0.661395</v>
      </c>
      <c r="G26" s="27">
        <v>1.5</v>
      </c>
      <c r="H26" s="13">
        <v>0.9920925</v>
      </c>
    </row>
    <row r="27" ht="14.5" spans="1:8">
      <c r="A27" s="14"/>
      <c r="B27" s="11">
        <v>0.028</v>
      </c>
      <c r="C27" s="11">
        <v>0.029</v>
      </c>
      <c r="D27" s="26">
        <f t="shared" si="0"/>
        <v>0.0285</v>
      </c>
      <c r="E27" s="27">
        <f t="shared" si="1"/>
        <v>0.0095</v>
      </c>
      <c r="F27" s="28">
        <v>0.205241</v>
      </c>
      <c r="G27" s="27">
        <v>1.5</v>
      </c>
      <c r="H27" s="13">
        <v>0.3078615</v>
      </c>
    </row>
    <row r="28" ht="14.5" spans="1:8">
      <c r="A28" s="14"/>
      <c r="B28" s="11">
        <v>0.047</v>
      </c>
      <c r="C28" s="11">
        <v>0.046</v>
      </c>
      <c r="D28" s="26">
        <f t="shared" si="0"/>
        <v>0.0465</v>
      </c>
      <c r="E28" s="27">
        <f t="shared" si="1"/>
        <v>0.0275</v>
      </c>
      <c r="F28" s="28">
        <v>1.032543</v>
      </c>
      <c r="G28" s="27">
        <v>1.5</v>
      </c>
      <c r="H28" s="13">
        <v>1.5488145</v>
      </c>
    </row>
    <row r="29" ht="14.5" spans="1:8">
      <c r="A29" s="14"/>
      <c r="B29" s="11">
        <v>0.025</v>
      </c>
      <c r="C29" s="11">
        <v>0.027</v>
      </c>
      <c r="D29" s="26">
        <f t="shared" si="0"/>
        <v>0.026</v>
      </c>
      <c r="E29" s="27">
        <f t="shared" si="1"/>
        <v>0.007</v>
      </c>
      <c r="F29" s="28">
        <v>0.093784</v>
      </c>
      <c r="G29" s="27">
        <v>1.5</v>
      </c>
      <c r="H29" s="13">
        <v>0.140676</v>
      </c>
    </row>
    <row r="30" ht="14.5" spans="1:8">
      <c r="A30" s="14"/>
      <c r="B30" s="11">
        <v>0.032</v>
      </c>
      <c r="C30" s="11">
        <v>0.034</v>
      </c>
      <c r="D30" s="26">
        <f t="shared" si="0"/>
        <v>0.033</v>
      </c>
      <c r="E30" s="27">
        <f t="shared" si="1"/>
        <v>0.014</v>
      </c>
      <c r="F30" s="28">
        <v>0.409058</v>
      </c>
      <c r="G30" s="27">
        <v>1.5</v>
      </c>
      <c r="H30" s="13">
        <v>0.613587</v>
      </c>
    </row>
    <row r="31" ht="14.5" spans="1:8">
      <c r="A31" s="14"/>
      <c r="B31" s="11">
        <v>0.029</v>
      </c>
      <c r="C31" s="11">
        <v>0.031</v>
      </c>
      <c r="D31" s="26">
        <f t="shared" si="0"/>
        <v>0.03</v>
      </c>
      <c r="E31" s="27">
        <f t="shared" si="1"/>
        <v>0.011</v>
      </c>
      <c r="F31" s="28">
        <v>0.272828</v>
      </c>
      <c r="G31" s="27">
        <v>1.5</v>
      </c>
      <c r="H31" s="13">
        <v>0.409242</v>
      </c>
    </row>
    <row r="32" ht="14.5" spans="1:8">
      <c r="A32" s="15"/>
      <c r="B32" s="16">
        <v>0.036</v>
      </c>
      <c r="C32" s="16">
        <v>0.035</v>
      </c>
      <c r="D32" s="29">
        <f t="shared" si="0"/>
        <v>0.0355</v>
      </c>
      <c r="E32" s="22">
        <f t="shared" si="1"/>
        <v>0.0165</v>
      </c>
      <c r="F32" s="30">
        <v>0.523406</v>
      </c>
      <c r="G32" s="22">
        <v>1.5</v>
      </c>
      <c r="H32" s="18">
        <v>0.785109</v>
      </c>
    </row>
    <row r="33" ht="14.5" spans="1:8">
      <c r="A33" s="10" t="s">
        <v>17</v>
      </c>
      <c r="B33" s="19">
        <v>0.031</v>
      </c>
      <c r="C33" s="19">
        <v>0.03</v>
      </c>
      <c r="D33" s="23">
        <f t="shared" si="0"/>
        <v>0.0305</v>
      </c>
      <c r="E33" s="24">
        <f t="shared" si="1"/>
        <v>0.0115</v>
      </c>
      <c r="F33" s="25">
        <v>0.295444</v>
      </c>
      <c r="G33" s="24">
        <v>1.5</v>
      </c>
      <c r="H33" s="21">
        <v>0.443166</v>
      </c>
    </row>
    <row r="34" ht="14.5" spans="1:8">
      <c r="A34" s="14"/>
      <c r="B34" s="27">
        <v>0.031</v>
      </c>
      <c r="C34" s="27">
        <v>0.029</v>
      </c>
      <c r="D34" s="27">
        <v>0.0298</v>
      </c>
      <c r="E34" s="27">
        <v>0.0108</v>
      </c>
      <c r="F34" s="27">
        <v>0.264</v>
      </c>
      <c r="G34" s="27">
        <v>1.5</v>
      </c>
      <c r="H34" s="13">
        <v>0.3965974</v>
      </c>
    </row>
    <row r="35" ht="14.5" spans="1:8">
      <c r="A35" s="15"/>
      <c r="B35" s="22">
        <v>0.031</v>
      </c>
      <c r="C35" s="22">
        <v>0.03</v>
      </c>
      <c r="D35" s="22">
        <v>0.0307</v>
      </c>
      <c r="E35" s="22">
        <v>0.0117</v>
      </c>
      <c r="F35" s="22">
        <v>0.3042</v>
      </c>
      <c r="G35" s="22">
        <v>1.5</v>
      </c>
      <c r="H35" s="18">
        <v>0.4563528</v>
      </c>
    </row>
  </sheetData>
  <mergeCells count="6">
    <mergeCell ref="A1:H1"/>
    <mergeCell ref="A3:A8"/>
    <mergeCell ref="A9:A12"/>
    <mergeCell ref="A13:A23"/>
    <mergeCell ref="A24:A32"/>
    <mergeCell ref="A33:A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L24" sqref="L24"/>
    </sheetView>
  </sheetViews>
  <sheetFormatPr defaultColWidth="8.72727272727273" defaultRowHeight="14" outlineLevelCol="7"/>
  <sheetData>
    <row r="1" ht="14.5" spans="1:8">
      <c r="A1" s="7" t="s">
        <v>34</v>
      </c>
      <c r="B1" s="7"/>
      <c r="C1" s="7"/>
      <c r="D1" s="7"/>
      <c r="E1" s="7"/>
      <c r="F1" s="7"/>
      <c r="G1" s="7"/>
      <c r="H1" s="7"/>
    </row>
    <row r="2" ht="14.5" spans="1:8">
      <c r="A2" s="8"/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34</v>
      </c>
    </row>
    <row r="3" ht="14.5" spans="1:8">
      <c r="A3" s="10" t="s">
        <v>2</v>
      </c>
      <c r="B3" s="11">
        <v>0.113</v>
      </c>
      <c r="C3" s="11">
        <v>0.089</v>
      </c>
      <c r="D3" s="12">
        <f t="shared" ref="D3:D33" si="0">(B3+C3)/2</f>
        <v>0.101</v>
      </c>
      <c r="E3" s="12">
        <f t="shared" ref="E3:E33" si="1">D3-0.03</f>
        <v>0.071</v>
      </c>
      <c r="F3" s="12">
        <v>10.614466</v>
      </c>
      <c r="G3" s="11">
        <v>3</v>
      </c>
      <c r="H3" s="13">
        <v>31.843398</v>
      </c>
    </row>
    <row r="4" ht="14.5" spans="1:8">
      <c r="A4" s="14"/>
      <c r="B4" s="11">
        <v>0.07</v>
      </c>
      <c r="C4" s="11">
        <v>0.066</v>
      </c>
      <c r="D4" s="12">
        <f t="shared" si="0"/>
        <v>0.068</v>
      </c>
      <c r="E4" s="12">
        <f t="shared" si="1"/>
        <v>0.038</v>
      </c>
      <c r="F4" s="12">
        <v>3.575932</v>
      </c>
      <c r="G4" s="11">
        <v>3</v>
      </c>
      <c r="H4" s="13">
        <v>10.727796</v>
      </c>
    </row>
    <row r="5" ht="14.5" spans="1:8">
      <c r="A5" s="14"/>
      <c r="B5" s="11">
        <v>0.063</v>
      </c>
      <c r="C5" s="11">
        <v>0.064</v>
      </c>
      <c r="D5" s="12">
        <f t="shared" si="0"/>
        <v>0.0635</v>
      </c>
      <c r="E5" s="12">
        <f t="shared" si="1"/>
        <v>0.0335</v>
      </c>
      <c r="F5" s="12">
        <v>2.723807</v>
      </c>
      <c r="G5" s="11">
        <v>3</v>
      </c>
      <c r="H5" s="13">
        <v>8.171421</v>
      </c>
    </row>
    <row r="6" ht="14.5" spans="1:8">
      <c r="A6" s="14"/>
      <c r="B6" s="11">
        <v>0.058</v>
      </c>
      <c r="C6" s="11">
        <v>0.051</v>
      </c>
      <c r="D6" s="12">
        <f t="shared" si="0"/>
        <v>0.0545</v>
      </c>
      <c r="E6" s="12">
        <f t="shared" si="1"/>
        <v>0.0245</v>
      </c>
      <c r="F6" s="12">
        <v>0.807339</v>
      </c>
      <c r="G6" s="11">
        <v>3</v>
      </c>
      <c r="H6" s="13">
        <v>2.422017</v>
      </c>
    </row>
    <row r="7" ht="14.5" spans="1:8">
      <c r="A7" s="15"/>
      <c r="B7" s="16">
        <v>0.078</v>
      </c>
      <c r="C7" s="16">
        <v>0.082</v>
      </c>
      <c r="D7" s="17">
        <f t="shared" si="0"/>
        <v>0.08</v>
      </c>
      <c r="E7" s="17">
        <f t="shared" si="1"/>
        <v>0.05</v>
      </c>
      <c r="F7" s="17">
        <v>6.133641</v>
      </c>
      <c r="G7" s="16">
        <v>3</v>
      </c>
      <c r="H7" s="18">
        <v>18.400923</v>
      </c>
    </row>
    <row r="8" ht="14.5" spans="1:8">
      <c r="A8" s="10" t="s">
        <v>26</v>
      </c>
      <c r="B8" s="19">
        <v>0.087</v>
      </c>
      <c r="C8" s="19">
        <v>0.079</v>
      </c>
      <c r="D8" s="20">
        <f t="shared" si="0"/>
        <v>0.083</v>
      </c>
      <c r="E8" s="20">
        <f t="shared" si="1"/>
        <v>0.053</v>
      </c>
      <c r="F8" s="20">
        <v>6.773382</v>
      </c>
      <c r="G8" s="19">
        <v>3</v>
      </c>
      <c r="H8" s="21">
        <v>20.320146</v>
      </c>
    </row>
    <row r="9" ht="14.5" spans="1:8">
      <c r="A9" s="14"/>
      <c r="B9" s="11">
        <v>0.084</v>
      </c>
      <c r="C9" s="11">
        <v>0.074</v>
      </c>
      <c r="D9" s="12">
        <f t="shared" si="0"/>
        <v>0.079</v>
      </c>
      <c r="E9" s="12">
        <f t="shared" si="1"/>
        <v>0.049</v>
      </c>
      <c r="F9" s="12">
        <v>5.920422</v>
      </c>
      <c r="G9" s="11">
        <v>3</v>
      </c>
      <c r="H9" s="13">
        <v>17.761266</v>
      </c>
    </row>
    <row r="10" ht="14.5" spans="1:8">
      <c r="A10" s="14"/>
      <c r="B10" s="11">
        <v>0.09</v>
      </c>
      <c r="C10" s="11">
        <v>0.082</v>
      </c>
      <c r="D10" s="12">
        <f t="shared" si="0"/>
        <v>0.086</v>
      </c>
      <c r="E10" s="12">
        <f t="shared" si="1"/>
        <v>0.056</v>
      </c>
      <c r="F10" s="12">
        <v>7.413249</v>
      </c>
      <c r="G10" s="11">
        <v>3</v>
      </c>
      <c r="H10" s="13">
        <v>22.239747</v>
      </c>
    </row>
    <row r="11" ht="14.5" spans="1:8">
      <c r="A11" s="15"/>
      <c r="B11" s="16">
        <v>0.113</v>
      </c>
      <c r="C11" s="16">
        <v>0.106</v>
      </c>
      <c r="D11" s="17">
        <f t="shared" si="0"/>
        <v>0.1095</v>
      </c>
      <c r="E11" s="17">
        <f t="shared" si="1"/>
        <v>0.0795</v>
      </c>
      <c r="F11" s="17">
        <v>12.536708</v>
      </c>
      <c r="G11" s="16">
        <v>3</v>
      </c>
      <c r="H11" s="18">
        <v>37.610124</v>
      </c>
    </row>
    <row r="12" ht="14.5" spans="1:8">
      <c r="A12" s="10" t="s">
        <v>27</v>
      </c>
      <c r="B12" s="19">
        <v>0.396</v>
      </c>
      <c r="C12" s="19">
        <v>0.43</v>
      </c>
      <c r="D12" s="19">
        <f t="shared" si="0"/>
        <v>0.413</v>
      </c>
      <c r="E12" s="19">
        <f t="shared" si="1"/>
        <v>0.383</v>
      </c>
      <c r="F12" s="19">
        <v>77.928053</v>
      </c>
      <c r="G12" s="19">
        <v>3</v>
      </c>
      <c r="H12" s="19">
        <v>233.784159</v>
      </c>
    </row>
    <row r="13" ht="14.5" spans="1:8">
      <c r="A13" s="14"/>
      <c r="B13" s="11">
        <v>1.822</v>
      </c>
      <c r="C13" s="11">
        <v>1.826</v>
      </c>
      <c r="D13" s="11">
        <f t="shared" si="0"/>
        <v>1.824</v>
      </c>
      <c r="E13" s="11">
        <f t="shared" si="1"/>
        <v>1.794</v>
      </c>
      <c r="F13" s="11">
        <v>402.136</v>
      </c>
      <c r="G13" s="11">
        <v>3</v>
      </c>
      <c r="H13" s="11">
        <v>1206.40813</v>
      </c>
    </row>
    <row r="14" ht="14.5" spans="1:8">
      <c r="A14" s="14"/>
      <c r="B14" s="11">
        <v>0.871</v>
      </c>
      <c r="C14" s="11">
        <v>0.89</v>
      </c>
      <c r="D14" s="12">
        <f t="shared" si="0"/>
        <v>0.8805</v>
      </c>
      <c r="E14" s="12">
        <f t="shared" si="1"/>
        <v>0.8505</v>
      </c>
      <c r="F14" s="12">
        <v>181.65004</v>
      </c>
      <c r="G14" s="11">
        <v>3</v>
      </c>
      <c r="H14" s="13">
        <v>544.95012</v>
      </c>
    </row>
    <row r="15" ht="14.5" spans="1:8">
      <c r="A15" s="14"/>
      <c r="B15" s="11">
        <v>1.062</v>
      </c>
      <c r="C15" s="11">
        <v>1.095</v>
      </c>
      <c r="D15" s="12">
        <f t="shared" si="0"/>
        <v>1.0785</v>
      </c>
      <c r="E15" s="12">
        <f t="shared" si="1"/>
        <v>1.0485</v>
      </c>
      <c r="F15" s="12">
        <v>226.597122</v>
      </c>
      <c r="G15" s="11">
        <v>3</v>
      </c>
      <c r="H15" s="13">
        <v>679.791366</v>
      </c>
    </row>
    <row r="16" ht="14.5" spans="1:8">
      <c r="A16" s="14"/>
      <c r="B16" s="11">
        <v>0.102</v>
      </c>
      <c r="C16" s="11">
        <v>0.117</v>
      </c>
      <c r="D16" s="12">
        <f t="shared" si="0"/>
        <v>0.1095</v>
      </c>
      <c r="E16" s="12">
        <f t="shared" si="1"/>
        <v>0.0795</v>
      </c>
      <c r="F16" s="12">
        <v>12.536708</v>
      </c>
      <c r="G16" s="11">
        <v>3</v>
      </c>
      <c r="H16" s="13">
        <v>37.610124</v>
      </c>
    </row>
    <row r="17" ht="14.5" spans="1:8">
      <c r="A17" s="14"/>
      <c r="B17" s="11">
        <v>1.335</v>
      </c>
      <c r="C17" s="11">
        <v>1.368</v>
      </c>
      <c r="D17" s="12">
        <f t="shared" si="0"/>
        <v>1.3515</v>
      </c>
      <c r="E17" s="12">
        <f t="shared" si="1"/>
        <v>1.3215</v>
      </c>
      <c r="F17" s="12">
        <v>289.68184</v>
      </c>
      <c r="G17" s="11">
        <v>3</v>
      </c>
      <c r="H17" s="13">
        <v>869.04552</v>
      </c>
    </row>
    <row r="18" ht="14.5" spans="1:8">
      <c r="A18" s="14"/>
      <c r="B18" s="11">
        <v>1.592</v>
      </c>
      <c r="C18" s="11">
        <v>1.573</v>
      </c>
      <c r="D18" s="12">
        <f t="shared" si="0"/>
        <v>1.5825</v>
      </c>
      <c r="E18" s="12">
        <f t="shared" si="1"/>
        <v>1.5525</v>
      </c>
      <c r="F18" s="12">
        <v>344.124177</v>
      </c>
      <c r="G18" s="11">
        <v>3</v>
      </c>
      <c r="H18" s="13">
        <v>1032.372531</v>
      </c>
    </row>
    <row r="19" ht="14.5" spans="1:8">
      <c r="A19" s="14"/>
      <c r="B19" s="11">
        <v>1.931</v>
      </c>
      <c r="C19" s="11">
        <v>1.938</v>
      </c>
      <c r="D19" s="12">
        <f t="shared" si="0"/>
        <v>1.9345</v>
      </c>
      <c r="E19" s="12">
        <f t="shared" si="1"/>
        <v>1.9045</v>
      </c>
      <c r="F19" s="12">
        <v>429.090921</v>
      </c>
      <c r="G19" s="11">
        <v>3</v>
      </c>
      <c r="H19" s="13">
        <v>1287.272763</v>
      </c>
    </row>
    <row r="20" ht="14.5" spans="1:8">
      <c r="A20" s="14"/>
      <c r="B20" s="11">
        <v>1.821</v>
      </c>
      <c r="C20" s="11">
        <v>1.972</v>
      </c>
      <c r="D20" s="12">
        <f t="shared" si="0"/>
        <v>1.8965</v>
      </c>
      <c r="E20" s="12">
        <f t="shared" si="1"/>
        <v>1.8665</v>
      </c>
      <c r="F20" s="12">
        <v>419.796321</v>
      </c>
      <c r="G20" s="11">
        <v>3</v>
      </c>
      <c r="H20" s="13">
        <v>1259.388963</v>
      </c>
    </row>
    <row r="21" ht="14.5" spans="1:8">
      <c r="A21" s="14"/>
      <c r="B21" s="11">
        <v>0.439</v>
      </c>
      <c r="C21" s="11">
        <v>0.465</v>
      </c>
      <c r="D21" s="12">
        <f t="shared" si="0"/>
        <v>0.452</v>
      </c>
      <c r="E21" s="12">
        <f t="shared" si="1"/>
        <v>0.422</v>
      </c>
      <c r="F21" s="12">
        <v>86.442392</v>
      </c>
      <c r="G21" s="11">
        <v>3</v>
      </c>
      <c r="H21" s="13">
        <v>259.327176</v>
      </c>
    </row>
    <row r="22" ht="14.5" spans="1:8">
      <c r="A22" s="15"/>
      <c r="B22" s="16">
        <v>1.077</v>
      </c>
      <c r="C22" s="16">
        <v>1.08</v>
      </c>
      <c r="D22" s="17">
        <f t="shared" si="0"/>
        <v>1.0785</v>
      </c>
      <c r="E22" s="17">
        <f t="shared" si="1"/>
        <v>1.0485</v>
      </c>
      <c r="F22" s="17">
        <v>226.597122</v>
      </c>
      <c r="G22" s="16">
        <v>3</v>
      </c>
      <c r="H22" s="18">
        <v>679.791366</v>
      </c>
    </row>
    <row r="23" ht="14.5" spans="1:8">
      <c r="A23" s="10" t="s">
        <v>28</v>
      </c>
      <c r="B23" s="19">
        <v>0.397</v>
      </c>
      <c r="C23" s="19">
        <v>0.405</v>
      </c>
      <c r="D23" s="20">
        <f t="shared" si="0"/>
        <v>0.401</v>
      </c>
      <c r="E23" s="20">
        <f t="shared" si="1"/>
        <v>0.371</v>
      </c>
      <c r="F23" s="20">
        <v>75.312825</v>
      </c>
      <c r="G23" s="19">
        <v>3</v>
      </c>
      <c r="H23" s="21">
        <v>225.938475</v>
      </c>
    </row>
    <row r="24" ht="14.5" spans="1:8">
      <c r="A24" s="14"/>
      <c r="B24" s="11">
        <v>0.248</v>
      </c>
      <c r="C24" s="11">
        <v>0.225</v>
      </c>
      <c r="D24" s="12">
        <f t="shared" si="0"/>
        <v>0.2365</v>
      </c>
      <c r="E24" s="12">
        <f t="shared" si="1"/>
        <v>0.2065</v>
      </c>
      <c r="F24" s="12">
        <v>39.783708</v>
      </c>
      <c r="G24" s="11">
        <v>3</v>
      </c>
      <c r="H24" s="13">
        <v>119.351124</v>
      </c>
    </row>
    <row r="25" ht="14.5" spans="1:8">
      <c r="A25" s="14"/>
      <c r="B25" s="11">
        <v>0.115</v>
      </c>
      <c r="C25" s="11">
        <v>0.117</v>
      </c>
      <c r="D25" s="12">
        <f t="shared" si="0"/>
        <v>0.116</v>
      </c>
      <c r="E25" s="12">
        <f t="shared" si="1"/>
        <v>0.086</v>
      </c>
      <c r="F25" s="12">
        <v>13.818833</v>
      </c>
      <c r="G25" s="11">
        <v>3</v>
      </c>
      <c r="H25" s="13">
        <v>41.456499</v>
      </c>
    </row>
    <row r="26" ht="14.5" spans="1:8">
      <c r="A26" s="14"/>
      <c r="B26" s="11">
        <v>0.069</v>
      </c>
      <c r="C26" s="11">
        <v>0.063</v>
      </c>
      <c r="D26" s="12">
        <f t="shared" si="0"/>
        <v>0.066</v>
      </c>
      <c r="E26" s="12">
        <f t="shared" si="1"/>
        <v>0.036</v>
      </c>
      <c r="F26" s="12">
        <v>3.149841</v>
      </c>
      <c r="G26" s="11">
        <v>3</v>
      </c>
      <c r="H26" s="13">
        <v>9.449523</v>
      </c>
    </row>
    <row r="27" ht="14.5" spans="1:8">
      <c r="A27" s="14"/>
      <c r="B27" s="11">
        <v>0.342</v>
      </c>
      <c r="C27" s="11">
        <v>0.357</v>
      </c>
      <c r="D27" s="12">
        <f t="shared" si="0"/>
        <v>0.3495</v>
      </c>
      <c r="E27" s="12">
        <f t="shared" si="1"/>
        <v>0.3195</v>
      </c>
      <c r="F27" s="12">
        <v>64.221922</v>
      </c>
      <c r="G27" s="11">
        <v>3</v>
      </c>
      <c r="H27" s="13">
        <v>192.665766</v>
      </c>
    </row>
    <row r="28" ht="14.5" spans="1:8">
      <c r="A28" s="14"/>
      <c r="B28" s="11">
        <v>0.051</v>
      </c>
      <c r="C28" s="11">
        <v>0.059</v>
      </c>
      <c r="D28" s="12">
        <f t="shared" si="0"/>
        <v>0.055</v>
      </c>
      <c r="E28" s="12">
        <f t="shared" si="1"/>
        <v>0.025</v>
      </c>
      <c r="F28" s="12">
        <v>0.807339</v>
      </c>
      <c r="G28" s="11">
        <v>3</v>
      </c>
      <c r="H28" s="13">
        <v>2.422017</v>
      </c>
    </row>
    <row r="29" ht="14.5" spans="1:8">
      <c r="A29" s="14"/>
      <c r="B29" s="11">
        <v>0.657</v>
      </c>
      <c r="C29" s="11">
        <v>0.673</v>
      </c>
      <c r="D29" s="12">
        <f t="shared" si="0"/>
        <v>0.665</v>
      </c>
      <c r="E29" s="12">
        <f t="shared" si="1"/>
        <v>0.635</v>
      </c>
      <c r="F29" s="12">
        <v>133.35184</v>
      </c>
      <c r="G29" s="11">
        <v>3</v>
      </c>
      <c r="H29" s="13">
        <v>400.05552</v>
      </c>
    </row>
    <row r="30" ht="14.5" spans="1:8">
      <c r="A30" s="14"/>
      <c r="B30" s="11">
        <v>0.103</v>
      </c>
      <c r="C30" s="11">
        <v>0.097</v>
      </c>
      <c r="D30" s="12">
        <f t="shared" si="0"/>
        <v>0.1</v>
      </c>
      <c r="E30" s="12">
        <f t="shared" si="1"/>
        <v>0.07</v>
      </c>
      <c r="F30" s="12">
        <v>10.400954</v>
      </c>
      <c r="G30" s="11">
        <v>3</v>
      </c>
      <c r="H30" s="13">
        <v>31.202862</v>
      </c>
    </row>
    <row r="31" ht="14.5" spans="1:8">
      <c r="A31" s="15"/>
      <c r="B31" s="16">
        <v>0.177</v>
      </c>
      <c r="C31" s="16">
        <v>0.171</v>
      </c>
      <c r="D31" s="17">
        <f t="shared" si="0"/>
        <v>0.174</v>
      </c>
      <c r="E31" s="17">
        <f t="shared" si="1"/>
        <v>0.144</v>
      </c>
      <c r="F31" s="17">
        <v>26.238854</v>
      </c>
      <c r="G31" s="16">
        <v>3</v>
      </c>
      <c r="H31" s="18">
        <v>78.716562</v>
      </c>
    </row>
    <row r="32" ht="14.5" spans="1:8">
      <c r="A32" s="10" t="s">
        <v>17</v>
      </c>
      <c r="B32" s="19">
        <v>0.557</v>
      </c>
      <c r="C32" s="19">
        <v>0.527</v>
      </c>
      <c r="D32" s="20">
        <f t="shared" si="0"/>
        <v>0.542</v>
      </c>
      <c r="E32" s="20">
        <f t="shared" si="1"/>
        <v>0.512</v>
      </c>
      <c r="F32" s="20">
        <v>106.178374</v>
      </c>
      <c r="G32" s="19">
        <v>3</v>
      </c>
      <c r="H32" s="21">
        <v>318.535122</v>
      </c>
    </row>
    <row r="33" ht="14.5" spans="1:8">
      <c r="A33" s="14"/>
      <c r="B33" s="11">
        <v>0.316</v>
      </c>
      <c r="C33" s="11">
        <v>0.313</v>
      </c>
      <c r="D33" s="12">
        <f t="shared" si="0"/>
        <v>0.3145</v>
      </c>
      <c r="E33" s="12">
        <f t="shared" si="1"/>
        <v>0.2845</v>
      </c>
      <c r="F33" s="12">
        <v>56.632682</v>
      </c>
      <c r="G33" s="11">
        <v>3</v>
      </c>
      <c r="H33" s="13">
        <v>169.898046</v>
      </c>
    </row>
    <row r="34" ht="14.5" spans="1:8">
      <c r="A34" s="15"/>
      <c r="B34" s="22">
        <v>0.446</v>
      </c>
      <c r="C34" s="22">
        <v>0.444</v>
      </c>
      <c r="D34" s="22">
        <v>0.445</v>
      </c>
      <c r="E34" s="22">
        <v>0.4148</v>
      </c>
      <c r="F34" s="22">
        <v>84.8537</v>
      </c>
      <c r="G34" s="22">
        <v>3</v>
      </c>
      <c r="H34" s="18">
        <v>254.561223</v>
      </c>
    </row>
  </sheetData>
  <mergeCells count="6">
    <mergeCell ref="A1:H1"/>
    <mergeCell ref="A3:A7"/>
    <mergeCell ref="A8:A11"/>
    <mergeCell ref="A12:A22"/>
    <mergeCell ref="A23:A31"/>
    <mergeCell ref="A32:A3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79"/>
  <sheetViews>
    <sheetView workbookViewId="0">
      <selection activeCell="O9" sqref="O9"/>
    </sheetView>
  </sheetViews>
  <sheetFormatPr defaultColWidth="8.72727272727273" defaultRowHeight="14"/>
  <cols>
    <col min="9" max="9" width="14.8181818181818" customWidth="1"/>
  </cols>
  <sheetData>
    <row r="2" spans="2:12">
      <c r="B2" t="s">
        <v>19</v>
      </c>
      <c r="C2" t="s">
        <v>20</v>
      </c>
      <c r="D2" t="s">
        <v>35</v>
      </c>
      <c r="H2" s="4" t="s">
        <v>36</v>
      </c>
      <c r="I2" t="s">
        <v>37</v>
      </c>
      <c r="J2" t="s">
        <v>19</v>
      </c>
      <c r="K2" t="s">
        <v>20</v>
      </c>
      <c r="L2" t="s">
        <v>35</v>
      </c>
    </row>
    <row r="3" ht="15.5" spans="1:12">
      <c r="A3" t="s">
        <v>38</v>
      </c>
      <c r="B3">
        <v>0.053</v>
      </c>
      <c r="C3">
        <v>0.065</v>
      </c>
      <c r="D3">
        <v>0.044</v>
      </c>
      <c r="H3" s="5" t="s">
        <v>39</v>
      </c>
      <c r="I3" t="s">
        <v>40</v>
      </c>
      <c r="J3">
        <v>0.11</v>
      </c>
      <c r="K3">
        <v>0.111</v>
      </c>
      <c r="L3">
        <v>0.109</v>
      </c>
    </row>
    <row r="4" ht="15.5" spans="1:12">
      <c r="A4" t="s">
        <v>38</v>
      </c>
      <c r="B4">
        <v>0.042</v>
      </c>
      <c r="C4">
        <v>0.0443</v>
      </c>
      <c r="D4">
        <v>0.052</v>
      </c>
      <c r="H4" s="6" t="s">
        <v>41</v>
      </c>
      <c r="I4" t="s">
        <v>42</v>
      </c>
      <c r="J4">
        <v>0.433</v>
      </c>
      <c r="K4">
        <v>0.423</v>
      </c>
      <c r="L4">
        <v>0.487</v>
      </c>
    </row>
    <row r="5" ht="15.5" spans="1:12">
      <c r="A5" t="s">
        <v>43</v>
      </c>
      <c r="B5">
        <v>0.075</v>
      </c>
      <c r="C5">
        <v>0.078</v>
      </c>
      <c r="D5">
        <v>0.069</v>
      </c>
      <c r="H5" s="6" t="s">
        <v>41</v>
      </c>
      <c r="I5" t="s">
        <v>44</v>
      </c>
      <c r="J5">
        <v>0.558</v>
      </c>
      <c r="K5">
        <v>0.547</v>
      </c>
      <c r="L5">
        <v>0.578</v>
      </c>
    </row>
    <row r="6" ht="15.5" spans="1:12">
      <c r="A6" t="s">
        <v>45</v>
      </c>
      <c r="B6">
        <v>0.062</v>
      </c>
      <c r="C6">
        <v>0.068</v>
      </c>
      <c r="D6">
        <v>0.064</v>
      </c>
      <c r="H6" s="6" t="s">
        <v>41</v>
      </c>
      <c r="I6" t="s">
        <v>46</v>
      </c>
      <c r="J6">
        <v>0.538</v>
      </c>
      <c r="K6">
        <v>0.419</v>
      </c>
      <c r="L6">
        <v>0.509</v>
      </c>
    </row>
    <row r="7" ht="15.5" spans="1:12">
      <c r="A7" t="s">
        <v>47</v>
      </c>
      <c r="B7">
        <v>0.08</v>
      </c>
      <c r="C7">
        <v>0.078</v>
      </c>
      <c r="D7">
        <v>0.077</v>
      </c>
      <c r="H7" s="6" t="s">
        <v>41</v>
      </c>
      <c r="I7" t="s">
        <v>48</v>
      </c>
      <c r="J7">
        <v>0.393</v>
      </c>
      <c r="K7">
        <v>0.326</v>
      </c>
      <c r="L7">
        <v>0.313</v>
      </c>
    </row>
    <row r="8" ht="15.5" spans="1:12">
      <c r="A8" t="s">
        <v>49</v>
      </c>
      <c r="B8">
        <v>0.063</v>
      </c>
      <c r="C8">
        <v>0.064</v>
      </c>
      <c r="D8">
        <v>0.06</v>
      </c>
      <c r="H8" s="6" t="s">
        <v>41</v>
      </c>
      <c r="I8" t="s">
        <v>50</v>
      </c>
      <c r="J8">
        <v>0.417</v>
      </c>
      <c r="K8">
        <v>0.419</v>
      </c>
      <c r="L8">
        <v>0.373</v>
      </c>
    </row>
    <row r="9" ht="15.5" spans="1:12">
      <c r="A9" t="s">
        <v>51</v>
      </c>
      <c r="B9">
        <v>0.081</v>
      </c>
      <c r="C9">
        <v>0.083</v>
      </c>
      <c r="D9">
        <v>0.08</v>
      </c>
      <c r="H9" s="6" t="s">
        <v>39</v>
      </c>
      <c r="I9" t="s">
        <v>52</v>
      </c>
      <c r="J9">
        <v>0.071</v>
      </c>
      <c r="K9">
        <v>0.114</v>
      </c>
      <c r="L9">
        <v>0.059</v>
      </c>
    </row>
    <row r="10" ht="15.5" spans="1:12">
      <c r="A10" t="s">
        <v>53</v>
      </c>
      <c r="B10">
        <v>0.067</v>
      </c>
      <c r="C10">
        <v>0.077</v>
      </c>
      <c r="D10">
        <v>0.071</v>
      </c>
      <c r="H10" s="6" t="s">
        <v>41</v>
      </c>
      <c r="I10" t="s">
        <v>54</v>
      </c>
      <c r="J10">
        <v>0.542</v>
      </c>
      <c r="K10">
        <v>0.608</v>
      </c>
      <c r="L10">
        <v>0.579</v>
      </c>
    </row>
    <row r="11" ht="15.5" spans="1:12">
      <c r="A11" t="s">
        <v>55</v>
      </c>
      <c r="B11">
        <v>0.065</v>
      </c>
      <c r="C11">
        <v>0.056</v>
      </c>
      <c r="D11">
        <v>0.052</v>
      </c>
      <c r="H11" s="6" t="s">
        <v>39</v>
      </c>
      <c r="I11" t="s">
        <v>56</v>
      </c>
      <c r="J11">
        <v>0.062</v>
      </c>
      <c r="K11">
        <v>0.078</v>
      </c>
      <c r="L11">
        <v>0.696</v>
      </c>
    </row>
    <row r="12" ht="15.5" spans="1:12">
      <c r="A12" t="s">
        <v>57</v>
      </c>
      <c r="B12">
        <v>0.065</v>
      </c>
      <c r="C12">
        <v>0.056</v>
      </c>
      <c r="D12">
        <v>0.052</v>
      </c>
      <c r="H12" s="6" t="s">
        <v>41</v>
      </c>
      <c r="I12" t="s">
        <v>58</v>
      </c>
      <c r="J12">
        <v>0.427</v>
      </c>
      <c r="K12">
        <v>0.419</v>
      </c>
      <c r="L12">
        <v>0.446</v>
      </c>
    </row>
    <row r="13" ht="15.5" spans="1:12">
      <c r="A13" t="s">
        <v>59</v>
      </c>
      <c r="B13">
        <v>0.071</v>
      </c>
      <c r="C13">
        <v>0.067</v>
      </c>
      <c r="D13">
        <v>0.073</v>
      </c>
      <c r="H13" s="6" t="s">
        <v>41</v>
      </c>
      <c r="I13" t="s">
        <v>60</v>
      </c>
      <c r="J13">
        <v>0.542</v>
      </c>
      <c r="K13">
        <v>0.508</v>
      </c>
      <c r="L13">
        <v>0.545</v>
      </c>
    </row>
    <row r="14" ht="15.5" spans="1:12">
      <c r="A14" t="s">
        <v>61</v>
      </c>
      <c r="B14">
        <v>0.077</v>
      </c>
      <c r="C14">
        <v>0.087</v>
      </c>
      <c r="D14">
        <v>0.094</v>
      </c>
      <c r="H14" s="6" t="s">
        <v>39</v>
      </c>
      <c r="I14" t="s">
        <v>62</v>
      </c>
      <c r="J14">
        <v>0.056</v>
      </c>
      <c r="K14">
        <v>0.065</v>
      </c>
      <c r="L14">
        <v>0.09</v>
      </c>
    </row>
    <row r="15" ht="15.5" spans="1:12">
      <c r="A15" t="s">
        <v>63</v>
      </c>
      <c r="B15">
        <v>0.08</v>
      </c>
      <c r="C15">
        <v>0.076</v>
      </c>
      <c r="D15">
        <v>0.078</v>
      </c>
      <c r="H15" s="6" t="s">
        <v>41</v>
      </c>
      <c r="I15" t="s">
        <v>64</v>
      </c>
      <c r="J15">
        <v>0.445</v>
      </c>
      <c r="K15">
        <v>0.508</v>
      </c>
      <c r="L15">
        <v>0.447</v>
      </c>
    </row>
    <row r="16" ht="15.5" spans="1:12">
      <c r="A16" t="s">
        <v>65</v>
      </c>
      <c r="B16">
        <v>0.071</v>
      </c>
      <c r="C16">
        <v>0.069</v>
      </c>
      <c r="D16">
        <v>0.065</v>
      </c>
      <c r="H16" s="6" t="s">
        <v>39</v>
      </c>
      <c r="I16" t="s">
        <v>66</v>
      </c>
      <c r="J16">
        <v>0.109</v>
      </c>
      <c r="K16">
        <v>0.089</v>
      </c>
      <c r="L16">
        <v>0.115</v>
      </c>
    </row>
    <row r="17" ht="15.5" spans="1:12">
      <c r="A17" t="s">
        <v>67</v>
      </c>
      <c r="B17">
        <v>0.052</v>
      </c>
      <c r="C17">
        <v>0.057</v>
      </c>
      <c r="D17">
        <v>0.053</v>
      </c>
      <c r="H17" s="6" t="s">
        <v>39</v>
      </c>
      <c r="I17" t="s">
        <v>68</v>
      </c>
      <c r="J17">
        <v>0.073</v>
      </c>
      <c r="K17">
        <v>0.067</v>
      </c>
      <c r="L17">
        <v>0.089</v>
      </c>
    </row>
    <row r="18" ht="15.5" spans="1:12">
      <c r="A18" t="s">
        <v>69</v>
      </c>
      <c r="B18">
        <v>0.063</v>
      </c>
      <c r="C18">
        <v>0.065</v>
      </c>
      <c r="D18">
        <v>0.061</v>
      </c>
      <c r="H18" s="6" t="s">
        <v>39</v>
      </c>
      <c r="I18" t="s">
        <v>70</v>
      </c>
      <c r="J18">
        <v>0.075</v>
      </c>
      <c r="K18">
        <v>0.06</v>
      </c>
      <c r="L18">
        <v>0.061</v>
      </c>
    </row>
    <row r="19" ht="15.5" spans="1:12">
      <c r="A19" t="s">
        <v>71</v>
      </c>
      <c r="B19">
        <v>0.071</v>
      </c>
      <c r="C19">
        <v>0.069</v>
      </c>
      <c r="D19">
        <v>0.078</v>
      </c>
      <c r="H19" s="6" t="s">
        <v>39</v>
      </c>
      <c r="I19" t="s">
        <v>72</v>
      </c>
      <c r="J19">
        <v>0.073</v>
      </c>
      <c r="K19">
        <v>0.067</v>
      </c>
      <c r="L19">
        <v>0.089</v>
      </c>
    </row>
    <row r="20" ht="15.5" spans="8:12">
      <c r="H20" s="6" t="s">
        <v>39</v>
      </c>
      <c r="I20" t="s">
        <v>73</v>
      </c>
      <c r="J20">
        <v>0.071</v>
      </c>
      <c r="K20">
        <v>0.08</v>
      </c>
      <c r="L20">
        <v>0.07</v>
      </c>
    </row>
    <row r="21" ht="15.5" spans="8:12">
      <c r="H21" s="6" t="s">
        <v>39</v>
      </c>
      <c r="I21" t="s">
        <v>74</v>
      </c>
      <c r="J21">
        <v>0.073</v>
      </c>
      <c r="K21">
        <v>0.06</v>
      </c>
      <c r="L21">
        <v>0.056</v>
      </c>
    </row>
    <row r="22" ht="15.5" spans="8:12">
      <c r="H22" s="6" t="s">
        <v>39</v>
      </c>
      <c r="I22" t="s">
        <v>75</v>
      </c>
      <c r="J22">
        <v>0.07</v>
      </c>
      <c r="K22">
        <v>0.085</v>
      </c>
      <c r="L22">
        <v>0.077</v>
      </c>
    </row>
    <row r="23" ht="15.5" spans="8:12">
      <c r="H23" s="6" t="s">
        <v>39</v>
      </c>
      <c r="I23" t="s">
        <v>76</v>
      </c>
      <c r="J23">
        <v>0.076</v>
      </c>
      <c r="K23">
        <v>0.065</v>
      </c>
      <c r="L23">
        <v>0.09</v>
      </c>
    </row>
    <row r="24" ht="15.5" spans="8:12">
      <c r="H24" s="6" t="s">
        <v>39</v>
      </c>
      <c r="I24" t="s">
        <v>77</v>
      </c>
      <c r="J24">
        <v>0.071</v>
      </c>
      <c r="K24">
        <v>0.74</v>
      </c>
      <c r="L24">
        <v>0.089</v>
      </c>
    </row>
    <row r="25" ht="15.5" spans="8:12">
      <c r="H25" s="6" t="s">
        <v>39</v>
      </c>
      <c r="I25" t="s">
        <v>78</v>
      </c>
      <c r="J25">
        <v>0.073</v>
      </c>
      <c r="K25">
        <v>0.085</v>
      </c>
      <c r="L25">
        <v>0.106</v>
      </c>
    </row>
    <row r="26" ht="15.5" spans="8:12">
      <c r="H26" s="6" t="s">
        <v>39</v>
      </c>
      <c r="I26" t="s">
        <v>79</v>
      </c>
      <c r="J26">
        <v>0.063</v>
      </c>
      <c r="K26">
        <v>0.088</v>
      </c>
      <c r="L26">
        <v>0.077</v>
      </c>
    </row>
    <row r="27" ht="15.5" spans="8:12">
      <c r="H27" s="6" t="s">
        <v>39</v>
      </c>
      <c r="I27" t="s">
        <v>80</v>
      </c>
      <c r="J27">
        <v>0.056</v>
      </c>
      <c r="K27">
        <v>0.065</v>
      </c>
      <c r="L27">
        <v>0.06</v>
      </c>
    </row>
    <row r="28" ht="15.5" spans="8:12">
      <c r="H28" s="6" t="s">
        <v>39</v>
      </c>
      <c r="I28" t="s">
        <v>81</v>
      </c>
      <c r="J28">
        <v>0.076</v>
      </c>
      <c r="K28">
        <v>0.078</v>
      </c>
      <c r="L28">
        <v>0.098</v>
      </c>
    </row>
    <row r="29" ht="15.5" spans="8:12">
      <c r="H29" s="6" t="s">
        <v>39</v>
      </c>
      <c r="I29" t="s">
        <v>82</v>
      </c>
      <c r="J29">
        <v>0.122</v>
      </c>
      <c r="K29">
        <v>0.113</v>
      </c>
      <c r="L29">
        <v>0.098</v>
      </c>
    </row>
    <row r="30" ht="15.5" spans="8:12">
      <c r="H30" s="6" t="s">
        <v>41</v>
      </c>
      <c r="I30" t="s">
        <v>83</v>
      </c>
      <c r="J30">
        <v>0.099</v>
      </c>
      <c r="K30">
        <v>0.117</v>
      </c>
      <c r="L30">
        <v>0.077</v>
      </c>
    </row>
    <row r="31" ht="15.5" spans="8:12">
      <c r="H31" s="6" t="s">
        <v>39</v>
      </c>
      <c r="I31" t="s">
        <v>84</v>
      </c>
      <c r="J31">
        <v>0.06</v>
      </c>
      <c r="K31">
        <v>0.064</v>
      </c>
      <c r="L31">
        <v>0.053</v>
      </c>
    </row>
    <row r="32" ht="15.5" spans="8:12">
      <c r="H32" s="6" t="s">
        <v>39</v>
      </c>
      <c r="I32" t="s">
        <v>85</v>
      </c>
      <c r="J32">
        <v>0.053</v>
      </c>
      <c r="K32">
        <v>0.05</v>
      </c>
      <c r="L32">
        <v>0.068</v>
      </c>
    </row>
    <row r="33" ht="15.5" spans="8:12">
      <c r="H33" s="6" t="s">
        <v>39</v>
      </c>
      <c r="I33" t="s">
        <v>86</v>
      </c>
      <c r="J33">
        <v>0.064</v>
      </c>
      <c r="K33">
        <v>0.063</v>
      </c>
      <c r="L33">
        <v>0.08</v>
      </c>
    </row>
    <row r="34" ht="15.5" spans="8:12">
      <c r="H34" s="6" t="s">
        <v>41</v>
      </c>
      <c r="I34" t="s">
        <v>87</v>
      </c>
      <c r="J34">
        <v>0.424</v>
      </c>
      <c r="K34">
        <v>0.365</v>
      </c>
      <c r="L34">
        <v>0.331</v>
      </c>
    </row>
    <row r="35" ht="15.5" spans="8:12">
      <c r="H35" s="6" t="s">
        <v>39</v>
      </c>
      <c r="I35" t="s">
        <v>88</v>
      </c>
      <c r="J35">
        <v>0.171</v>
      </c>
      <c r="K35">
        <v>0.123</v>
      </c>
      <c r="L35">
        <v>0.106</v>
      </c>
    </row>
    <row r="36" ht="15.5" spans="8:12">
      <c r="H36" s="6" t="s">
        <v>39</v>
      </c>
      <c r="I36" t="s">
        <v>89</v>
      </c>
      <c r="J36">
        <v>0.112</v>
      </c>
      <c r="K36">
        <v>0.117</v>
      </c>
      <c r="L36">
        <v>0.127</v>
      </c>
    </row>
    <row r="37" ht="15.5" spans="8:12">
      <c r="H37" s="6" t="s">
        <v>39</v>
      </c>
      <c r="I37" t="s">
        <v>90</v>
      </c>
      <c r="J37">
        <v>0.155</v>
      </c>
      <c r="K37">
        <v>0.107</v>
      </c>
      <c r="L37">
        <v>0.145</v>
      </c>
    </row>
    <row r="38" ht="15.5" spans="8:12">
      <c r="H38" s="6" t="s">
        <v>39</v>
      </c>
      <c r="I38" t="s">
        <v>91</v>
      </c>
      <c r="J38">
        <v>0.296</v>
      </c>
      <c r="K38">
        <v>0.225</v>
      </c>
      <c r="L38">
        <v>0.215</v>
      </c>
    </row>
    <row r="39" ht="15.5" spans="8:12">
      <c r="H39" s="6" t="s">
        <v>39</v>
      </c>
      <c r="I39" t="s">
        <v>92</v>
      </c>
      <c r="J39">
        <v>0.132</v>
      </c>
      <c r="K39">
        <v>0.167</v>
      </c>
      <c r="L39">
        <v>0.196</v>
      </c>
    </row>
    <row r="40" ht="15.5" spans="8:12">
      <c r="H40" s="6" t="s">
        <v>41</v>
      </c>
      <c r="I40" t="s">
        <v>93</v>
      </c>
      <c r="J40">
        <v>0.507</v>
      </c>
      <c r="K40">
        <v>0.458</v>
      </c>
      <c r="L40">
        <v>0.441</v>
      </c>
    </row>
    <row r="41" ht="15.5" spans="8:12">
      <c r="H41" s="6" t="s">
        <v>41</v>
      </c>
      <c r="I41" t="s">
        <v>94</v>
      </c>
      <c r="J41">
        <v>0.541</v>
      </c>
      <c r="K41">
        <v>0.526</v>
      </c>
      <c r="L41">
        <v>0.502</v>
      </c>
    </row>
    <row r="42" ht="15.5" spans="8:12">
      <c r="H42" s="6" t="s">
        <v>39</v>
      </c>
      <c r="I42" t="s">
        <v>95</v>
      </c>
      <c r="J42">
        <v>0.225</v>
      </c>
      <c r="K42">
        <v>0.237</v>
      </c>
      <c r="L42">
        <v>0.242</v>
      </c>
    </row>
    <row r="43" ht="15.5" spans="8:12">
      <c r="H43" s="6" t="s">
        <v>41</v>
      </c>
      <c r="I43" t="s">
        <v>96</v>
      </c>
      <c r="J43">
        <v>0.307</v>
      </c>
      <c r="K43">
        <v>0.278</v>
      </c>
      <c r="L43">
        <v>0.311</v>
      </c>
    </row>
    <row r="44" ht="15.5" spans="8:12">
      <c r="H44" s="6" t="s">
        <v>39</v>
      </c>
      <c r="I44" t="s">
        <v>97</v>
      </c>
      <c r="J44">
        <v>0.246</v>
      </c>
      <c r="K44">
        <v>0.218</v>
      </c>
      <c r="L44">
        <v>0.256</v>
      </c>
    </row>
    <row r="45" ht="15.5" spans="8:12">
      <c r="H45" s="6" t="s">
        <v>39</v>
      </c>
      <c r="I45" t="s">
        <v>98</v>
      </c>
      <c r="J45">
        <v>0.257</v>
      </c>
      <c r="K45">
        <v>0.261</v>
      </c>
      <c r="L45">
        <v>0.243</v>
      </c>
    </row>
    <row r="46" ht="15.5" spans="8:12">
      <c r="H46" s="6" t="s">
        <v>39</v>
      </c>
      <c r="I46" t="s">
        <v>99</v>
      </c>
      <c r="J46">
        <v>0.216</v>
      </c>
      <c r="K46">
        <v>0.219</v>
      </c>
      <c r="L46">
        <v>0.23</v>
      </c>
    </row>
    <row r="47" ht="15.5" spans="8:12">
      <c r="H47" s="6" t="s">
        <v>41</v>
      </c>
      <c r="I47" t="s">
        <v>100</v>
      </c>
      <c r="J47">
        <v>0.477</v>
      </c>
      <c r="K47">
        <v>0.509</v>
      </c>
      <c r="L47">
        <v>0.458</v>
      </c>
    </row>
    <row r="48" ht="15.5" spans="8:12">
      <c r="H48" s="6" t="s">
        <v>41</v>
      </c>
      <c r="I48" t="s">
        <v>101</v>
      </c>
      <c r="J48">
        <v>0.391</v>
      </c>
      <c r="K48">
        <v>0.463</v>
      </c>
      <c r="L48">
        <v>0.436</v>
      </c>
    </row>
    <row r="49" ht="15.5" spans="8:12">
      <c r="H49" s="6" t="s">
        <v>41</v>
      </c>
      <c r="I49" t="s">
        <v>102</v>
      </c>
      <c r="J49">
        <v>0.594</v>
      </c>
      <c r="K49">
        <v>0.576</v>
      </c>
      <c r="L49">
        <v>0.617</v>
      </c>
    </row>
    <row r="50" ht="15.5" spans="8:12">
      <c r="H50" s="6" t="s">
        <v>39</v>
      </c>
      <c r="I50" t="s">
        <v>103</v>
      </c>
      <c r="J50">
        <v>0.253</v>
      </c>
      <c r="K50">
        <v>0.113</v>
      </c>
      <c r="L50">
        <v>0.107</v>
      </c>
    </row>
    <row r="51" ht="15.5" spans="8:12">
      <c r="H51" s="6" t="s">
        <v>39</v>
      </c>
      <c r="I51" t="s">
        <v>104</v>
      </c>
      <c r="J51">
        <v>0.216</v>
      </c>
      <c r="K51">
        <v>0.219</v>
      </c>
      <c r="L51">
        <v>0.23</v>
      </c>
    </row>
    <row r="52" ht="15.5" spans="8:12">
      <c r="H52" s="6" t="s">
        <v>41</v>
      </c>
      <c r="I52" t="s">
        <v>105</v>
      </c>
      <c r="J52">
        <v>0.394</v>
      </c>
      <c r="K52">
        <v>0.407</v>
      </c>
      <c r="L52">
        <v>0.45</v>
      </c>
    </row>
    <row r="53" ht="15.5" spans="8:12">
      <c r="H53" s="6" t="s">
        <v>39</v>
      </c>
      <c r="I53" t="s">
        <v>106</v>
      </c>
      <c r="J53">
        <v>0.284</v>
      </c>
      <c r="K53">
        <v>0.277</v>
      </c>
      <c r="L53">
        <v>0.287</v>
      </c>
    </row>
    <row r="54" ht="15.5" spans="8:12">
      <c r="H54" s="6" t="s">
        <v>39</v>
      </c>
      <c r="I54" t="s">
        <v>107</v>
      </c>
      <c r="J54">
        <v>0.161</v>
      </c>
      <c r="K54">
        <v>0.203</v>
      </c>
      <c r="L54">
        <v>0.132</v>
      </c>
    </row>
    <row r="55" ht="15.5" spans="8:12">
      <c r="H55" s="6" t="s">
        <v>39</v>
      </c>
      <c r="I55" t="s">
        <v>108</v>
      </c>
      <c r="J55">
        <v>0.121</v>
      </c>
      <c r="K55">
        <v>0.233</v>
      </c>
      <c r="L55">
        <v>0.153</v>
      </c>
    </row>
    <row r="56" ht="15.5" spans="8:12">
      <c r="H56" s="6" t="s">
        <v>39</v>
      </c>
      <c r="I56" t="s">
        <v>109</v>
      </c>
      <c r="J56">
        <v>0.153</v>
      </c>
      <c r="K56">
        <v>0.113</v>
      </c>
      <c r="L56">
        <v>0.107</v>
      </c>
    </row>
    <row r="57" ht="15.5" spans="8:12">
      <c r="H57" s="6" t="s">
        <v>39</v>
      </c>
      <c r="I57" t="s">
        <v>110</v>
      </c>
      <c r="J57">
        <v>0.071</v>
      </c>
      <c r="K57">
        <v>0.082</v>
      </c>
      <c r="L57">
        <v>0.075</v>
      </c>
    </row>
    <row r="58" ht="15.5" spans="8:12">
      <c r="H58" s="6" t="s">
        <v>39</v>
      </c>
      <c r="I58" t="s">
        <v>111</v>
      </c>
      <c r="J58">
        <v>0.077</v>
      </c>
      <c r="K58">
        <v>0.056</v>
      </c>
      <c r="L58">
        <v>0.065</v>
      </c>
    </row>
    <row r="59" ht="15.5" spans="8:12">
      <c r="H59" s="6" t="s">
        <v>39</v>
      </c>
      <c r="I59" t="s">
        <v>112</v>
      </c>
      <c r="J59">
        <v>0.123</v>
      </c>
      <c r="K59">
        <v>0.106</v>
      </c>
      <c r="L59">
        <v>0.112</v>
      </c>
    </row>
    <row r="60" ht="15.5" spans="8:12">
      <c r="H60" s="6" t="s">
        <v>39</v>
      </c>
      <c r="I60" t="s">
        <v>113</v>
      </c>
      <c r="J60">
        <v>0.159</v>
      </c>
      <c r="K60">
        <v>0.19</v>
      </c>
      <c r="L60">
        <v>0.161</v>
      </c>
    </row>
    <row r="61" ht="15.5" spans="8:12">
      <c r="H61" s="6" t="s">
        <v>39</v>
      </c>
      <c r="I61" t="s">
        <v>114</v>
      </c>
      <c r="J61">
        <v>0.174</v>
      </c>
      <c r="K61">
        <v>0.169</v>
      </c>
      <c r="L61">
        <v>0.124</v>
      </c>
    </row>
    <row r="62" ht="15.5" spans="8:12">
      <c r="H62" s="6" t="s">
        <v>39</v>
      </c>
      <c r="I62" t="s">
        <v>115</v>
      </c>
      <c r="J62">
        <v>0.133</v>
      </c>
      <c r="K62">
        <v>0.187</v>
      </c>
      <c r="L62">
        <v>0.149</v>
      </c>
    </row>
    <row r="63" ht="15.5" spans="8:12">
      <c r="H63" s="6" t="s">
        <v>39</v>
      </c>
      <c r="I63" t="s">
        <v>116</v>
      </c>
      <c r="J63">
        <v>0.109</v>
      </c>
      <c r="K63">
        <v>0.158</v>
      </c>
      <c r="L63">
        <v>0.121</v>
      </c>
    </row>
    <row r="64" ht="15.5" spans="8:12">
      <c r="H64" s="6" t="s">
        <v>39</v>
      </c>
      <c r="I64" t="s">
        <v>117</v>
      </c>
      <c r="J64">
        <v>0.113</v>
      </c>
      <c r="K64">
        <v>0.107</v>
      </c>
      <c r="L64">
        <v>0.131</v>
      </c>
    </row>
    <row r="65" ht="15.5" spans="8:12">
      <c r="H65" s="6" t="s">
        <v>39</v>
      </c>
      <c r="I65" t="s">
        <v>118</v>
      </c>
      <c r="J65">
        <v>0.225</v>
      </c>
      <c r="K65">
        <v>0.237</v>
      </c>
      <c r="L65">
        <v>0.242</v>
      </c>
    </row>
    <row r="66" ht="15.5" spans="8:12">
      <c r="H66" s="6" t="s">
        <v>39</v>
      </c>
      <c r="I66" t="s">
        <v>119</v>
      </c>
      <c r="J66">
        <v>0.117</v>
      </c>
      <c r="K66">
        <v>0.127</v>
      </c>
      <c r="L66">
        <v>0.159</v>
      </c>
    </row>
    <row r="67" ht="15.5" spans="8:12">
      <c r="H67" s="6" t="s">
        <v>39</v>
      </c>
      <c r="I67" t="s">
        <v>120</v>
      </c>
      <c r="J67">
        <v>0.253</v>
      </c>
      <c r="K67">
        <v>0.253</v>
      </c>
      <c r="L67">
        <v>0.233</v>
      </c>
    </row>
    <row r="68" ht="15.5" spans="8:12">
      <c r="H68" s="6" t="s">
        <v>39</v>
      </c>
      <c r="I68" t="s">
        <v>121</v>
      </c>
      <c r="J68">
        <v>0.146</v>
      </c>
      <c r="K68">
        <v>0.122</v>
      </c>
      <c r="L68">
        <v>0.148</v>
      </c>
    </row>
    <row r="69" ht="15.5" spans="8:12">
      <c r="H69" s="6" t="s">
        <v>39</v>
      </c>
      <c r="I69" t="s">
        <v>122</v>
      </c>
      <c r="J69">
        <v>0.189</v>
      </c>
      <c r="K69">
        <v>0.117</v>
      </c>
      <c r="L69">
        <v>0.081</v>
      </c>
    </row>
    <row r="70" ht="15.5" spans="8:12">
      <c r="H70" s="6" t="s">
        <v>41</v>
      </c>
      <c r="I70" t="s">
        <v>123</v>
      </c>
      <c r="J70">
        <v>0.708</v>
      </c>
      <c r="K70">
        <v>0.738</v>
      </c>
      <c r="L70">
        <v>0.674</v>
      </c>
    </row>
    <row r="71" ht="15.5" spans="8:12">
      <c r="H71" s="6" t="s">
        <v>41</v>
      </c>
      <c r="I71" t="s">
        <v>124</v>
      </c>
      <c r="J71">
        <v>0.526</v>
      </c>
      <c r="K71">
        <v>0.502</v>
      </c>
      <c r="L71">
        <v>0.543</v>
      </c>
    </row>
    <row r="72" ht="15.5" spans="8:12">
      <c r="H72" s="6" t="s">
        <v>39</v>
      </c>
      <c r="I72" t="s">
        <v>125</v>
      </c>
      <c r="J72">
        <v>0.126</v>
      </c>
      <c r="K72">
        <v>0.102</v>
      </c>
      <c r="L72">
        <v>0.243</v>
      </c>
    </row>
    <row r="73" ht="15.5" spans="8:12">
      <c r="H73" s="6" t="s">
        <v>41</v>
      </c>
      <c r="I73" t="s">
        <v>126</v>
      </c>
      <c r="J73">
        <v>0.936</v>
      </c>
      <c r="K73">
        <v>1.685</v>
      </c>
      <c r="L73">
        <v>1.022</v>
      </c>
    </row>
    <row r="74" ht="15.5" spans="8:12">
      <c r="H74" s="6" t="s">
        <v>39</v>
      </c>
      <c r="I74" t="s">
        <v>127</v>
      </c>
      <c r="J74">
        <v>0.103</v>
      </c>
      <c r="K74">
        <v>0.132</v>
      </c>
      <c r="L74">
        <v>0.167</v>
      </c>
    </row>
    <row r="75" ht="15.5" spans="8:12">
      <c r="H75" s="6" t="s">
        <v>39</v>
      </c>
      <c r="I75" t="s">
        <v>128</v>
      </c>
      <c r="J75">
        <v>0.203</v>
      </c>
      <c r="K75">
        <v>0.113</v>
      </c>
      <c r="L75">
        <v>0.107</v>
      </c>
    </row>
    <row r="76" ht="15.5" spans="8:12">
      <c r="H76" s="6" t="s">
        <v>39</v>
      </c>
      <c r="I76" t="s">
        <v>129</v>
      </c>
      <c r="J76">
        <v>0.153</v>
      </c>
      <c r="K76">
        <v>0.153</v>
      </c>
      <c r="L76">
        <v>0.233</v>
      </c>
    </row>
    <row r="77" ht="15.5" spans="8:12">
      <c r="H77" s="6" t="s">
        <v>39</v>
      </c>
      <c r="I77" t="s">
        <v>130</v>
      </c>
      <c r="J77">
        <v>0.157</v>
      </c>
      <c r="K77">
        <v>0.161</v>
      </c>
      <c r="L77">
        <v>0.143</v>
      </c>
    </row>
    <row r="78" ht="15.5" spans="8:12">
      <c r="H78" s="6" t="s">
        <v>39</v>
      </c>
      <c r="I78" t="s">
        <v>131</v>
      </c>
      <c r="J78">
        <v>0.196</v>
      </c>
      <c r="K78">
        <v>0.225</v>
      </c>
      <c r="L78">
        <v>0.155</v>
      </c>
    </row>
    <row r="79" ht="15.5" spans="8:12">
      <c r="H79" s="5" t="s">
        <v>41</v>
      </c>
      <c r="I79" t="s">
        <v>132</v>
      </c>
      <c r="J79">
        <v>0.438</v>
      </c>
      <c r="K79">
        <v>0.502</v>
      </c>
      <c r="L79">
        <v>0.408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workbookViewId="0">
      <selection activeCell="A1" sqref="A1:O65"/>
    </sheetView>
  </sheetViews>
  <sheetFormatPr defaultColWidth="8.72727272727273" defaultRowHeight="14"/>
  <sheetData>
    <row r="1" spans="1:15">
      <c r="A1" s="1" t="s">
        <v>133</v>
      </c>
      <c r="B1" s="1" t="s">
        <v>134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" t="s">
        <v>141</v>
      </c>
      <c r="J1" s="1" t="s">
        <v>142</v>
      </c>
      <c r="K1" s="1" t="s">
        <v>143</v>
      </c>
      <c r="L1" s="1" t="s">
        <v>144</v>
      </c>
      <c r="M1" s="1" t="s">
        <v>145</v>
      </c>
      <c r="N1" s="1" t="s">
        <v>146</v>
      </c>
      <c r="O1" s="1" t="s">
        <v>147</v>
      </c>
    </row>
    <row r="2" spans="1:15">
      <c r="A2" s="2" t="s">
        <v>148</v>
      </c>
      <c r="B2" s="2" t="s">
        <v>148</v>
      </c>
      <c r="C2" s="2" t="s">
        <v>149</v>
      </c>
      <c r="D2" s="2" t="s">
        <v>150</v>
      </c>
      <c r="E2" s="2" t="s">
        <v>151</v>
      </c>
      <c r="F2" s="2">
        <v>1</v>
      </c>
      <c r="G2" s="2">
        <v>14</v>
      </c>
      <c r="H2" s="2">
        <v>14</v>
      </c>
      <c r="I2" s="2">
        <v>8</v>
      </c>
      <c r="J2" s="2">
        <v>58.5</v>
      </c>
      <c r="K2" s="2">
        <v>36.105</v>
      </c>
      <c r="L2" s="2">
        <v>330</v>
      </c>
      <c r="M2" s="2">
        <v>323.31</v>
      </c>
      <c r="N2" s="2">
        <v>8608000000</v>
      </c>
      <c r="O2" s="2">
        <v>573860000</v>
      </c>
    </row>
    <row r="3" spans="1:15">
      <c r="A3" s="2" t="s">
        <v>152</v>
      </c>
      <c r="B3" s="2" t="s">
        <v>152</v>
      </c>
      <c r="C3" s="2" t="s">
        <v>153</v>
      </c>
      <c r="D3" s="2" t="s">
        <v>154</v>
      </c>
      <c r="E3" s="2" t="s">
        <v>155</v>
      </c>
      <c r="F3" s="2">
        <v>5</v>
      </c>
      <c r="G3" s="2">
        <v>1</v>
      </c>
      <c r="H3" s="2">
        <v>1</v>
      </c>
      <c r="I3" s="2">
        <v>1</v>
      </c>
      <c r="J3" s="2">
        <v>9.4</v>
      </c>
      <c r="K3" s="2">
        <v>12.933</v>
      </c>
      <c r="L3" s="2">
        <v>117</v>
      </c>
      <c r="M3" s="2">
        <v>323.31</v>
      </c>
      <c r="N3" s="2">
        <v>0</v>
      </c>
      <c r="O3" s="2">
        <v>0</v>
      </c>
    </row>
    <row r="4" spans="1:15">
      <c r="A4" s="2" t="s">
        <v>156</v>
      </c>
      <c r="B4" s="2" t="s">
        <v>156</v>
      </c>
      <c r="C4" s="2" t="s">
        <v>157</v>
      </c>
      <c r="D4" s="2" t="s">
        <v>158</v>
      </c>
      <c r="E4" s="2" t="s">
        <v>159</v>
      </c>
      <c r="F4" s="2">
        <v>1</v>
      </c>
      <c r="G4" s="2">
        <v>5</v>
      </c>
      <c r="H4" s="2">
        <v>5</v>
      </c>
      <c r="I4" s="2">
        <v>5</v>
      </c>
      <c r="J4" s="2">
        <v>64.5</v>
      </c>
      <c r="K4" s="2">
        <v>11.765</v>
      </c>
      <c r="L4" s="2">
        <v>107</v>
      </c>
      <c r="M4" s="2">
        <v>323.31</v>
      </c>
      <c r="N4" s="2">
        <v>2716400000</v>
      </c>
      <c r="O4" s="2">
        <v>543280000</v>
      </c>
    </row>
    <row r="5" spans="1:15">
      <c r="A5" s="2" t="s">
        <v>160</v>
      </c>
      <c r="B5" s="2" t="s">
        <v>160</v>
      </c>
      <c r="C5" s="2" t="s">
        <v>161</v>
      </c>
      <c r="D5" s="2" t="s">
        <v>162</v>
      </c>
      <c r="E5" s="2" t="s">
        <v>163</v>
      </c>
      <c r="F5" s="2">
        <v>1</v>
      </c>
      <c r="G5" s="2">
        <v>7</v>
      </c>
      <c r="H5" s="2">
        <v>7</v>
      </c>
      <c r="I5" s="2">
        <v>5</v>
      </c>
      <c r="J5" s="2">
        <v>56.5</v>
      </c>
      <c r="K5" s="2">
        <v>15.998</v>
      </c>
      <c r="L5" s="2">
        <v>147</v>
      </c>
      <c r="M5" s="2">
        <v>323.31</v>
      </c>
      <c r="N5" s="2">
        <v>2150100000</v>
      </c>
      <c r="O5" s="2">
        <v>195460000</v>
      </c>
    </row>
    <row r="6" spans="1:15">
      <c r="A6" s="2" t="s">
        <v>164</v>
      </c>
      <c r="B6" s="2" t="s">
        <v>164</v>
      </c>
      <c r="C6" s="2" t="s">
        <v>165</v>
      </c>
      <c r="D6" s="2" t="s">
        <v>166</v>
      </c>
      <c r="E6" s="2" t="s">
        <v>167</v>
      </c>
      <c r="F6" s="2">
        <v>1</v>
      </c>
      <c r="G6" s="2">
        <v>8</v>
      </c>
      <c r="H6" s="2">
        <v>2</v>
      </c>
      <c r="I6" s="2">
        <v>2</v>
      </c>
      <c r="J6" s="2">
        <v>35.9</v>
      </c>
      <c r="K6" s="2">
        <v>35.9</v>
      </c>
      <c r="L6" s="2">
        <v>326</v>
      </c>
      <c r="M6" s="2">
        <v>248.04</v>
      </c>
      <c r="N6" s="2">
        <v>454330000</v>
      </c>
      <c r="O6" s="2">
        <v>34949000</v>
      </c>
    </row>
    <row r="7" spans="1:15">
      <c r="A7" s="2" t="s">
        <v>168</v>
      </c>
      <c r="B7" s="2" t="s">
        <v>168</v>
      </c>
      <c r="C7" s="2" t="s">
        <v>169</v>
      </c>
      <c r="D7" s="2" t="s">
        <v>170</v>
      </c>
      <c r="E7" s="2" t="s">
        <v>171</v>
      </c>
      <c r="F7" s="2">
        <v>1</v>
      </c>
      <c r="G7" s="2">
        <v>10</v>
      </c>
      <c r="H7" s="2">
        <v>6</v>
      </c>
      <c r="I7" s="2">
        <v>4</v>
      </c>
      <c r="J7" s="2">
        <v>37.9</v>
      </c>
      <c r="K7" s="2">
        <v>41.287</v>
      </c>
      <c r="L7" s="2">
        <v>377</v>
      </c>
      <c r="M7" s="2">
        <v>138.5</v>
      </c>
      <c r="N7" s="2">
        <v>699270000</v>
      </c>
      <c r="O7" s="2">
        <v>41134000</v>
      </c>
    </row>
    <row r="8" spans="1:15">
      <c r="A8" s="2" t="s">
        <v>172</v>
      </c>
      <c r="B8" s="2" t="s">
        <v>172</v>
      </c>
      <c r="C8" s="2" t="s">
        <v>173</v>
      </c>
      <c r="D8" s="2" t="s">
        <v>174</v>
      </c>
      <c r="E8" s="2" t="s">
        <v>175</v>
      </c>
      <c r="F8" s="2">
        <v>1</v>
      </c>
      <c r="G8" s="2">
        <v>1</v>
      </c>
      <c r="H8" s="2">
        <v>1</v>
      </c>
      <c r="I8" s="2">
        <v>1</v>
      </c>
      <c r="J8" s="2">
        <v>12.4</v>
      </c>
      <c r="K8" s="2">
        <v>13.38</v>
      </c>
      <c r="L8" s="2">
        <v>121</v>
      </c>
      <c r="M8" s="2">
        <v>125.22</v>
      </c>
      <c r="N8" s="2">
        <v>18667000000</v>
      </c>
      <c r="O8" s="2">
        <v>3111100000</v>
      </c>
    </row>
    <row r="9" spans="1:15">
      <c r="A9" s="2" t="s">
        <v>176</v>
      </c>
      <c r="B9" s="2" t="s">
        <v>176</v>
      </c>
      <c r="C9" s="2" t="s">
        <v>177</v>
      </c>
      <c r="D9" s="2" t="s">
        <v>178</v>
      </c>
      <c r="E9" s="2" t="s">
        <v>179</v>
      </c>
      <c r="F9" s="2">
        <v>6</v>
      </c>
      <c r="G9" s="2">
        <v>3</v>
      </c>
      <c r="H9" s="2">
        <v>3</v>
      </c>
      <c r="I9" s="2">
        <v>3</v>
      </c>
      <c r="J9" s="2">
        <v>46.2</v>
      </c>
      <c r="K9" s="2">
        <v>11.265</v>
      </c>
      <c r="L9" s="2">
        <v>106</v>
      </c>
      <c r="M9" s="2">
        <v>100.47</v>
      </c>
      <c r="N9" s="2">
        <v>1676000000</v>
      </c>
      <c r="O9" s="2">
        <v>239430000</v>
      </c>
    </row>
    <row r="10" spans="1:15">
      <c r="A10" s="2" t="s">
        <v>180</v>
      </c>
      <c r="B10" s="2" t="s">
        <v>180</v>
      </c>
      <c r="C10" s="2" t="s">
        <v>181</v>
      </c>
      <c r="D10" s="2" t="s">
        <v>182</v>
      </c>
      <c r="E10" s="2" t="s">
        <v>183</v>
      </c>
      <c r="F10" s="2">
        <v>1</v>
      </c>
      <c r="G10" s="2">
        <v>7</v>
      </c>
      <c r="H10" s="2">
        <v>7</v>
      </c>
      <c r="I10" s="2">
        <v>7</v>
      </c>
      <c r="J10" s="2">
        <v>26.3</v>
      </c>
      <c r="K10" s="2">
        <v>49.439</v>
      </c>
      <c r="L10" s="2">
        <v>453</v>
      </c>
      <c r="M10" s="2">
        <v>81.947</v>
      </c>
      <c r="N10" s="2">
        <v>340090000</v>
      </c>
      <c r="O10" s="2">
        <v>13080000</v>
      </c>
    </row>
    <row r="11" spans="1:15">
      <c r="A11" s="2" t="s">
        <v>184</v>
      </c>
      <c r="B11" s="2" t="s">
        <v>185</v>
      </c>
      <c r="C11" s="2" t="s">
        <v>186</v>
      </c>
      <c r="D11" s="2" t="s">
        <v>187</v>
      </c>
      <c r="E11" s="2" t="s">
        <v>188</v>
      </c>
      <c r="F11" s="2">
        <v>10</v>
      </c>
      <c r="G11" s="2">
        <v>3</v>
      </c>
      <c r="H11" s="2">
        <v>3</v>
      </c>
      <c r="I11" s="2">
        <v>3</v>
      </c>
      <c r="J11" s="2">
        <v>17.9</v>
      </c>
      <c r="K11" s="2">
        <v>41.736</v>
      </c>
      <c r="L11" s="2">
        <v>375</v>
      </c>
      <c r="M11" s="2">
        <v>71.047</v>
      </c>
      <c r="N11" s="2">
        <v>110280000</v>
      </c>
      <c r="O11" s="2">
        <v>4794900</v>
      </c>
    </row>
    <row r="12" spans="1:15">
      <c r="A12" s="2" t="s">
        <v>189</v>
      </c>
      <c r="B12" s="2" t="s">
        <v>189</v>
      </c>
      <c r="C12" s="2" t="s">
        <v>190</v>
      </c>
      <c r="D12" s="2" t="s">
        <v>191</v>
      </c>
      <c r="E12" s="2" t="s">
        <v>192</v>
      </c>
      <c r="F12" s="2">
        <v>1</v>
      </c>
      <c r="G12" s="2">
        <v>6</v>
      </c>
      <c r="H12" s="2">
        <v>6</v>
      </c>
      <c r="I12" s="2">
        <v>5</v>
      </c>
      <c r="J12" s="2">
        <v>27.8</v>
      </c>
      <c r="K12" s="2">
        <v>37.654</v>
      </c>
      <c r="L12" s="2">
        <v>353</v>
      </c>
      <c r="M12" s="2">
        <v>68.515</v>
      </c>
      <c r="N12" s="2">
        <v>584690000</v>
      </c>
      <c r="O12" s="2">
        <v>34394000</v>
      </c>
    </row>
    <row r="13" spans="1:15">
      <c r="A13" s="2" t="s">
        <v>193</v>
      </c>
      <c r="B13" s="2" t="s">
        <v>193</v>
      </c>
      <c r="C13" s="2" t="s">
        <v>194</v>
      </c>
      <c r="D13" s="2" t="s">
        <v>195</v>
      </c>
      <c r="E13" s="2" t="s">
        <v>196</v>
      </c>
      <c r="F13" s="2">
        <v>5</v>
      </c>
      <c r="G13" s="2">
        <v>1</v>
      </c>
      <c r="H13" s="2">
        <v>1</v>
      </c>
      <c r="I13" s="2">
        <v>1</v>
      </c>
      <c r="J13" s="2">
        <v>13.7</v>
      </c>
      <c r="K13" s="2">
        <v>12.645</v>
      </c>
      <c r="L13" s="2">
        <v>117</v>
      </c>
      <c r="M13" s="2">
        <v>65.044</v>
      </c>
      <c r="N13" s="2">
        <v>0</v>
      </c>
      <c r="O13" s="2">
        <v>0</v>
      </c>
    </row>
    <row r="14" spans="1:15">
      <c r="A14" s="2" t="s">
        <v>197</v>
      </c>
      <c r="B14" s="2" t="s">
        <v>197</v>
      </c>
      <c r="C14" s="2" t="s">
        <v>198</v>
      </c>
      <c r="D14" s="2" t="s">
        <v>199</v>
      </c>
      <c r="E14" s="2" t="s">
        <v>200</v>
      </c>
      <c r="F14" s="2">
        <v>10</v>
      </c>
      <c r="G14" s="2">
        <v>1</v>
      </c>
      <c r="H14" s="2">
        <v>1</v>
      </c>
      <c r="I14" s="2">
        <v>1</v>
      </c>
      <c r="J14" s="2">
        <v>13.7</v>
      </c>
      <c r="K14" s="2">
        <v>13.016</v>
      </c>
      <c r="L14" s="2">
        <v>117</v>
      </c>
      <c r="M14" s="2">
        <v>64.968</v>
      </c>
      <c r="N14" s="2">
        <v>44200000</v>
      </c>
      <c r="O14" s="2">
        <v>6314300</v>
      </c>
    </row>
    <row r="15" spans="1:15">
      <c r="A15" s="2" t="s">
        <v>201</v>
      </c>
      <c r="B15" s="2" t="s">
        <v>201</v>
      </c>
      <c r="C15" s="2" t="s">
        <v>202</v>
      </c>
      <c r="D15" s="2" t="s">
        <v>203</v>
      </c>
      <c r="E15" s="2" t="s">
        <v>204</v>
      </c>
      <c r="F15" s="2">
        <v>1</v>
      </c>
      <c r="G15" s="2">
        <v>9</v>
      </c>
      <c r="H15" s="2">
        <v>9</v>
      </c>
      <c r="I15" s="2">
        <v>9</v>
      </c>
      <c r="J15" s="2">
        <v>13.4</v>
      </c>
      <c r="K15" s="2">
        <v>66.79</v>
      </c>
      <c r="L15" s="2">
        <v>605</v>
      </c>
      <c r="M15" s="2">
        <v>60.067</v>
      </c>
      <c r="N15" s="2">
        <v>345340000</v>
      </c>
      <c r="O15" s="2">
        <v>9592900</v>
      </c>
    </row>
    <row r="16" spans="1:15">
      <c r="A16" s="2" t="s">
        <v>205</v>
      </c>
      <c r="B16" s="2" t="s">
        <v>205</v>
      </c>
      <c r="C16" s="2" t="s">
        <v>206</v>
      </c>
      <c r="D16" s="2" t="s">
        <v>207</v>
      </c>
      <c r="E16" s="2" t="s">
        <v>208</v>
      </c>
      <c r="F16" s="2">
        <v>1</v>
      </c>
      <c r="G16" s="2">
        <v>3</v>
      </c>
      <c r="H16" s="2">
        <v>3</v>
      </c>
      <c r="I16" s="2">
        <v>3</v>
      </c>
      <c r="J16" s="2">
        <v>35.2</v>
      </c>
      <c r="K16" s="2">
        <v>11.419</v>
      </c>
      <c r="L16" s="2">
        <v>108</v>
      </c>
      <c r="M16" s="2">
        <v>45.954</v>
      </c>
      <c r="N16" s="2">
        <v>49325000</v>
      </c>
      <c r="O16" s="2">
        <v>7046500</v>
      </c>
    </row>
    <row r="17" spans="1:15">
      <c r="A17" s="2" t="s">
        <v>209</v>
      </c>
      <c r="B17" s="2" t="s">
        <v>209</v>
      </c>
      <c r="C17" s="2" t="s">
        <v>210</v>
      </c>
      <c r="D17" s="2" t="s">
        <v>211</v>
      </c>
      <c r="E17" s="2" t="s">
        <v>212</v>
      </c>
      <c r="F17" s="2">
        <v>1</v>
      </c>
      <c r="G17" s="2">
        <v>4</v>
      </c>
      <c r="H17" s="2">
        <v>4</v>
      </c>
      <c r="I17" s="2">
        <v>4</v>
      </c>
      <c r="J17" s="2">
        <v>43</v>
      </c>
      <c r="K17" s="2">
        <v>15.257</v>
      </c>
      <c r="L17" s="2">
        <v>142</v>
      </c>
      <c r="M17" s="2">
        <v>35.928</v>
      </c>
      <c r="N17" s="2">
        <v>1226500000</v>
      </c>
      <c r="O17" s="2">
        <v>153310000</v>
      </c>
    </row>
    <row r="18" spans="1:15">
      <c r="A18" s="2" t="s">
        <v>213</v>
      </c>
      <c r="B18" s="2" t="s">
        <v>213</v>
      </c>
      <c r="C18" s="2" t="s">
        <v>214</v>
      </c>
      <c r="D18" s="2" t="s">
        <v>215</v>
      </c>
      <c r="E18" s="2" t="s">
        <v>216</v>
      </c>
      <c r="F18" s="2">
        <v>1</v>
      </c>
      <c r="G18" s="2">
        <v>2</v>
      </c>
      <c r="H18" s="2">
        <v>1</v>
      </c>
      <c r="I18" s="2">
        <v>1</v>
      </c>
      <c r="J18" s="2">
        <v>7.4</v>
      </c>
      <c r="K18" s="2">
        <v>36.591</v>
      </c>
      <c r="L18" s="2">
        <v>340</v>
      </c>
      <c r="M18" s="2">
        <v>35.924</v>
      </c>
      <c r="N18" s="2">
        <v>47237000</v>
      </c>
      <c r="O18" s="2">
        <v>2778700</v>
      </c>
    </row>
    <row r="19" spans="1:15">
      <c r="A19" s="2" t="s">
        <v>217</v>
      </c>
      <c r="B19" s="2" t="s">
        <v>217</v>
      </c>
      <c r="C19" s="2" t="s">
        <v>218</v>
      </c>
      <c r="D19" s="2" t="s">
        <v>219</v>
      </c>
      <c r="E19" s="2" t="s">
        <v>220</v>
      </c>
      <c r="F19" s="2">
        <v>1</v>
      </c>
      <c r="G19" s="2">
        <v>9</v>
      </c>
      <c r="H19" s="2">
        <v>5</v>
      </c>
      <c r="I19" s="2">
        <v>4</v>
      </c>
      <c r="J19" s="2">
        <v>47.1</v>
      </c>
      <c r="K19" s="2">
        <v>35.94</v>
      </c>
      <c r="L19" s="2">
        <v>327</v>
      </c>
      <c r="M19" s="2">
        <v>34.639</v>
      </c>
      <c r="N19" s="2">
        <v>1075200000</v>
      </c>
      <c r="O19" s="2">
        <v>76803000</v>
      </c>
    </row>
    <row r="20" spans="1:15">
      <c r="A20" s="2" t="s">
        <v>221</v>
      </c>
      <c r="B20" s="2" t="s">
        <v>221</v>
      </c>
      <c r="C20" s="2" t="s">
        <v>222</v>
      </c>
      <c r="D20" s="2" t="s">
        <v>223</v>
      </c>
      <c r="E20" s="2" t="s">
        <v>224</v>
      </c>
      <c r="F20" s="2">
        <v>1</v>
      </c>
      <c r="G20" s="2">
        <v>4</v>
      </c>
      <c r="H20" s="2">
        <v>4</v>
      </c>
      <c r="I20" s="2">
        <v>4</v>
      </c>
      <c r="J20" s="2">
        <v>6.7</v>
      </c>
      <c r="K20" s="2">
        <v>87.057</v>
      </c>
      <c r="L20" s="2">
        <v>788</v>
      </c>
      <c r="M20" s="2">
        <v>26.791</v>
      </c>
      <c r="N20" s="2">
        <v>76701000</v>
      </c>
      <c r="O20" s="2">
        <v>1783700</v>
      </c>
    </row>
    <row r="21" spans="1:15">
      <c r="A21" s="2" t="s">
        <v>225</v>
      </c>
      <c r="B21" s="2" t="s">
        <v>225</v>
      </c>
      <c r="C21" s="2" t="s">
        <v>226</v>
      </c>
      <c r="D21" s="2" t="s">
        <v>227</v>
      </c>
      <c r="E21" s="2" t="s">
        <v>228</v>
      </c>
      <c r="F21" s="2">
        <v>2</v>
      </c>
      <c r="G21" s="2">
        <v>2</v>
      </c>
      <c r="H21" s="2">
        <v>2</v>
      </c>
      <c r="I21" s="2">
        <v>2</v>
      </c>
      <c r="J21" s="2">
        <v>5.6</v>
      </c>
      <c r="K21" s="2">
        <v>42.631</v>
      </c>
      <c r="L21" s="2">
        <v>374</v>
      </c>
      <c r="M21" s="2">
        <v>23.719</v>
      </c>
      <c r="N21" s="2">
        <v>38082000</v>
      </c>
      <c r="O21" s="2">
        <v>2115700</v>
      </c>
    </row>
    <row r="22" spans="1:15">
      <c r="A22" s="2" t="s">
        <v>229</v>
      </c>
      <c r="B22" s="2" t="s">
        <v>229</v>
      </c>
      <c r="C22" s="2" t="s">
        <v>230</v>
      </c>
      <c r="D22" s="2" t="s">
        <v>231</v>
      </c>
      <c r="E22" s="2" t="s">
        <v>232</v>
      </c>
      <c r="F22" s="2">
        <v>1</v>
      </c>
      <c r="G22" s="2">
        <v>1</v>
      </c>
      <c r="H22" s="2">
        <v>1</v>
      </c>
      <c r="I22" s="2">
        <v>1</v>
      </c>
      <c r="J22" s="2">
        <v>2.8</v>
      </c>
      <c r="K22" s="2">
        <v>47.019</v>
      </c>
      <c r="L22" s="2">
        <v>428</v>
      </c>
      <c r="M22" s="2">
        <v>19.043</v>
      </c>
      <c r="N22" s="2">
        <v>17781000</v>
      </c>
      <c r="O22" s="2">
        <v>740870</v>
      </c>
    </row>
    <row r="23" spans="1:15">
      <c r="A23" s="2" t="s">
        <v>233</v>
      </c>
      <c r="B23" s="2" t="s">
        <v>233</v>
      </c>
      <c r="C23" s="2" t="s">
        <v>234</v>
      </c>
      <c r="D23" s="2" t="s">
        <v>235</v>
      </c>
      <c r="E23" s="2" t="s">
        <v>236</v>
      </c>
      <c r="F23" s="2">
        <v>1</v>
      </c>
      <c r="G23" s="2">
        <v>1</v>
      </c>
      <c r="H23" s="2">
        <v>1</v>
      </c>
      <c r="I23" s="2">
        <v>1</v>
      </c>
      <c r="J23" s="2">
        <v>3.9</v>
      </c>
      <c r="K23" s="2">
        <v>33.117</v>
      </c>
      <c r="L23" s="2">
        <v>304</v>
      </c>
      <c r="M23" s="2">
        <v>18.582</v>
      </c>
      <c r="N23" s="2">
        <v>0</v>
      </c>
      <c r="O23" s="2">
        <v>0</v>
      </c>
    </row>
    <row r="24" spans="1:15">
      <c r="A24" s="2" t="s">
        <v>237</v>
      </c>
      <c r="B24" s="2" t="s">
        <v>237</v>
      </c>
      <c r="C24" s="2" t="s">
        <v>238</v>
      </c>
      <c r="D24" s="2" t="s">
        <v>239</v>
      </c>
      <c r="E24" s="2" t="s">
        <v>240</v>
      </c>
      <c r="F24" s="2">
        <v>1</v>
      </c>
      <c r="G24" s="2">
        <v>2</v>
      </c>
      <c r="H24" s="2">
        <v>2</v>
      </c>
      <c r="I24" s="2">
        <v>2</v>
      </c>
      <c r="J24" s="2">
        <v>3.4</v>
      </c>
      <c r="K24" s="2">
        <v>69.366</v>
      </c>
      <c r="L24" s="2">
        <v>609</v>
      </c>
      <c r="M24" s="2">
        <v>17.723</v>
      </c>
      <c r="N24" s="2">
        <v>54640000</v>
      </c>
      <c r="O24" s="2">
        <v>1301000</v>
      </c>
    </row>
    <row r="25" spans="1:15">
      <c r="A25" s="2" t="s">
        <v>241</v>
      </c>
      <c r="B25" s="2" t="s">
        <v>241</v>
      </c>
      <c r="C25" s="2" t="s">
        <v>242</v>
      </c>
      <c r="D25" s="2" t="s">
        <v>243</v>
      </c>
      <c r="E25" s="2" t="s">
        <v>244</v>
      </c>
      <c r="F25" s="2">
        <v>1</v>
      </c>
      <c r="G25" s="2">
        <v>1</v>
      </c>
      <c r="H25" s="2">
        <v>1</v>
      </c>
      <c r="I25" s="2">
        <v>1</v>
      </c>
      <c r="J25" s="2">
        <v>9.4</v>
      </c>
      <c r="K25" s="2">
        <v>13.508</v>
      </c>
      <c r="L25" s="2">
        <v>117</v>
      </c>
      <c r="M25" s="2">
        <v>16.25</v>
      </c>
      <c r="N25" s="2">
        <v>35792000</v>
      </c>
      <c r="O25" s="2">
        <v>4474000</v>
      </c>
    </row>
    <row r="26" spans="1:15">
      <c r="A26" s="2" t="s">
        <v>245</v>
      </c>
      <c r="B26" s="2" t="s">
        <v>245</v>
      </c>
      <c r="C26" s="2" t="s">
        <v>246</v>
      </c>
      <c r="D26" s="2" t="s">
        <v>247</v>
      </c>
      <c r="E26" s="2" t="s">
        <v>248</v>
      </c>
      <c r="F26" s="2">
        <v>2</v>
      </c>
      <c r="G26" s="2">
        <v>2</v>
      </c>
      <c r="H26" s="2">
        <v>2</v>
      </c>
      <c r="I26" s="2">
        <v>2</v>
      </c>
      <c r="J26" s="2">
        <v>20.2</v>
      </c>
      <c r="K26" s="2">
        <v>10.245</v>
      </c>
      <c r="L26" s="2">
        <v>94</v>
      </c>
      <c r="M26" s="2">
        <v>15.437</v>
      </c>
      <c r="N26" s="2">
        <v>639390000</v>
      </c>
      <c r="O26" s="2">
        <v>127880000</v>
      </c>
    </row>
    <row r="27" spans="1:15">
      <c r="A27" s="2" t="s">
        <v>249</v>
      </c>
      <c r="B27" s="2" t="s">
        <v>249</v>
      </c>
      <c r="C27" s="2" t="s">
        <v>250</v>
      </c>
      <c r="D27" s="2" t="s">
        <v>251</v>
      </c>
      <c r="E27" s="2" t="s">
        <v>252</v>
      </c>
      <c r="F27" s="2">
        <v>5</v>
      </c>
      <c r="G27" s="2">
        <v>2</v>
      </c>
      <c r="H27" s="2">
        <v>2</v>
      </c>
      <c r="I27" s="2">
        <v>1</v>
      </c>
      <c r="J27" s="2">
        <v>18.8</v>
      </c>
      <c r="K27" s="2">
        <v>12.947</v>
      </c>
      <c r="L27" s="2">
        <v>117</v>
      </c>
      <c r="M27" s="2">
        <v>15.42</v>
      </c>
      <c r="N27" s="2">
        <v>72878000</v>
      </c>
      <c r="O27" s="2">
        <v>10411000</v>
      </c>
    </row>
    <row r="28" spans="1:15">
      <c r="A28" s="2" t="s">
        <v>253</v>
      </c>
      <c r="B28" s="2" t="s">
        <v>253</v>
      </c>
      <c r="C28" s="2" t="s">
        <v>254</v>
      </c>
      <c r="D28" s="2" t="s">
        <v>255</v>
      </c>
      <c r="E28" s="2" t="s">
        <v>256</v>
      </c>
      <c r="F28" s="2">
        <v>1</v>
      </c>
      <c r="G28" s="2">
        <v>2</v>
      </c>
      <c r="H28" s="2">
        <v>2</v>
      </c>
      <c r="I28" s="2">
        <v>1</v>
      </c>
      <c r="J28" s="2">
        <v>30.6</v>
      </c>
      <c r="K28" s="2">
        <v>10.657</v>
      </c>
      <c r="L28" s="2">
        <v>98</v>
      </c>
      <c r="M28" s="2">
        <v>15.211</v>
      </c>
      <c r="N28" s="2">
        <v>146960000</v>
      </c>
      <c r="O28" s="2">
        <v>29391000</v>
      </c>
    </row>
    <row r="29" spans="1:15">
      <c r="A29" s="2" t="s">
        <v>257</v>
      </c>
      <c r="B29" s="2" t="s">
        <v>257</v>
      </c>
      <c r="C29" s="2" t="s">
        <v>258</v>
      </c>
      <c r="D29" s="2" t="s">
        <v>259</v>
      </c>
      <c r="E29" s="2" t="s">
        <v>260</v>
      </c>
      <c r="F29" s="2">
        <v>1</v>
      </c>
      <c r="G29" s="2">
        <v>1</v>
      </c>
      <c r="H29" s="2">
        <v>1</v>
      </c>
      <c r="I29" s="2">
        <v>1</v>
      </c>
      <c r="J29" s="2">
        <v>1.6</v>
      </c>
      <c r="K29" s="2">
        <v>83.868</v>
      </c>
      <c r="L29" s="2">
        <v>745</v>
      </c>
      <c r="M29" s="2">
        <v>14.698</v>
      </c>
      <c r="N29" s="2">
        <v>0</v>
      </c>
      <c r="O29" s="2">
        <v>0</v>
      </c>
    </row>
    <row r="30" spans="1:15">
      <c r="A30" s="2" t="s">
        <v>261</v>
      </c>
      <c r="B30" s="2" t="s">
        <v>261</v>
      </c>
      <c r="C30" s="2" t="s">
        <v>262</v>
      </c>
      <c r="D30" s="2" t="s">
        <v>263</v>
      </c>
      <c r="E30" s="2" t="s">
        <v>264</v>
      </c>
      <c r="F30" s="2">
        <v>3</v>
      </c>
      <c r="G30" s="2">
        <v>1</v>
      </c>
      <c r="H30" s="2">
        <v>1</v>
      </c>
      <c r="I30" s="2">
        <v>1</v>
      </c>
      <c r="J30" s="2">
        <v>7.4</v>
      </c>
      <c r="K30" s="2">
        <v>16.837</v>
      </c>
      <c r="L30" s="2">
        <v>149</v>
      </c>
      <c r="M30" s="2">
        <v>13.576</v>
      </c>
      <c r="N30" s="2">
        <v>49699000</v>
      </c>
      <c r="O30" s="2">
        <v>5522100</v>
      </c>
    </row>
    <row r="31" spans="1:15">
      <c r="A31" s="2" t="s">
        <v>265</v>
      </c>
      <c r="B31" s="2" t="s">
        <v>265</v>
      </c>
      <c r="C31" s="2" t="s">
        <v>266</v>
      </c>
      <c r="D31" s="2" t="s">
        <v>267</v>
      </c>
      <c r="E31" s="2" t="s">
        <v>268</v>
      </c>
      <c r="F31" s="2">
        <v>1</v>
      </c>
      <c r="G31" s="2">
        <v>2</v>
      </c>
      <c r="H31" s="2">
        <v>2</v>
      </c>
      <c r="I31" s="2">
        <v>2</v>
      </c>
      <c r="J31" s="2">
        <v>19.9</v>
      </c>
      <c r="K31" s="2">
        <v>21.731</v>
      </c>
      <c r="L31" s="2">
        <v>196</v>
      </c>
      <c r="M31" s="2">
        <v>13.311</v>
      </c>
      <c r="N31" s="2">
        <v>36467000</v>
      </c>
      <c r="O31" s="2">
        <v>3315200</v>
      </c>
    </row>
    <row r="32" spans="1:15">
      <c r="A32" s="2" t="s">
        <v>269</v>
      </c>
      <c r="B32" s="2" t="s">
        <v>269</v>
      </c>
      <c r="C32" s="2" t="s">
        <v>270</v>
      </c>
      <c r="D32" s="2" t="s">
        <v>271</v>
      </c>
      <c r="E32" s="2" t="s">
        <v>272</v>
      </c>
      <c r="F32" s="2">
        <v>1</v>
      </c>
      <c r="G32" s="2">
        <v>1</v>
      </c>
      <c r="H32" s="2">
        <v>1</v>
      </c>
      <c r="I32" s="2">
        <v>1</v>
      </c>
      <c r="J32" s="2">
        <v>3.4</v>
      </c>
      <c r="K32" s="2">
        <v>42.352</v>
      </c>
      <c r="L32" s="2">
        <v>384</v>
      </c>
      <c r="M32" s="2">
        <v>13.251</v>
      </c>
      <c r="N32" s="2">
        <v>0</v>
      </c>
      <c r="O32" s="2">
        <v>0</v>
      </c>
    </row>
    <row r="33" spans="1:15">
      <c r="A33" s="2" t="s">
        <v>273</v>
      </c>
      <c r="B33" s="2" t="s">
        <v>273</v>
      </c>
      <c r="C33" s="2" t="s">
        <v>274</v>
      </c>
      <c r="D33" s="2" t="s">
        <v>275</v>
      </c>
      <c r="E33" s="2" t="s">
        <v>276</v>
      </c>
      <c r="F33" s="2">
        <v>9</v>
      </c>
      <c r="G33" s="2">
        <v>2</v>
      </c>
      <c r="H33" s="2">
        <v>2</v>
      </c>
      <c r="I33" s="2">
        <v>2</v>
      </c>
      <c r="J33" s="2">
        <v>5</v>
      </c>
      <c r="K33" s="2">
        <v>49.67</v>
      </c>
      <c r="L33" s="2">
        <v>444</v>
      </c>
      <c r="M33" s="2">
        <v>11.674</v>
      </c>
      <c r="N33" s="2">
        <v>14658000</v>
      </c>
      <c r="O33" s="2">
        <v>666280</v>
      </c>
    </row>
    <row r="34" spans="1:15">
      <c r="A34" s="2" t="s">
        <v>277</v>
      </c>
      <c r="B34" s="2" t="s">
        <v>277</v>
      </c>
      <c r="C34" s="2" t="s">
        <v>278</v>
      </c>
      <c r="D34" s="2" t="s">
        <v>279</v>
      </c>
      <c r="E34" s="2" t="s">
        <v>280</v>
      </c>
      <c r="F34" s="2">
        <v>5</v>
      </c>
      <c r="G34" s="2">
        <v>1</v>
      </c>
      <c r="H34" s="2">
        <v>1</v>
      </c>
      <c r="I34" s="2">
        <v>1</v>
      </c>
      <c r="J34" s="2">
        <v>3.6</v>
      </c>
      <c r="K34" s="2">
        <v>40.84</v>
      </c>
      <c r="L34" s="2">
        <v>365</v>
      </c>
      <c r="M34" s="2">
        <v>8.421</v>
      </c>
      <c r="N34" s="2">
        <v>7723500</v>
      </c>
      <c r="O34" s="2">
        <v>351070</v>
      </c>
    </row>
    <row r="35" spans="1:15">
      <c r="A35" s="2" t="s">
        <v>281</v>
      </c>
      <c r="B35" s="2" t="s">
        <v>281</v>
      </c>
      <c r="C35" s="2" t="s">
        <v>282</v>
      </c>
      <c r="D35" s="2" t="s">
        <v>283</v>
      </c>
      <c r="E35" s="2" t="s">
        <v>284</v>
      </c>
      <c r="F35" s="2">
        <v>11</v>
      </c>
      <c r="G35" s="2">
        <v>2</v>
      </c>
      <c r="H35" s="2">
        <v>1</v>
      </c>
      <c r="I35" s="2">
        <v>0</v>
      </c>
      <c r="J35" s="2">
        <v>18.8</v>
      </c>
      <c r="K35" s="2">
        <v>12.839</v>
      </c>
      <c r="L35" s="2">
        <v>117</v>
      </c>
      <c r="M35" s="2">
        <v>7.7385</v>
      </c>
      <c r="N35" s="2">
        <v>91415000</v>
      </c>
      <c r="O35" s="2">
        <v>13059000</v>
      </c>
    </row>
    <row r="36" spans="1:15">
      <c r="A36" s="2" t="s">
        <v>285</v>
      </c>
      <c r="B36" s="2" t="s">
        <v>285</v>
      </c>
      <c r="C36" s="2" t="s">
        <v>286</v>
      </c>
      <c r="D36" s="2" t="s">
        <v>287</v>
      </c>
      <c r="E36" s="2" t="s">
        <v>288</v>
      </c>
      <c r="F36" s="2">
        <v>1</v>
      </c>
      <c r="G36" s="2">
        <v>1</v>
      </c>
      <c r="H36" s="2">
        <v>1</v>
      </c>
      <c r="I36" s="2">
        <v>1</v>
      </c>
      <c r="J36" s="2">
        <v>5.2</v>
      </c>
      <c r="K36" s="2">
        <v>48.16</v>
      </c>
      <c r="L36" s="2">
        <v>439</v>
      </c>
      <c r="M36" s="2">
        <v>7.0954</v>
      </c>
      <c r="N36" s="2">
        <v>52665000</v>
      </c>
      <c r="O36" s="2">
        <v>2507900</v>
      </c>
    </row>
    <row r="37" spans="1:15">
      <c r="A37" s="2" t="s">
        <v>289</v>
      </c>
      <c r="B37" s="2" t="s">
        <v>289</v>
      </c>
      <c r="C37" s="2" t="s">
        <v>290</v>
      </c>
      <c r="D37" s="2" t="s">
        <v>291</v>
      </c>
      <c r="E37" s="2" t="s">
        <v>292</v>
      </c>
      <c r="F37" s="2">
        <v>1</v>
      </c>
      <c r="G37" s="2">
        <v>1</v>
      </c>
      <c r="H37" s="2">
        <v>1</v>
      </c>
      <c r="I37" s="2">
        <v>1</v>
      </c>
      <c r="J37" s="2">
        <v>3.9</v>
      </c>
      <c r="K37" s="2">
        <v>46.323</v>
      </c>
      <c r="L37" s="2">
        <v>410</v>
      </c>
      <c r="M37" s="2">
        <v>6.9895</v>
      </c>
      <c r="N37" s="2">
        <v>90690</v>
      </c>
      <c r="O37" s="2">
        <v>3488.1</v>
      </c>
    </row>
    <row r="38" spans="1:15">
      <c r="A38" s="2" t="s">
        <v>293</v>
      </c>
      <c r="B38" s="2" t="s">
        <v>293</v>
      </c>
      <c r="C38" s="2" t="s">
        <v>294</v>
      </c>
      <c r="D38" s="2" t="s">
        <v>295</v>
      </c>
      <c r="E38" s="2" t="s">
        <v>296</v>
      </c>
      <c r="F38" s="2">
        <v>1</v>
      </c>
      <c r="G38" s="2">
        <v>1</v>
      </c>
      <c r="H38" s="2">
        <v>1</v>
      </c>
      <c r="I38" s="2">
        <v>1</v>
      </c>
      <c r="J38" s="2">
        <v>8.1</v>
      </c>
      <c r="K38" s="2">
        <v>15.164</v>
      </c>
      <c r="L38" s="2">
        <v>135</v>
      </c>
      <c r="M38" s="2">
        <v>6.8882</v>
      </c>
      <c r="N38" s="2">
        <v>33569000</v>
      </c>
      <c r="O38" s="2">
        <v>3051800</v>
      </c>
    </row>
    <row r="39" spans="1:15">
      <c r="A39" s="2" t="s">
        <v>297</v>
      </c>
      <c r="B39" s="2" t="s">
        <v>297</v>
      </c>
      <c r="C39" s="2" t="s">
        <v>298</v>
      </c>
      <c r="D39" s="2" t="s">
        <v>299</v>
      </c>
      <c r="E39" s="2" t="s">
        <v>300</v>
      </c>
      <c r="F39" s="2">
        <v>1</v>
      </c>
      <c r="G39" s="2">
        <v>1</v>
      </c>
      <c r="H39" s="2">
        <v>1</v>
      </c>
      <c r="I39" s="2">
        <v>1</v>
      </c>
      <c r="J39" s="2">
        <v>4.7</v>
      </c>
      <c r="K39" s="2">
        <v>27.807</v>
      </c>
      <c r="L39" s="2">
        <v>256</v>
      </c>
      <c r="M39" s="2">
        <v>6.8066</v>
      </c>
      <c r="N39" s="2">
        <v>11954000</v>
      </c>
      <c r="O39" s="2">
        <v>1195400</v>
      </c>
    </row>
    <row r="40" spans="1:15">
      <c r="A40" s="2" t="s">
        <v>301</v>
      </c>
      <c r="B40" s="2" t="s">
        <v>301</v>
      </c>
      <c r="C40" s="2" t="s">
        <v>302</v>
      </c>
      <c r="D40" s="2" t="s">
        <v>303</v>
      </c>
      <c r="E40" s="2" t="s">
        <v>304</v>
      </c>
      <c r="F40" s="2">
        <v>3</v>
      </c>
      <c r="G40" s="2">
        <v>1</v>
      </c>
      <c r="H40" s="2">
        <v>1</v>
      </c>
      <c r="I40" s="2">
        <v>1</v>
      </c>
      <c r="J40" s="2">
        <v>5.9</v>
      </c>
      <c r="K40" s="2">
        <v>13.203</v>
      </c>
      <c r="L40" s="2">
        <v>119</v>
      </c>
      <c r="M40" s="2">
        <v>6.7176</v>
      </c>
      <c r="N40" s="2">
        <v>0</v>
      </c>
      <c r="O40" s="2">
        <v>0</v>
      </c>
    </row>
    <row r="41" spans="1:15">
      <c r="A41" s="2" t="s">
        <v>305</v>
      </c>
      <c r="B41" s="2" t="s">
        <v>305</v>
      </c>
      <c r="C41" s="2" t="s">
        <v>306</v>
      </c>
      <c r="D41" s="2" t="s">
        <v>307</v>
      </c>
      <c r="E41" s="2" t="s">
        <v>308</v>
      </c>
      <c r="F41" s="2">
        <v>1</v>
      </c>
      <c r="G41" s="2">
        <v>1</v>
      </c>
      <c r="H41" s="2">
        <v>1</v>
      </c>
      <c r="I41" s="2">
        <v>1</v>
      </c>
      <c r="J41" s="2">
        <v>1.1</v>
      </c>
      <c r="K41" s="2">
        <v>113.38</v>
      </c>
      <c r="L41" s="2">
        <v>1039</v>
      </c>
      <c r="M41" s="2">
        <v>6.623</v>
      </c>
      <c r="N41" s="2">
        <v>23218000</v>
      </c>
      <c r="O41" s="2">
        <v>515950</v>
      </c>
    </row>
    <row r="42" spans="1:15">
      <c r="A42" s="2" t="s">
        <v>309</v>
      </c>
      <c r="B42" s="2" t="s">
        <v>309</v>
      </c>
      <c r="C42" s="2" t="s">
        <v>310</v>
      </c>
      <c r="D42" s="2" t="s">
        <v>311</v>
      </c>
      <c r="E42" s="2" t="s">
        <v>312</v>
      </c>
      <c r="F42" s="2">
        <v>1</v>
      </c>
      <c r="G42" s="2">
        <v>1</v>
      </c>
      <c r="H42" s="2">
        <v>1</v>
      </c>
      <c r="I42" s="2">
        <v>1</v>
      </c>
      <c r="J42" s="2">
        <v>2.5</v>
      </c>
      <c r="K42" s="2">
        <v>67.958</v>
      </c>
      <c r="L42" s="2">
        <v>595</v>
      </c>
      <c r="M42" s="2">
        <v>6.489</v>
      </c>
      <c r="N42" s="2">
        <v>197090000</v>
      </c>
      <c r="O42" s="2">
        <v>4379800</v>
      </c>
    </row>
    <row r="43" spans="1:15">
      <c r="A43" s="2" t="s">
        <v>313</v>
      </c>
      <c r="B43" s="2" t="s">
        <v>313</v>
      </c>
      <c r="C43" s="2" t="s">
        <v>314</v>
      </c>
      <c r="D43" s="2" t="s">
        <v>315</v>
      </c>
      <c r="E43" s="2" t="s">
        <v>316</v>
      </c>
      <c r="F43" s="2">
        <v>7</v>
      </c>
      <c r="G43" s="2">
        <v>1</v>
      </c>
      <c r="H43" s="2">
        <v>1</v>
      </c>
      <c r="I43" s="2">
        <v>1</v>
      </c>
      <c r="J43" s="2">
        <v>8.5</v>
      </c>
      <c r="K43" s="2">
        <v>14.095</v>
      </c>
      <c r="L43" s="2">
        <v>130</v>
      </c>
      <c r="M43" s="2">
        <v>6.4817</v>
      </c>
      <c r="N43" s="2">
        <v>11201000</v>
      </c>
      <c r="O43" s="2">
        <v>1600200</v>
      </c>
    </row>
    <row r="44" spans="1:15">
      <c r="A44" s="2" t="s">
        <v>317</v>
      </c>
      <c r="B44" s="2" t="s">
        <v>317</v>
      </c>
      <c r="C44" s="2" t="s">
        <v>318</v>
      </c>
      <c r="D44" s="2" t="s">
        <v>319</v>
      </c>
      <c r="E44" s="2" t="s">
        <v>320</v>
      </c>
      <c r="F44" s="2">
        <v>1</v>
      </c>
      <c r="G44" s="2">
        <v>1</v>
      </c>
      <c r="H44" s="2">
        <v>1</v>
      </c>
      <c r="I44" s="2">
        <v>1</v>
      </c>
      <c r="J44" s="2">
        <v>10.6</v>
      </c>
      <c r="K44" s="2">
        <v>31.362</v>
      </c>
      <c r="L44" s="2">
        <v>282</v>
      </c>
      <c r="M44" s="2">
        <v>6.4145</v>
      </c>
      <c r="N44" s="2">
        <v>12383000</v>
      </c>
      <c r="O44" s="2">
        <v>884530</v>
      </c>
    </row>
    <row r="45" spans="1:15">
      <c r="A45" s="2" t="s">
        <v>321</v>
      </c>
      <c r="B45" s="2" t="s">
        <v>321</v>
      </c>
      <c r="C45" s="2" t="s">
        <v>322</v>
      </c>
      <c r="D45" s="2" t="s">
        <v>323</v>
      </c>
      <c r="E45" s="2" t="s">
        <v>324</v>
      </c>
      <c r="F45" s="2">
        <v>1</v>
      </c>
      <c r="G45" s="2">
        <v>1</v>
      </c>
      <c r="H45" s="2">
        <v>1</v>
      </c>
      <c r="I45" s="2">
        <v>1</v>
      </c>
      <c r="J45" s="2">
        <v>9.7</v>
      </c>
      <c r="K45" s="2">
        <v>33.861</v>
      </c>
      <c r="L45" s="2">
        <v>300</v>
      </c>
      <c r="M45" s="2">
        <v>6.3517</v>
      </c>
      <c r="N45" s="2">
        <v>164350000</v>
      </c>
      <c r="O45" s="2">
        <v>9130300</v>
      </c>
    </row>
    <row r="46" spans="1:15">
      <c r="A46" s="2" t="s">
        <v>325</v>
      </c>
      <c r="B46" s="2" t="s">
        <v>325</v>
      </c>
      <c r="C46" s="2" t="s">
        <v>326</v>
      </c>
      <c r="D46" s="2" t="s">
        <v>327</v>
      </c>
      <c r="E46" s="2" t="s">
        <v>328</v>
      </c>
      <c r="F46" s="2">
        <v>1</v>
      </c>
      <c r="G46" s="2">
        <v>1</v>
      </c>
      <c r="H46" s="2">
        <v>1</v>
      </c>
      <c r="I46" s="2">
        <v>1</v>
      </c>
      <c r="J46" s="2">
        <v>7.9</v>
      </c>
      <c r="K46" s="2">
        <v>35</v>
      </c>
      <c r="L46" s="2">
        <v>317</v>
      </c>
      <c r="M46" s="2">
        <v>6.2991</v>
      </c>
      <c r="N46" s="2">
        <v>123130000</v>
      </c>
      <c r="O46" s="2">
        <v>11194000</v>
      </c>
    </row>
    <row r="47" spans="1:15">
      <c r="A47" s="2" t="s">
        <v>329</v>
      </c>
      <c r="B47" s="2" t="s">
        <v>329</v>
      </c>
      <c r="C47" s="2" t="s">
        <v>330</v>
      </c>
      <c r="D47" s="2" t="s">
        <v>331</v>
      </c>
      <c r="E47" s="2" t="s">
        <v>332</v>
      </c>
      <c r="F47" s="2">
        <v>1</v>
      </c>
      <c r="G47" s="2">
        <v>1</v>
      </c>
      <c r="H47" s="2">
        <v>1</v>
      </c>
      <c r="I47" s="2">
        <v>1</v>
      </c>
      <c r="J47" s="2">
        <v>9.4</v>
      </c>
      <c r="K47" s="2">
        <v>12.822</v>
      </c>
      <c r="L47" s="2">
        <v>117</v>
      </c>
      <c r="M47" s="2">
        <v>6.2981</v>
      </c>
      <c r="N47" s="2">
        <v>15248000</v>
      </c>
      <c r="O47" s="2">
        <v>2541300</v>
      </c>
    </row>
    <row r="48" spans="1:15">
      <c r="A48" s="2" t="s">
        <v>333</v>
      </c>
      <c r="B48" s="2" t="s">
        <v>333</v>
      </c>
      <c r="C48" s="2" t="s">
        <v>334</v>
      </c>
      <c r="D48" s="2" t="s">
        <v>335</v>
      </c>
      <c r="E48" s="2" t="s">
        <v>336</v>
      </c>
      <c r="F48" s="2">
        <v>1</v>
      </c>
      <c r="G48" s="2">
        <v>1</v>
      </c>
      <c r="H48" s="2">
        <v>1</v>
      </c>
      <c r="I48" s="2">
        <v>1</v>
      </c>
      <c r="J48" s="2">
        <v>4.6</v>
      </c>
      <c r="K48" s="2">
        <v>55.681</v>
      </c>
      <c r="L48" s="2">
        <v>520</v>
      </c>
      <c r="M48" s="2">
        <v>6.2103</v>
      </c>
      <c r="N48" s="2">
        <v>2117000000</v>
      </c>
      <c r="O48" s="2">
        <v>75608000</v>
      </c>
    </row>
    <row r="49" spans="1:15">
      <c r="A49" s="2" t="s">
        <v>337</v>
      </c>
      <c r="B49" s="2" t="s">
        <v>337</v>
      </c>
      <c r="C49" s="2" t="s">
        <v>338</v>
      </c>
      <c r="D49" s="2" t="s">
        <v>339</v>
      </c>
      <c r="E49" s="2" t="s">
        <v>340</v>
      </c>
      <c r="F49" s="2">
        <v>2</v>
      </c>
      <c r="G49" s="2">
        <v>1</v>
      </c>
      <c r="H49" s="2">
        <v>1</v>
      </c>
      <c r="I49" s="2">
        <v>1</v>
      </c>
      <c r="J49" s="2">
        <v>13.8</v>
      </c>
      <c r="K49" s="2">
        <v>12.515</v>
      </c>
      <c r="L49" s="2">
        <v>116</v>
      </c>
      <c r="M49" s="2">
        <v>6.1983</v>
      </c>
      <c r="N49" s="2">
        <v>47022000</v>
      </c>
      <c r="O49" s="2">
        <v>7837000</v>
      </c>
    </row>
    <row r="50" spans="1:15">
      <c r="A50" s="2" t="s">
        <v>341</v>
      </c>
      <c r="B50" s="2" t="s">
        <v>341</v>
      </c>
      <c r="C50" s="2" t="s">
        <v>342</v>
      </c>
      <c r="D50" s="2" t="s">
        <v>343</v>
      </c>
      <c r="E50" s="2" t="s">
        <v>344</v>
      </c>
      <c r="F50" s="2">
        <v>1</v>
      </c>
      <c r="G50" s="2">
        <v>1</v>
      </c>
      <c r="H50" s="2">
        <v>1</v>
      </c>
      <c r="I50" s="2">
        <v>1</v>
      </c>
      <c r="J50" s="2">
        <v>4.4</v>
      </c>
      <c r="K50" s="2">
        <v>57.005</v>
      </c>
      <c r="L50" s="2">
        <v>519</v>
      </c>
      <c r="M50" s="2">
        <v>6.1751</v>
      </c>
      <c r="N50" s="2">
        <v>153170000</v>
      </c>
      <c r="O50" s="2">
        <v>6382200</v>
      </c>
    </row>
    <row r="51" spans="1:15">
      <c r="A51" s="2" t="s">
        <v>345</v>
      </c>
      <c r="B51" s="2" t="s">
        <v>345</v>
      </c>
      <c r="C51" s="2" t="s">
        <v>346</v>
      </c>
      <c r="D51" s="2" t="s">
        <v>347</v>
      </c>
      <c r="E51" s="2" t="s">
        <v>348</v>
      </c>
      <c r="F51" s="2">
        <v>3</v>
      </c>
      <c r="G51" s="2">
        <v>1</v>
      </c>
      <c r="H51" s="2">
        <v>1</v>
      </c>
      <c r="I51" s="2">
        <v>1</v>
      </c>
      <c r="J51" s="2">
        <v>13.9</v>
      </c>
      <c r="K51" s="2">
        <v>12.537</v>
      </c>
      <c r="L51" s="2">
        <v>115</v>
      </c>
      <c r="M51" s="2">
        <v>6.1167</v>
      </c>
      <c r="N51" s="2">
        <v>17826000</v>
      </c>
      <c r="O51" s="2">
        <v>3565300</v>
      </c>
    </row>
    <row r="52" spans="1:15">
      <c r="A52" s="3" t="s">
        <v>349</v>
      </c>
      <c r="B52" s="3" t="s">
        <v>349</v>
      </c>
      <c r="C52" s="3" t="s">
        <v>350</v>
      </c>
      <c r="D52" s="3" t="s">
        <v>351</v>
      </c>
      <c r="E52" s="3" t="s">
        <v>352</v>
      </c>
      <c r="F52" s="3">
        <v>2</v>
      </c>
      <c r="G52" s="3">
        <v>1</v>
      </c>
      <c r="H52" s="3">
        <v>1</v>
      </c>
      <c r="I52" s="3">
        <v>1</v>
      </c>
      <c r="J52" s="3">
        <v>3.1</v>
      </c>
      <c r="K52" s="3">
        <v>57.129</v>
      </c>
      <c r="L52" s="3">
        <v>519</v>
      </c>
      <c r="M52" s="3">
        <v>6.0579</v>
      </c>
      <c r="N52" s="3">
        <v>110650000</v>
      </c>
      <c r="O52" s="3">
        <v>3254600</v>
      </c>
    </row>
    <row r="53" spans="1:15">
      <c r="A53" s="2" t="s">
        <v>353</v>
      </c>
      <c r="B53" s="2" t="s">
        <v>353</v>
      </c>
      <c r="C53" s="2" t="s">
        <v>354</v>
      </c>
      <c r="D53" s="2" t="s">
        <v>355</v>
      </c>
      <c r="E53" s="2" t="s">
        <v>356</v>
      </c>
      <c r="F53" s="2">
        <v>9</v>
      </c>
      <c r="G53" s="2">
        <v>1</v>
      </c>
      <c r="H53" s="2">
        <v>1</v>
      </c>
      <c r="I53" s="2">
        <v>1</v>
      </c>
      <c r="J53" s="2">
        <v>10.7</v>
      </c>
      <c r="K53" s="2">
        <v>13.31</v>
      </c>
      <c r="L53" s="2">
        <v>121</v>
      </c>
      <c r="M53" s="2">
        <v>6.0115</v>
      </c>
      <c r="N53" s="2">
        <v>543830000</v>
      </c>
      <c r="O53" s="2">
        <v>108770000</v>
      </c>
    </row>
    <row r="54" spans="1:15">
      <c r="A54" s="2" t="s">
        <v>357</v>
      </c>
      <c r="B54" s="2" t="s">
        <v>357</v>
      </c>
      <c r="C54" s="2" t="s">
        <v>358</v>
      </c>
      <c r="D54" s="2" t="s">
        <v>359</v>
      </c>
      <c r="E54" s="2" t="s">
        <v>360</v>
      </c>
      <c r="F54" s="2">
        <v>1</v>
      </c>
      <c r="G54" s="2">
        <v>1</v>
      </c>
      <c r="H54" s="2">
        <v>1</v>
      </c>
      <c r="I54" s="2">
        <v>1</v>
      </c>
      <c r="J54" s="2">
        <v>1.6</v>
      </c>
      <c r="K54" s="2">
        <v>57.108</v>
      </c>
      <c r="L54" s="2">
        <v>502</v>
      </c>
      <c r="M54" s="2">
        <v>5.9968</v>
      </c>
      <c r="N54" s="2">
        <v>0</v>
      </c>
      <c r="O54" s="2">
        <v>0</v>
      </c>
    </row>
    <row r="55" spans="1:15">
      <c r="A55" s="2" t="s">
        <v>361</v>
      </c>
      <c r="B55" s="2" t="s">
        <v>361</v>
      </c>
      <c r="C55" s="2" t="s">
        <v>362</v>
      </c>
      <c r="D55" s="2" t="s">
        <v>363</v>
      </c>
      <c r="E55" s="2" t="s">
        <v>364</v>
      </c>
      <c r="F55" s="2">
        <v>1</v>
      </c>
      <c r="G55" s="2">
        <v>3</v>
      </c>
      <c r="H55" s="2">
        <v>1</v>
      </c>
      <c r="I55" s="2">
        <v>1</v>
      </c>
      <c r="J55" s="2">
        <v>26.5</v>
      </c>
      <c r="K55" s="2">
        <v>16.055</v>
      </c>
      <c r="L55" s="2">
        <v>147</v>
      </c>
      <c r="M55" s="2">
        <v>5.992</v>
      </c>
      <c r="N55" s="2">
        <v>178690000</v>
      </c>
      <c r="O55" s="2">
        <v>16245000</v>
      </c>
    </row>
    <row r="56" spans="1:15">
      <c r="A56" s="2" t="s">
        <v>365</v>
      </c>
      <c r="B56" s="2" t="s">
        <v>365</v>
      </c>
      <c r="C56" s="2" t="s">
        <v>366</v>
      </c>
      <c r="D56" s="2" t="s">
        <v>367</v>
      </c>
      <c r="E56" s="2" t="s">
        <v>368</v>
      </c>
      <c r="F56" s="2">
        <v>1</v>
      </c>
      <c r="G56" s="2">
        <v>1</v>
      </c>
      <c r="H56" s="2">
        <v>1</v>
      </c>
      <c r="I56" s="2">
        <v>1</v>
      </c>
      <c r="J56" s="2">
        <v>0.7</v>
      </c>
      <c r="K56" s="2">
        <v>123.1</v>
      </c>
      <c r="L56" s="2">
        <v>1068</v>
      </c>
      <c r="M56" s="2">
        <v>5.9902</v>
      </c>
      <c r="N56" s="2">
        <v>0</v>
      </c>
      <c r="O56" s="2">
        <v>0</v>
      </c>
    </row>
    <row r="57" spans="1:15">
      <c r="A57" s="2" t="s">
        <v>369</v>
      </c>
      <c r="B57" s="2" t="s">
        <v>369</v>
      </c>
      <c r="C57" s="2" t="s">
        <v>370</v>
      </c>
      <c r="D57" s="2" t="s">
        <v>371</v>
      </c>
      <c r="E57" s="2" t="s">
        <v>372</v>
      </c>
      <c r="F57" s="2">
        <v>1</v>
      </c>
      <c r="G57" s="2">
        <v>1</v>
      </c>
      <c r="H57" s="2">
        <v>1</v>
      </c>
      <c r="I57" s="2">
        <v>1</v>
      </c>
      <c r="J57" s="2">
        <v>0.6</v>
      </c>
      <c r="K57" s="2">
        <v>149.56</v>
      </c>
      <c r="L57" s="2">
        <v>1358</v>
      </c>
      <c r="M57" s="2">
        <v>5.982</v>
      </c>
      <c r="N57" s="2">
        <v>0</v>
      </c>
      <c r="O57" s="2">
        <v>0</v>
      </c>
    </row>
    <row r="58" spans="1:15">
      <c r="A58" s="2" t="s">
        <v>373</v>
      </c>
      <c r="B58" s="2" t="s">
        <v>373</v>
      </c>
      <c r="C58" s="2" t="s">
        <v>374</v>
      </c>
      <c r="D58" s="2" t="s">
        <v>375</v>
      </c>
      <c r="E58" s="2" t="s">
        <v>376</v>
      </c>
      <c r="F58" s="2">
        <v>1</v>
      </c>
      <c r="G58" s="2">
        <v>1</v>
      </c>
      <c r="H58" s="2">
        <v>1</v>
      </c>
      <c r="I58" s="2">
        <v>1</v>
      </c>
      <c r="J58" s="2">
        <v>0.1</v>
      </c>
      <c r="K58" s="2">
        <v>1519.2</v>
      </c>
      <c r="L58" s="2">
        <v>14507</v>
      </c>
      <c r="M58" s="2">
        <v>5.9804</v>
      </c>
      <c r="N58" s="2">
        <v>68192000</v>
      </c>
      <c r="O58" s="2">
        <v>140310</v>
      </c>
    </row>
    <row r="59" spans="1:15">
      <c r="A59" s="2" t="s">
        <v>377</v>
      </c>
      <c r="B59" s="2" t="s">
        <v>377</v>
      </c>
      <c r="C59" s="2" t="s">
        <v>378</v>
      </c>
      <c r="D59" s="2" t="s">
        <v>379</v>
      </c>
      <c r="E59" s="2" t="s">
        <v>380</v>
      </c>
      <c r="F59" s="2">
        <v>1</v>
      </c>
      <c r="G59" s="2">
        <v>1</v>
      </c>
      <c r="H59" s="2">
        <v>1</v>
      </c>
      <c r="I59" s="2">
        <v>1</v>
      </c>
      <c r="J59" s="2">
        <v>1.4</v>
      </c>
      <c r="K59" s="2">
        <v>122.31</v>
      </c>
      <c r="L59" s="2">
        <v>1099</v>
      </c>
      <c r="M59" s="2">
        <v>5.9712</v>
      </c>
      <c r="N59" s="2">
        <v>76103000</v>
      </c>
      <c r="O59" s="2">
        <v>1359000</v>
      </c>
    </row>
    <row r="60" spans="1:15">
      <c r="A60" s="2" t="s">
        <v>381</v>
      </c>
      <c r="B60" s="2" t="s">
        <v>381</v>
      </c>
      <c r="C60" s="2" t="s">
        <v>382</v>
      </c>
      <c r="D60" s="2" t="s">
        <v>383</v>
      </c>
      <c r="E60" s="2" t="s">
        <v>384</v>
      </c>
      <c r="F60" s="2">
        <v>1</v>
      </c>
      <c r="G60" s="2">
        <v>1</v>
      </c>
      <c r="H60" s="2">
        <v>1</v>
      </c>
      <c r="I60" s="2">
        <v>1</v>
      </c>
      <c r="J60" s="2">
        <v>3.1</v>
      </c>
      <c r="K60" s="2">
        <v>82.982</v>
      </c>
      <c r="L60" s="2">
        <v>763</v>
      </c>
      <c r="M60" s="2">
        <v>-2</v>
      </c>
      <c r="N60" s="2">
        <v>330530000</v>
      </c>
      <c r="O60" s="2">
        <v>8061600</v>
      </c>
    </row>
    <row r="61" spans="1:15">
      <c r="A61" s="2" t="s">
        <v>385</v>
      </c>
      <c r="B61" s="2" t="s">
        <v>385</v>
      </c>
      <c r="C61" s="2" t="s">
        <v>386</v>
      </c>
      <c r="D61" s="2" t="s">
        <v>387</v>
      </c>
      <c r="E61" s="2" t="s">
        <v>388</v>
      </c>
      <c r="F61" s="2">
        <v>1</v>
      </c>
      <c r="G61" s="2">
        <v>1</v>
      </c>
      <c r="H61" s="2">
        <v>1</v>
      </c>
      <c r="I61" s="2">
        <v>1</v>
      </c>
      <c r="J61" s="2">
        <v>2.7</v>
      </c>
      <c r="K61" s="2">
        <v>68.837</v>
      </c>
      <c r="L61" s="2">
        <v>599</v>
      </c>
      <c r="M61" s="2">
        <v>-2</v>
      </c>
      <c r="N61" s="2">
        <v>201490000</v>
      </c>
      <c r="O61" s="2">
        <v>4287100</v>
      </c>
    </row>
    <row r="62" spans="1:15">
      <c r="A62" s="2" t="s">
        <v>389</v>
      </c>
      <c r="B62" s="2" t="s">
        <v>389</v>
      </c>
      <c r="C62" s="2" t="s">
        <v>390</v>
      </c>
      <c r="D62" s="2" t="s">
        <v>391</v>
      </c>
      <c r="E62" s="2" t="s">
        <v>392</v>
      </c>
      <c r="F62" s="2">
        <v>1</v>
      </c>
      <c r="G62" s="2">
        <v>1</v>
      </c>
      <c r="H62" s="2">
        <v>1</v>
      </c>
      <c r="I62" s="2">
        <v>1</v>
      </c>
      <c r="J62" s="2">
        <v>0.3</v>
      </c>
      <c r="K62" s="2">
        <v>564.56</v>
      </c>
      <c r="L62" s="2">
        <v>4967</v>
      </c>
      <c r="M62" s="2">
        <v>-2</v>
      </c>
      <c r="N62" s="2">
        <v>56082000</v>
      </c>
      <c r="O62" s="2">
        <v>187560</v>
      </c>
    </row>
    <row r="63" spans="1:15">
      <c r="A63" s="3" t="s">
        <v>393</v>
      </c>
      <c r="B63" s="3" t="s">
        <v>393</v>
      </c>
      <c r="C63" s="3" t="s">
        <v>394</v>
      </c>
      <c r="D63" s="3" t="s">
        <v>395</v>
      </c>
      <c r="E63" s="3" t="s">
        <v>396</v>
      </c>
      <c r="F63" s="3">
        <v>1</v>
      </c>
      <c r="G63" s="3">
        <v>1</v>
      </c>
      <c r="H63" s="3">
        <v>1</v>
      </c>
      <c r="I63" s="3">
        <v>1</v>
      </c>
      <c r="J63" s="3">
        <v>1.5</v>
      </c>
      <c r="K63" s="3">
        <v>102.58</v>
      </c>
      <c r="L63" s="3">
        <v>908</v>
      </c>
      <c r="M63" s="3">
        <v>-2</v>
      </c>
      <c r="N63" s="3">
        <v>41064000</v>
      </c>
      <c r="O63" s="3">
        <v>838040</v>
      </c>
    </row>
    <row r="64" spans="1:15">
      <c r="A64" s="2" t="s">
        <v>397</v>
      </c>
      <c r="B64" s="2" t="s">
        <v>397</v>
      </c>
      <c r="C64" s="2" t="s">
        <v>398</v>
      </c>
      <c r="D64" s="2" t="s">
        <v>399</v>
      </c>
      <c r="E64" s="2" t="s">
        <v>400</v>
      </c>
      <c r="F64" s="2">
        <v>1</v>
      </c>
      <c r="G64" s="2">
        <v>1</v>
      </c>
      <c r="H64" s="2">
        <v>1</v>
      </c>
      <c r="I64" s="2">
        <v>1</v>
      </c>
      <c r="J64" s="2">
        <v>2.2</v>
      </c>
      <c r="K64" s="2">
        <v>72.34</v>
      </c>
      <c r="L64" s="2">
        <v>640</v>
      </c>
      <c r="M64" s="2">
        <v>-2</v>
      </c>
      <c r="N64" s="2">
        <v>109740000</v>
      </c>
      <c r="O64" s="2">
        <v>3540200</v>
      </c>
    </row>
    <row r="65" spans="1:15">
      <c r="A65" s="2" t="s">
        <v>401</v>
      </c>
      <c r="B65" s="2" t="s">
        <v>401</v>
      </c>
      <c r="C65" s="2" t="s">
        <v>402</v>
      </c>
      <c r="D65" s="2" t="s">
        <v>403</v>
      </c>
      <c r="E65" s="2" t="s">
        <v>404</v>
      </c>
      <c r="F65" s="2">
        <v>1</v>
      </c>
      <c r="G65" s="2">
        <v>1</v>
      </c>
      <c r="H65" s="2">
        <v>1</v>
      </c>
      <c r="I65" s="2">
        <v>1</v>
      </c>
      <c r="J65" s="2">
        <v>3.4</v>
      </c>
      <c r="K65" s="2">
        <v>46.74</v>
      </c>
      <c r="L65" s="2">
        <v>409</v>
      </c>
      <c r="M65" s="2">
        <v>-2</v>
      </c>
      <c r="N65" s="2">
        <v>2883700000</v>
      </c>
      <c r="O65" s="2">
        <v>144180000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Fig 3A</vt:lpstr>
      <vt:lpstr>Fig 3C</vt:lpstr>
      <vt:lpstr>Fig4B</vt:lpstr>
      <vt:lpstr>Fig4C</vt:lpstr>
      <vt:lpstr>Fig4D</vt:lpstr>
      <vt:lpstr>Fig4E</vt:lpstr>
      <vt:lpstr>Fig4F</vt:lpstr>
      <vt:lpstr>Fig4G</vt:lpstr>
      <vt:lpstr>Fig4H</vt:lpstr>
      <vt:lpstr>Elisa IgE</vt:lpstr>
      <vt:lpstr>Table S6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悦儿</cp:lastModifiedBy>
  <dcterms:created xsi:type="dcterms:W3CDTF">2006-09-13T11:21:00Z</dcterms:created>
  <dcterms:modified xsi:type="dcterms:W3CDTF">2022-08-31T00:36:06Z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8686E511907D481C9E182F50B764C748</vt:lpwstr>
  </property>
  <property fmtid="{D5CDD505-2E9C-101B-9397-08002B2CF9AE}" pid="3" name="KSOProductBuildVer">
    <vt:lpwstr>2052-11.1.0.12313</vt:lpwstr>
  </property>
</Properties>
</file>